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经济与能源" sheetId="1" state="visible" r:id="rId2"/>
    <sheet name="碳排放" sheetId="2" state="visible" r:id="rId3"/>
    <sheet name="Sheet5" sheetId="3" state="visible" r:id="rId4"/>
    <sheet name="经济与能源拆分表" sheetId="4" state="visible" r:id="rId5"/>
    <sheet name="碳排放拆分表" sheetId="5" state="visible" r:id="rId6"/>
    <sheet name="Sheet6"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<sst xmlns="http://schemas.openxmlformats.org/spreadsheetml/2006/main" count="1513" uniqueCount="355">
  <si>
    <t xml:space="preserve">主题</t>
  </si>
  <si>
    <t xml:space="preserve">项目</t>
  </si>
  <si>
    <t xml:space="preserve">子项</t>
  </si>
  <si>
    <t xml:space="preserve">单位</t>
  </si>
  <si>
    <t xml:space="preserve">细分项</t>
  </si>
  <si>
    <t xml:space="preserve">人口</t>
  </si>
  <si>
    <t xml:space="preserve">常驻人口</t>
  </si>
  <si>
    <r>
      <rPr>
        <sz val="6"/>
        <color rgb="FF000000"/>
        <rFont val="Noto Sans CJK SC"/>
        <family val="0"/>
        <charset val="134"/>
      </rPr>
      <t xml:space="preserve">总量</t>
    </r>
    <r>
      <rPr>
        <vertAlign val="superscript"/>
        <sz val="6"/>
        <color rgb="FF000000"/>
        <rFont val="等线"/>
        <family val="0"/>
        <charset val="134"/>
      </rPr>
      <t xml:space="preserve">1</t>
    </r>
  </si>
  <si>
    <t xml:space="preserve">万人</t>
  </si>
  <si>
    <t xml:space="preserve">-</t>
  </si>
  <si>
    <t xml:space="preserve">population</t>
  </si>
  <si>
    <t xml:space="preserve">生产总值</t>
  </si>
  <si>
    <t xml:space="preserve">GDP</t>
  </si>
  <si>
    <t xml:space="preserve">总量</t>
  </si>
  <si>
    <t xml:space="preserve">亿元</t>
  </si>
  <si>
    <t xml:space="preserve">gdp</t>
  </si>
  <si>
    <t xml:space="preserve">gdp_total</t>
  </si>
  <si>
    <r>
      <rPr>
        <sz val="7"/>
        <color rgb="FF000000"/>
        <rFont val="Noto Sans CJK SC"/>
        <family val="2"/>
        <charset val="1"/>
      </rPr>
      <t xml:space="preserve">总</t>
    </r>
    <r>
      <rPr>
        <sz val="7"/>
        <color rgb="FF000000"/>
        <rFont val="等线"/>
        <family val="0"/>
        <charset val="134"/>
      </rPr>
      <t xml:space="preserve">GDP</t>
    </r>
  </si>
  <si>
    <t xml:space="preserve">第一产业</t>
  </si>
  <si>
    <t xml:space="preserve">农林消费部门</t>
  </si>
  <si>
    <t xml:space="preserve">gdp_frs</t>
  </si>
  <si>
    <t xml:space="preserve">农林消费部门GDP</t>
  </si>
  <si>
    <t xml:space="preserve">第二产业</t>
  </si>
  <si>
    <t xml:space="preserve">gdp_2total</t>
  </si>
  <si>
    <t xml:space="preserve">第二产业GDP总量</t>
  </si>
  <si>
    <t xml:space="preserve">能源供应部门</t>
  </si>
  <si>
    <t xml:space="preserve">gdp_eng</t>
  </si>
  <si>
    <t xml:space="preserve">能源供应部门GDP</t>
  </si>
  <si>
    <t xml:space="preserve">工业消费部门</t>
  </si>
  <si>
    <t xml:space="preserve">gdp_ids</t>
  </si>
  <si>
    <t xml:space="preserve">工业消费部门GDP</t>
  </si>
  <si>
    <t xml:space="preserve">第三产业</t>
  </si>
  <si>
    <t xml:space="preserve">gdp_3total</t>
  </si>
  <si>
    <t xml:space="preserve">第三产业GDP总量</t>
  </si>
  <si>
    <t xml:space="preserve">交通消费部门</t>
  </si>
  <si>
    <t xml:space="preserve">gdp_tfk</t>
  </si>
  <si>
    <t xml:space="preserve">交通消费部门GDP</t>
  </si>
  <si>
    <t xml:space="preserve">建筑消费部门</t>
  </si>
  <si>
    <t xml:space="preserve">gdp_cst</t>
  </si>
  <si>
    <t xml:space="preserve">建筑消费部门GDP</t>
  </si>
  <si>
    <t xml:space="preserve">能源消费量</t>
  </si>
  <si>
    <r>
      <rPr>
        <sz val="6"/>
        <color rgb="FF000000"/>
        <rFont val="Noto Sans CJK SC"/>
        <family val="0"/>
        <charset val="134"/>
      </rPr>
      <t xml:space="preserve">万</t>
    </r>
    <r>
      <rPr>
        <sz val="6"/>
        <color rgb="FF000000"/>
        <rFont val="等线"/>
        <family val="0"/>
        <charset val="134"/>
      </rPr>
      <t xml:space="preserve">tce</t>
    </r>
  </si>
  <si>
    <t xml:space="preserve">engCons_total</t>
  </si>
  <si>
    <t xml:space="preserve">能源消费总量</t>
  </si>
  <si>
    <t xml:space="preserve">engCons_frs</t>
  </si>
  <si>
    <r>
      <rPr>
        <sz val="6"/>
        <color rgb="FF000000"/>
        <rFont val="Noto Sans CJK SC"/>
        <family val="0"/>
        <charset val="134"/>
      </rPr>
      <t xml:space="preserve">农林消费部门</t>
    </r>
    <r>
      <rPr>
        <sz val="6"/>
        <color rgb="FF000000"/>
        <rFont val="Noto Sans CJK SC"/>
        <family val="0"/>
        <charset val="1"/>
      </rPr>
      <t xml:space="preserve">能源消费量</t>
    </r>
  </si>
  <si>
    <t xml:space="preserve">engCons</t>
  </si>
  <si>
    <t xml:space="preserve">engCons_2total</t>
  </si>
  <si>
    <r>
      <rPr>
        <sz val="6"/>
        <color rgb="FF000000"/>
        <rFont val="Noto Sans CJK SC"/>
        <family val="0"/>
        <charset val="134"/>
      </rPr>
      <t xml:space="preserve">第二产业</t>
    </r>
    <r>
      <rPr>
        <sz val="6"/>
        <color rgb="FF000000"/>
        <rFont val="Noto Sans CJK SC"/>
        <family val="0"/>
        <charset val="1"/>
      </rPr>
      <t xml:space="preserve">能源消费量</t>
    </r>
  </si>
  <si>
    <t xml:space="preserve">发电</t>
  </si>
  <si>
    <t xml:space="preserve">engCons_eng_ele</t>
  </si>
  <si>
    <r>
      <rPr>
        <sz val="6"/>
        <color rgb="FF000000"/>
        <rFont val="Noto Sans CJK SC"/>
        <family val="0"/>
        <charset val="134"/>
      </rPr>
      <t xml:space="preserve">能源供应部门发电</t>
    </r>
    <r>
      <rPr>
        <sz val="6"/>
        <color rgb="FF000000"/>
        <rFont val="Noto Sans CJK SC"/>
        <family val="0"/>
        <charset val="1"/>
      </rPr>
      <t xml:space="preserve">能源消费量</t>
    </r>
  </si>
  <si>
    <t xml:space="preserve">供热</t>
  </si>
  <si>
    <t xml:space="preserve">engCons_eng_heat</t>
  </si>
  <si>
    <t xml:space="preserve">能源供应部门供热能源消费量</t>
  </si>
  <si>
    <r>
      <rPr>
        <sz val="6"/>
        <color rgb="FF000000"/>
        <rFont val="Noto Sans CJK SC"/>
        <family val="0"/>
        <charset val="134"/>
      </rPr>
      <t xml:space="preserve">其他转换</t>
    </r>
    <r>
      <rPr>
        <vertAlign val="superscript"/>
        <sz val="6"/>
        <color rgb="FF000000"/>
        <rFont val="等线"/>
        <family val="0"/>
        <charset val="134"/>
      </rPr>
      <t xml:space="preserve">2,3</t>
    </r>
  </si>
  <si>
    <t xml:space="preserve">engCons_eng_other</t>
  </si>
  <si>
    <t xml:space="preserve">能源供应部门其他转换能源消费量</t>
  </si>
  <si>
    <t xml:space="preserve">损失</t>
  </si>
  <si>
    <t xml:space="preserve">engCons_eng_loss</t>
  </si>
  <si>
    <t xml:space="preserve">能源供应部门损失能源消费量</t>
  </si>
  <si>
    <t xml:space="preserve">engCons_ids</t>
  </si>
  <si>
    <r>
      <rPr>
        <sz val="6"/>
        <color rgb="FF000000"/>
        <rFont val="Noto Sans CJK SC"/>
        <family val="0"/>
        <charset val="134"/>
      </rPr>
      <t xml:space="preserve">工业消费部门</t>
    </r>
    <r>
      <rPr>
        <sz val="6"/>
        <color rgb="FF000000"/>
        <rFont val="Noto Sans CJK SC"/>
        <family val="0"/>
        <charset val="1"/>
      </rPr>
      <t xml:space="preserve">能源消费量</t>
    </r>
  </si>
  <si>
    <t xml:space="preserve">engCons_3total</t>
  </si>
  <si>
    <r>
      <rPr>
        <sz val="6"/>
        <color rgb="FF000000"/>
        <rFont val="Noto Sans CJK SC"/>
        <family val="0"/>
        <charset val="134"/>
      </rPr>
      <t xml:space="preserve">第三产业</t>
    </r>
    <r>
      <rPr>
        <sz val="6"/>
        <color rgb="FF000000"/>
        <rFont val="Noto Sans CJK SC"/>
        <family val="0"/>
        <charset val="1"/>
      </rPr>
      <t xml:space="preserve">能源消费量</t>
    </r>
  </si>
  <si>
    <t xml:space="preserve">engCons_tfk</t>
  </si>
  <si>
    <r>
      <rPr>
        <sz val="6"/>
        <color rgb="FF000000"/>
        <rFont val="Noto Sans CJK SC"/>
        <family val="0"/>
        <charset val="134"/>
      </rPr>
      <t xml:space="preserve">交通消费部门</t>
    </r>
    <r>
      <rPr>
        <sz val="6"/>
        <color rgb="FF000000"/>
        <rFont val="Noto Sans CJK SC"/>
        <family val="0"/>
        <charset val="1"/>
      </rPr>
      <t xml:space="preserve">能源消费量</t>
    </r>
  </si>
  <si>
    <t xml:space="preserve">engCons_cst</t>
  </si>
  <si>
    <r>
      <rPr>
        <sz val="6"/>
        <color rgb="FF000000"/>
        <rFont val="Noto Sans CJK SC"/>
        <family val="0"/>
        <charset val="134"/>
      </rPr>
      <t xml:space="preserve">建筑消费部门</t>
    </r>
    <r>
      <rPr>
        <sz val="6"/>
        <color rgb="FF000000"/>
        <rFont val="Noto Sans CJK SC"/>
        <family val="0"/>
        <charset val="1"/>
      </rPr>
      <t xml:space="preserve">能源消费量</t>
    </r>
  </si>
  <si>
    <t xml:space="preserve">居民生活</t>
  </si>
  <si>
    <t xml:space="preserve">居民生活消费</t>
  </si>
  <si>
    <t xml:space="preserve">engCons_life</t>
  </si>
  <si>
    <r>
      <rPr>
        <sz val="7"/>
        <color rgb="FF000000"/>
        <rFont val="Noto Sans CJK SC"/>
        <family val="2"/>
        <charset val="1"/>
      </rPr>
      <t xml:space="preserve">居民生活</t>
    </r>
    <r>
      <rPr>
        <sz val="6"/>
        <color rgb="FF000000"/>
        <rFont val="Noto Sans CJK SC"/>
        <family val="0"/>
        <charset val="1"/>
      </rPr>
      <t xml:space="preserve">能源消费量</t>
    </r>
  </si>
  <si>
    <t xml:space="preserve">产业能耗结构</t>
  </si>
  <si>
    <r>
      <rPr>
        <sz val="6"/>
        <color rgb="FF000000"/>
        <rFont val="Noto Sans CJK SC"/>
        <family val="0"/>
        <charset val="134"/>
      </rPr>
      <t xml:space="preserve">第一产业</t>
    </r>
    <r>
      <rPr>
        <vertAlign val="superscript"/>
        <sz val="6"/>
        <color rgb="FF000000"/>
        <rFont val="等线"/>
        <family val="0"/>
        <charset val="134"/>
      </rPr>
      <t xml:space="preserve">4</t>
    </r>
  </si>
  <si>
    <t xml:space="preserve">煤炭</t>
  </si>
  <si>
    <t xml:space="preserve">engConsStr</t>
  </si>
  <si>
    <t xml:space="preserve">engConsStr_frs_coal</t>
  </si>
  <si>
    <t xml:space="preserve">油品</t>
  </si>
  <si>
    <t xml:space="preserve">Product energy consumption structure</t>
  </si>
  <si>
    <t xml:space="preserve">engConsStr_frs_oil</t>
  </si>
  <si>
    <t xml:space="preserve">天然气</t>
  </si>
  <si>
    <t xml:space="preserve">engConsStr_frs_gas</t>
  </si>
  <si>
    <t xml:space="preserve">热力</t>
  </si>
  <si>
    <t xml:space="preserve">engConsStr_frs_heat</t>
  </si>
  <si>
    <t xml:space="preserve">电力</t>
  </si>
  <si>
    <t xml:space="preserve">engConsStr_frs_ele</t>
  </si>
  <si>
    <t xml:space="preserve">其他能源</t>
  </si>
  <si>
    <t xml:space="preserve">engConsStr_frs_other</t>
  </si>
  <si>
    <t xml:space="preserve">engConsStr_2total_coal</t>
  </si>
  <si>
    <t xml:space="preserve">engConsStr_2total_oil</t>
  </si>
  <si>
    <t xml:space="preserve">engConsStr_2total_gas</t>
  </si>
  <si>
    <t xml:space="preserve">engConsStr_2total_heat</t>
  </si>
  <si>
    <t xml:space="preserve">engConsStr_2total_ele</t>
  </si>
  <si>
    <t xml:space="preserve">engConsStr_2total_other</t>
  </si>
  <si>
    <t xml:space="preserve">engConsStr_eng_coal</t>
  </si>
  <si>
    <t xml:space="preserve">engConsStr_eng_oil</t>
  </si>
  <si>
    <t xml:space="preserve">engConsStr_eng_gas</t>
  </si>
  <si>
    <t xml:space="preserve">engConsStr_eng_heat</t>
  </si>
  <si>
    <t xml:space="preserve">engConsStr_eng_ele</t>
  </si>
  <si>
    <t xml:space="preserve">engConsStr_eng_other</t>
  </si>
  <si>
    <t xml:space="preserve">engConsStr_ids_coal</t>
  </si>
  <si>
    <t xml:space="preserve">engConsStr_ids_oil</t>
  </si>
  <si>
    <t xml:space="preserve">engConsStr_ids_gas</t>
  </si>
  <si>
    <t xml:space="preserve">engConsStr_ids_heat</t>
  </si>
  <si>
    <t xml:space="preserve">engConsStr_ids_ele</t>
  </si>
  <si>
    <t xml:space="preserve">engConsStr_ids_other</t>
  </si>
  <si>
    <t xml:space="preserve">engConsStr_3total_coal</t>
  </si>
  <si>
    <t xml:space="preserve">engConsStr_3total_oil</t>
  </si>
  <si>
    <t xml:space="preserve">engConsStr_3total_gas</t>
  </si>
  <si>
    <t xml:space="preserve">engConsStr_3total_heat</t>
  </si>
  <si>
    <t xml:space="preserve">engConsStr_3total_ele</t>
  </si>
  <si>
    <t xml:space="preserve">engConsStr_3total_other</t>
  </si>
  <si>
    <t xml:space="preserve">engConsStr_tfk_coal</t>
  </si>
  <si>
    <t xml:space="preserve">engConsStr_tfk_oil</t>
  </si>
  <si>
    <t xml:space="preserve">engConsStr_tfk_gas</t>
  </si>
  <si>
    <t xml:space="preserve">engConsStr_tfk_heat</t>
  </si>
  <si>
    <t xml:space="preserve">engConsStr_tfk_ele</t>
  </si>
  <si>
    <t xml:space="preserve">engConsStr_tfk_other</t>
  </si>
  <si>
    <t xml:space="preserve">engConsStr_cst_coal</t>
  </si>
  <si>
    <t xml:space="preserve">engConsStr_cst_oil</t>
  </si>
  <si>
    <t xml:space="preserve">engConsStr_cst_gas</t>
  </si>
  <si>
    <t xml:space="preserve">engConsStr_cst_heat</t>
  </si>
  <si>
    <t xml:space="preserve">engConsStr_cst_ele</t>
  </si>
  <si>
    <t xml:space="preserve">engConsStr_cst_other</t>
  </si>
  <si>
    <t xml:space="preserve">engConsStr_life_coal</t>
  </si>
  <si>
    <t xml:space="preserve">engConsStr_life_oil</t>
  </si>
  <si>
    <t xml:space="preserve">engConsStr_life_gas</t>
  </si>
  <si>
    <t xml:space="preserve">engConsStr_life_heat</t>
  </si>
  <si>
    <t xml:space="preserve">engConsStr_life_ele</t>
  </si>
  <si>
    <t xml:space="preserve">engConsStr_life_other</t>
  </si>
  <si>
    <t xml:space="preserve">能耗品种结构</t>
  </si>
  <si>
    <t xml:space="preserve">煤炭消费量</t>
  </si>
  <si>
    <t xml:space="preserve">ecConsVarStr</t>
  </si>
  <si>
    <t xml:space="preserve">ecConsVarStr_coal_total</t>
  </si>
  <si>
    <t xml:space="preserve">ecConsVarStr_coal_ele</t>
  </si>
  <si>
    <t xml:space="preserve">ecConsVarStr_coal_heat</t>
  </si>
  <si>
    <t xml:space="preserve">其他加工转换</t>
  </si>
  <si>
    <t xml:space="preserve">ecConsVarStr_coal_proc</t>
  </si>
  <si>
    <t xml:space="preserve">ecConsVarStr_coal_loss</t>
  </si>
  <si>
    <t xml:space="preserve">其他消费</t>
  </si>
  <si>
    <t xml:space="preserve">ecConsVarStr_coal_other</t>
  </si>
  <si>
    <t xml:space="preserve">油品消费量</t>
  </si>
  <si>
    <t xml:space="preserve">ecConsVarStr_oil_total</t>
  </si>
  <si>
    <t xml:space="preserve">ecConsVarStr_oil_ele</t>
  </si>
  <si>
    <t xml:space="preserve">ecConsVarStr_oil_heat</t>
  </si>
  <si>
    <t xml:space="preserve">ecConsVarStr_oil_proc</t>
  </si>
  <si>
    <t xml:space="preserve">ecConsVarStr_oil_loss</t>
  </si>
  <si>
    <t xml:space="preserve">ecConsVarStr_oil_other</t>
  </si>
  <si>
    <t xml:space="preserve">天然气消费量</t>
  </si>
  <si>
    <t xml:space="preserve">ecConsVarStr_gas_total</t>
  </si>
  <si>
    <t xml:space="preserve">ecConsVarStr_gas_ele</t>
  </si>
  <si>
    <t xml:space="preserve">ecConsVarStr_gas_heat</t>
  </si>
  <si>
    <t xml:space="preserve">ecConsVarStr_gas_proc</t>
  </si>
  <si>
    <t xml:space="preserve">ecConsVarStr_gas_loss</t>
  </si>
  <si>
    <t xml:space="preserve">ecConsVarStr_gas_other</t>
  </si>
  <si>
    <t xml:space="preserve">新能源热力</t>
  </si>
  <si>
    <t xml:space="preserve">ecConsVarStr_newHeat</t>
  </si>
  <si>
    <t xml:space="preserve">新能源电力</t>
  </si>
  <si>
    <t xml:space="preserve">ecConsVarStr_newEle</t>
  </si>
  <si>
    <r>
      <rPr>
        <sz val="6"/>
        <color rgb="FF000000"/>
        <rFont val="Noto Sans CJK SC"/>
        <family val="0"/>
        <charset val="134"/>
      </rPr>
      <t xml:space="preserve">外地调入电</t>
    </r>
    <r>
      <rPr>
        <vertAlign val="superscript"/>
        <sz val="6"/>
        <color rgb="FF000000"/>
        <rFont val="等线"/>
        <family val="0"/>
        <charset val="134"/>
      </rPr>
      <t xml:space="preserve">5</t>
    </r>
  </si>
  <si>
    <t xml:space="preserve">ecConsVarStr_otherEle</t>
  </si>
  <si>
    <t xml:space="preserve">其他新能源</t>
  </si>
  <si>
    <t xml:space="preserve">ecConsVarStr_otherNew</t>
  </si>
  <si>
    <r>
      <rPr>
        <sz val="9"/>
        <color rgb="FF000000"/>
        <rFont val="Noto Sans CJK SC"/>
        <family val="0"/>
        <charset val="134"/>
      </rPr>
      <t xml:space="preserve">注释</t>
    </r>
    <r>
      <rPr>
        <sz val="9"/>
        <color rgb="FF000000"/>
        <rFont val="等线"/>
        <family val="0"/>
        <charset val="134"/>
      </rPr>
      <t xml:space="preserve">1</t>
    </r>
    <r>
      <rPr>
        <sz val="9"/>
        <color rgb="FF000000"/>
        <rFont val="Noto Sans CJK SC"/>
        <family val="0"/>
        <charset val="134"/>
      </rPr>
      <t xml:space="preserve">：“子项”列中“总量”指对应“项目”列中指标的总值。</t>
    </r>
  </si>
  <si>
    <r>
      <rPr>
        <sz val="9"/>
        <color rgb="FF000000"/>
        <rFont val="Noto Sans CJK SC"/>
        <family val="0"/>
        <charset val="134"/>
      </rPr>
      <t xml:space="preserve">注释</t>
    </r>
    <r>
      <rPr>
        <sz val="9"/>
        <color rgb="FF000000"/>
        <rFont val="等线"/>
        <family val="0"/>
        <charset val="134"/>
      </rPr>
      <t xml:space="preserve">2</t>
    </r>
    <r>
      <rPr>
        <sz val="9"/>
        <color rgb="FF000000"/>
        <rFont val="Noto Sans CJK SC"/>
        <family val="0"/>
        <charset val="134"/>
      </rPr>
      <t xml:space="preserve">：数值前负号代表产出，数值前正号代表消费。</t>
    </r>
  </si>
  <si>
    <r>
      <rPr>
        <sz val="9"/>
        <color rgb="FF000000"/>
        <rFont val="Noto Sans CJK SC"/>
        <family val="0"/>
        <charset val="134"/>
      </rPr>
      <t xml:space="preserve">注释</t>
    </r>
    <r>
      <rPr>
        <sz val="9"/>
        <color rgb="FF000000"/>
        <rFont val="等线"/>
        <family val="0"/>
        <charset val="134"/>
      </rPr>
      <t xml:space="preserve">3</t>
    </r>
    <r>
      <rPr>
        <sz val="9"/>
        <color rgb="FF000000"/>
        <rFont val="Noto Sans CJK SC"/>
        <family val="0"/>
        <charset val="134"/>
      </rPr>
      <t xml:space="preserve">：其他加工转换包括除发电、供热外的能源转换，如洗选煤、炼焦、炼油、制气、煤制品加工、回收能等。</t>
    </r>
  </si>
  <si>
    <r>
      <rPr>
        <sz val="9"/>
        <color rgb="FF000000"/>
        <rFont val="Noto Sans CJK SC"/>
        <family val="0"/>
        <charset val="134"/>
      </rPr>
      <t xml:space="preserve">注释</t>
    </r>
    <r>
      <rPr>
        <sz val="9"/>
        <color rgb="FF000000"/>
        <rFont val="等线"/>
        <family val="0"/>
        <charset val="134"/>
      </rPr>
      <t xml:space="preserve">4</t>
    </r>
    <r>
      <rPr>
        <sz val="9"/>
        <color rgb="FF000000"/>
        <rFont val="Noto Sans CJK SC"/>
        <family val="0"/>
        <charset val="134"/>
      </rPr>
      <t xml:space="preserve">：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t>
    </r>
    <r>
      <rPr>
        <sz val="9"/>
        <color rgb="FF000000"/>
        <rFont val="等线"/>
        <family val="0"/>
        <charset val="134"/>
      </rPr>
      <t xml:space="preserve">0</t>
    </r>
    <r>
      <rPr>
        <sz val="9"/>
        <color rgb="FF000000"/>
        <rFont val="Noto Sans CJK SC"/>
        <family val="0"/>
        <charset val="134"/>
      </rPr>
      <t xml:space="preserve">。</t>
    </r>
  </si>
  <si>
    <r>
      <rPr>
        <sz val="9"/>
        <color rgb="FF000000"/>
        <rFont val="Noto Sans CJK SC"/>
        <family val="0"/>
        <charset val="134"/>
      </rPr>
      <t xml:space="preserve">注释</t>
    </r>
    <r>
      <rPr>
        <sz val="9"/>
        <color rgb="FF000000"/>
        <rFont val="等线"/>
        <family val="0"/>
        <charset val="134"/>
      </rPr>
      <t xml:space="preserve">5</t>
    </r>
    <r>
      <rPr>
        <sz val="9"/>
        <color rgb="FF000000"/>
        <rFont val="Noto Sans CJK SC"/>
        <family val="0"/>
        <charset val="134"/>
      </rPr>
      <t xml:space="preserve">：外地调入电力指在外地生产，经过输送到达本地的电力，是能源资源需求旺盛省市保障区内电力供应的重要途径。外地电力调入需要输电线路支持。外地调入电力根据电力生产省份的资源特点会呈现出相应的排放特征。</t>
    </r>
  </si>
  <si>
    <r>
      <rPr>
        <sz val="11"/>
        <color rgb="FF000000"/>
        <rFont val="Noto Sans CJK SC"/>
        <family val="0"/>
        <charset val="134"/>
      </rPr>
      <t xml:space="preserve">人均</t>
    </r>
    <r>
      <rPr>
        <sz val="11"/>
        <color rgb="FF000000"/>
        <rFont val="等线"/>
        <family val="0"/>
        <charset val="134"/>
      </rPr>
      <t xml:space="preserve">GDP</t>
    </r>
  </si>
  <si>
    <t xml:space="preserve">化石能源占比</t>
  </si>
  <si>
    <t xml:space="preserve">非化石能源占比</t>
  </si>
  <si>
    <t xml:space="preserve">能源强度</t>
  </si>
  <si>
    <t xml:space="preserve">能源碳排强度</t>
  </si>
  <si>
    <t xml:space="preserve">碳排强度</t>
  </si>
  <si>
    <t xml:space="preserve">人口增长率</t>
  </si>
  <si>
    <r>
      <rPr>
        <sz val="11"/>
        <color rgb="FF000000"/>
        <rFont val="等线"/>
        <family val="0"/>
        <charset val="134"/>
      </rPr>
      <t xml:space="preserve">GDP</t>
    </r>
    <r>
      <rPr>
        <sz val="11"/>
        <color rgb="FF000000"/>
        <rFont val="Noto Sans CJK SC"/>
        <family val="0"/>
        <charset val="134"/>
      </rPr>
      <t xml:space="preserve">增长率</t>
    </r>
  </si>
  <si>
    <r>
      <rPr>
        <sz val="11"/>
        <color rgb="FF000000"/>
        <rFont val="Noto Sans CJK SC"/>
        <family val="0"/>
        <charset val="134"/>
      </rPr>
      <t xml:space="preserve">人均</t>
    </r>
    <r>
      <rPr>
        <sz val="11"/>
        <color rgb="FF000000"/>
        <rFont val="等线"/>
        <family val="0"/>
        <charset val="134"/>
      </rPr>
      <t xml:space="preserve">GDP</t>
    </r>
    <r>
      <rPr>
        <sz val="11"/>
        <color rgb="FF000000"/>
        <rFont val="Noto Sans CJK SC"/>
        <family val="0"/>
        <charset val="134"/>
      </rPr>
      <t xml:space="preserve">增长率</t>
    </r>
  </si>
  <si>
    <t xml:space="preserve">能源强度增长率</t>
  </si>
  <si>
    <t xml:space="preserve">能源碳排强度增长率</t>
  </si>
  <si>
    <t xml:space="preserve">农林消费部门化石能源占比</t>
  </si>
  <si>
    <t xml:space="preserve">二总</t>
  </si>
  <si>
    <r>
      <rPr>
        <sz val="11"/>
        <color rgb="FF000000"/>
        <rFont val="Noto Sans CJK SC"/>
        <family val="0"/>
        <charset val="134"/>
      </rPr>
      <t xml:space="preserve">第二产业</t>
    </r>
    <r>
      <rPr>
        <sz val="11"/>
        <color rgb="FF000000"/>
        <rFont val="Noto Sans CJK SC"/>
        <family val="0"/>
      </rPr>
      <t xml:space="preserve">化石能源占比</t>
    </r>
  </si>
  <si>
    <r>
      <rPr>
        <sz val="11"/>
        <color rgb="FF000000"/>
        <rFont val="Noto Sans CJK SC"/>
        <family val="0"/>
        <charset val="134"/>
      </rPr>
      <t xml:space="preserve">能源供应部门</t>
    </r>
    <r>
      <rPr>
        <sz val="11"/>
        <color rgb="FF000000"/>
        <rFont val="Noto Sans CJK SC"/>
        <family val="0"/>
      </rPr>
      <t xml:space="preserve">化石能源占比</t>
    </r>
  </si>
  <si>
    <r>
      <rPr>
        <sz val="11"/>
        <color rgb="FF000000"/>
        <rFont val="Noto Sans CJK SC"/>
        <family val="0"/>
        <charset val="134"/>
      </rPr>
      <t xml:space="preserve">工业消费部门</t>
    </r>
    <r>
      <rPr>
        <sz val="11"/>
        <color rgb="FF000000"/>
        <rFont val="Noto Sans CJK SC"/>
        <family val="0"/>
      </rPr>
      <t xml:space="preserve">化石能源占比</t>
    </r>
  </si>
  <si>
    <t xml:space="preserve">三总</t>
  </si>
  <si>
    <r>
      <rPr>
        <sz val="11"/>
        <color rgb="FF000000"/>
        <rFont val="Noto Sans CJK SC"/>
        <family val="0"/>
        <charset val="134"/>
      </rPr>
      <t xml:space="preserve">第三产业</t>
    </r>
    <r>
      <rPr>
        <sz val="11"/>
        <color rgb="FF000000"/>
        <rFont val="Noto Sans CJK SC"/>
        <family val="0"/>
      </rPr>
      <t xml:space="preserve">化石能源占比</t>
    </r>
  </si>
  <si>
    <r>
      <rPr>
        <sz val="11"/>
        <color rgb="FF000000"/>
        <rFont val="Noto Sans CJK SC"/>
        <family val="0"/>
        <charset val="134"/>
      </rPr>
      <t xml:space="preserve">交通消费部门</t>
    </r>
    <r>
      <rPr>
        <sz val="11"/>
        <color rgb="FF000000"/>
        <rFont val="Noto Sans CJK SC"/>
        <family val="0"/>
      </rPr>
      <t xml:space="preserve">化石能源占比</t>
    </r>
  </si>
  <si>
    <r>
      <rPr>
        <sz val="11"/>
        <color rgb="FF000000"/>
        <rFont val="Noto Sans CJK SC"/>
        <family val="0"/>
        <charset val="134"/>
      </rPr>
      <t xml:space="preserve">建筑消费部门</t>
    </r>
    <r>
      <rPr>
        <sz val="11"/>
        <color rgb="FF000000"/>
        <rFont val="Noto Sans CJK SC"/>
        <family val="0"/>
      </rPr>
      <t xml:space="preserve">化石能源占比</t>
    </r>
  </si>
  <si>
    <r>
      <rPr>
        <sz val="11"/>
        <color rgb="FF000000"/>
        <rFont val="Noto Sans CJK SC"/>
        <family val="0"/>
        <charset val="134"/>
      </rPr>
      <t xml:space="preserve">居民生活消费</t>
    </r>
    <r>
      <rPr>
        <sz val="11"/>
        <color rgb="FF000000"/>
        <rFont val="Noto Sans CJK SC"/>
        <family val="0"/>
      </rPr>
      <t xml:space="preserve">化石能源占比</t>
    </r>
  </si>
  <si>
    <t xml:space="preserve">碳排放增长率</t>
  </si>
  <si>
    <t xml:space="preserve">carbEmisInc_total</t>
  </si>
  <si>
    <t xml:space="preserve">carbEmisInc_frs</t>
  </si>
  <si>
    <t xml:space="preserve">carbEmisInc_ids</t>
  </si>
  <si>
    <t xml:space="preserve">carbEmisInc_3total</t>
  </si>
  <si>
    <t xml:space="preserve">carbEmisInc_tfk</t>
  </si>
  <si>
    <t xml:space="preserve">carbEmisInc_cst</t>
  </si>
  <si>
    <t xml:space="preserve">carbEmisInc_life</t>
  </si>
  <si>
    <t xml:space="preserve">人均能源消耗</t>
  </si>
  <si>
    <t xml:space="preserve">能源消耗增长率</t>
  </si>
  <si>
    <t xml:space="preserve">人均能源消耗增长率</t>
  </si>
  <si>
    <t xml:space="preserve">碳排放因子</t>
  </si>
  <si>
    <t xml:space="preserve">总</t>
  </si>
  <si>
    <t xml:space="preserve">总碳排放因子</t>
  </si>
  <si>
    <t xml:space="preserve">农林消费部门碳排放因子</t>
  </si>
  <si>
    <r>
      <rPr>
        <sz val="7"/>
        <color rgb="FF000000"/>
        <rFont val="Noto Sans CJK SC"/>
        <family val="2"/>
      </rPr>
      <t xml:space="preserve">能源供应部门</t>
    </r>
    <r>
      <rPr>
        <sz val="6"/>
        <color rgb="FF000000"/>
        <rFont val="Noto Sans CJK SC"/>
        <family val="0"/>
      </rPr>
      <t xml:space="preserve">碳排放因子</t>
    </r>
  </si>
  <si>
    <r>
      <rPr>
        <sz val="6"/>
        <color rgb="FF000000"/>
        <rFont val="Noto Sans CJK SC"/>
        <family val="0"/>
        <charset val="134"/>
      </rPr>
      <t xml:space="preserve">工业消费部门</t>
    </r>
    <r>
      <rPr>
        <sz val="6"/>
        <color rgb="FF000000"/>
        <rFont val="Noto Sans CJK SC"/>
        <family val="0"/>
      </rPr>
      <t xml:space="preserve">碳排放因子</t>
    </r>
  </si>
  <si>
    <t xml:space="preserve">第三产业碳排放因子</t>
  </si>
  <si>
    <r>
      <rPr>
        <sz val="6"/>
        <color rgb="FF000000"/>
        <rFont val="Noto Sans CJK SC"/>
        <family val="0"/>
        <charset val="134"/>
      </rPr>
      <t xml:space="preserve">交通消费部门</t>
    </r>
    <r>
      <rPr>
        <sz val="6"/>
        <color rgb="FF000000"/>
        <rFont val="Noto Sans CJK SC"/>
        <family val="0"/>
      </rPr>
      <t xml:space="preserve">碳排放因子</t>
    </r>
  </si>
  <si>
    <r>
      <rPr>
        <sz val="6"/>
        <color rgb="FF000000"/>
        <rFont val="Noto Sans CJK SC"/>
        <family val="0"/>
        <charset val="134"/>
      </rPr>
      <t xml:space="preserve">建筑消费部门</t>
    </r>
    <r>
      <rPr>
        <sz val="6"/>
        <color rgb="FF000000"/>
        <rFont val="Noto Sans CJK SC"/>
        <family val="0"/>
      </rPr>
      <t xml:space="preserve">碳排放因子</t>
    </r>
  </si>
  <si>
    <r>
      <rPr>
        <sz val="6"/>
        <color rgb="FF000000"/>
        <rFont val="Noto Sans CJK SC"/>
        <family val="0"/>
        <charset val="134"/>
      </rPr>
      <t xml:space="preserve">居民生活消费</t>
    </r>
    <r>
      <rPr>
        <sz val="6"/>
        <color rgb="FF000000"/>
        <rFont val="Noto Sans CJK SC"/>
        <family val="0"/>
      </rPr>
      <t xml:space="preserve">碳排放因子</t>
    </r>
  </si>
  <si>
    <t xml:space="preserve">能源供应部门碳排放量</t>
  </si>
  <si>
    <r>
      <rPr>
        <sz val="11"/>
        <color rgb="FF000000"/>
        <rFont val="Noto Sans CJK SC"/>
        <family val="2"/>
      </rPr>
      <t xml:space="preserve">单位</t>
    </r>
    <r>
      <rPr>
        <sz val="11"/>
        <color rgb="FF000000"/>
        <rFont val="等线"/>
        <family val="0"/>
      </rPr>
      <t xml:space="preserve">GDP</t>
    </r>
    <r>
      <rPr>
        <sz val="11"/>
        <color rgb="FF000000"/>
        <rFont val="Noto Sans CJK SC"/>
        <family val="2"/>
      </rPr>
      <t xml:space="preserve">能耗</t>
    </r>
  </si>
  <si>
    <t xml:space="preserve">总能源强度</t>
  </si>
  <si>
    <r>
      <rPr>
        <sz val="6"/>
        <color rgb="FF000000"/>
        <rFont val="Noto Sans CJK SC"/>
        <family val="0"/>
        <charset val="134"/>
      </rPr>
      <t xml:space="preserve">农林消费部门</t>
    </r>
    <r>
      <rPr>
        <sz val="8"/>
        <color rgb="FF000000"/>
        <rFont val="Noto Sans CJK SC"/>
        <family val="2"/>
      </rPr>
      <t xml:space="preserve">能源强度</t>
    </r>
  </si>
  <si>
    <t xml:space="preserve">第二产业能源强度</t>
  </si>
  <si>
    <t xml:space="preserve">能源供应部门能源强度</t>
  </si>
  <si>
    <r>
      <rPr>
        <sz val="6"/>
        <color rgb="FF000000"/>
        <rFont val="Noto Sans CJK SC"/>
        <family val="0"/>
        <charset val="134"/>
      </rPr>
      <t xml:space="preserve">工业消费部门</t>
    </r>
    <r>
      <rPr>
        <sz val="8"/>
        <color rgb="FF000000"/>
        <rFont val="Noto Sans CJK SC"/>
        <family val="2"/>
      </rPr>
      <t xml:space="preserve">能源强度</t>
    </r>
  </si>
  <si>
    <r>
      <rPr>
        <sz val="8"/>
        <color rgb="FF000000"/>
        <rFont val="Noto Sans CJK SC"/>
        <family val="0"/>
        <charset val="134"/>
      </rPr>
      <t xml:space="preserve">第三产业</t>
    </r>
    <r>
      <rPr>
        <sz val="8"/>
        <color rgb="FF000000"/>
        <rFont val="Noto Sans CJK SC"/>
        <family val="2"/>
      </rPr>
      <t xml:space="preserve">能源强度</t>
    </r>
  </si>
  <si>
    <r>
      <rPr>
        <sz val="8"/>
        <color rgb="FF000000"/>
        <rFont val="Noto Sans CJK SC"/>
        <family val="0"/>
        <charset val="134"/>
      </rPr>
      <t xml:space="preserve">交通消费部门</t>
    </r>
    <r>
      <rPr>
        <sz val="8"/>
        <color rgb="FF000000"/>
        <rFont val="Noto Sans CJK SC"/>
        <family val="2"/>
      </rPr>
      <t xml:space="preserve">能源强度</t>
    </r>
  </si>
  <si>
    <r>
      <rPr>
        <sz val="8"/>
        <color rgb="FF000000"/>
        <rFont val="Noto Sans CJK SC"/>
        <family val="0"/>
        <charset val="134"/>
      </rPr>
      <t xml:space="preserve">建筑消费部门</t>
    </r>
    <r>
      <rPr>
        <sz val="8"/>
        <color rgb="FF000000"/>
        <rFont val="Noto Sans CJK SC"/>
        <family val="2"/>
      </rPr>
      <t xml:space="preserve">能源强度</t>
    </r>
  </si>
  <si>
    <t xml:space="preserve">非化石能源产热电占比</t>
  </si>
  <si>
    <t xml:space="preserve">能源供应部门能源消费量</t>
  </si>
  <si>
    <r>
      <rPr>
        <sz val="6"/>
        <color rgb="FF000000"/>
        <rFont val="Noto Sans CJK SC"/>
        <family val="0"/>
        <charset val="134"/>
      </rPr>
      <t xml:space="preserve">碳排放量</t>
    </r>
    <r>
      <rPr>
        <vertAlign val="superscript"/>
        <sz val="6"/>
        <color rgb="FF000000"/>
        <rFont val="等线"/>
        <family val="0"/>
        <charset val="134"/>
      </rPr>
      <t xml:space="preserve">1</t>
    </r>
  </si>
  <si>
    <t xml:space="preserve">碳排放量</t>
  </si>
  <si>
    <r>
      <rPr>
        <sz val="6"/>
        <color rgb="FF000000"/>
        <rFont val="Noto Sans CJK SC"/>
        <family val="0"/>
        <charset val="134"/>
      </rPr>
      <t xml:space="preserve">万</t>
    </r>
    <r>
      <rPr>
        <sz val="6"/>
        <color rgb="FF000000"/>
        <rFont val="等线"/>
        <family val="0"/>
        <charset val="134"/>
      </rPr>
      <t xml:space="preserve">tCO2</t>
    </r>
  </si>
  <si>
    <t xml:space="preserve">carbEmis</t>
  </si>
  <si>
    <t xml:space="preserve">carbEmis_total</t>
  </si>
  <si>
    <t xml:space="preserve">碳排放总量</t>
  </si>
  <si>
    <t xml:space="preserve">carbEmis_frs</t>
  </si>
  <si>
    <r>
      <rPr>
        <sz val="6"/>
        <color rgb="FF000000"/>
        <rFont val="Noto Sans CJK SC"/>
        <family val="0"/>
      </rPr>
      <t xml:space="preserve">农林消费部门</t>
    </r>
    <r>
      <rPr>
        <sz val="11"/>
        <color rgb="FF000000"/>
        <rFont val="Noto Sans CJK SC"/>
        <family val="2"/>
      </rPr>
      <t xml:space="preserve">碳排放量</t>
    </r>
  </si>
  <si>
    <t xml:space="preserve">carbEmis_ids</t>
  </si>
  <si>
    <r>
      <rPr>
        <sz val="6"/>
        <color rgb="FF000000"/>
        <rFont val="Noto Sans CJK SC"/>
        <family val="0"/>
      </rPr>
      <t xml:space="preserve">工业消费部门</t>
    </r>
    <r>
      <rPr>
        <sz val="11"/>
        <color rgb="FF000000"/>
        <rFont val="Noto Sans CJK SC"/>
        <family val="2"/>
      </rPr>
      <t xml:space="preserve">碳排放量</t>
    </r>
  </si>
  <si>
    <t xml:space="preserve">carbEmis_3total</t>
  </si>
  <si>
    <t xml:space="preserve">第三产业碳排放量</t>
  </si>
  <si>
    <t xml:space="preserve">carbEmis_tfk</t>
  </si>
  <si>
    <r>
      <rPr>
        <sz val="6"/>
        <color rgb="FF000000"/>
        <rFont val="Noto Sans CJK SC"/>
        <family val="0"/>
      </rPr>
      <t xml:space="preserve">交通消费部门</t>
    </r>
    <r>
      <rPr>
        <sz val="11"/>
        <color rgb="FF000000"/>
        <rFont val="Noto Sans CJK SC"/>
        <family val="2"/>
      </rPr>
      <t xml:space="preserve">碳排放量</t>
    </r>
  </si>
  <si>
    <t xml:space="preserve">carbEmis_cst</t>
  </si>
  <si>
    <r>
      <rPr>
        <sz val="6"/>
        <color rgb="FF000000"/>
        <rFont val="Noto Sans CJK SC"/>
        <family val="0"/>
      </rPr>
      <t xml:space="preserve">建筑消费部门</t>
    </r>
    <r>
      <rPr>
        <sz val="11"/>
        <color rgb="FF000000"/>
        <rFont val="Noto Sans CJK SC"/>
        <family val="2"/>
      </rPr>
      <t xml:space="preserve">碳排放量</t>
    </r>
  </si>
  <si>
    <t xml:space="preserve">carbEmis_life</t>
  </si>
  <si>
    <r>
      <rPr>
        <sz val="6"/>
        <color rgb="FF000000"/>
        <rFont val="Noto Sans CJK SC"/>
        <family val="0"/>
      </rPr>
      <t xml:space="preserve">居民生活消费</t>
    </r>
    <r>
      <rPr>
        <sz val="11"/>
        <color rgb="FF000000"/>
        <rFont val="Noto Sans CJK SC"/>
        <family val="2"/>
      </rPr>
      <t xml:space="preserve">碳排放量</t>
    </r>
  </si>
  <si>
    <r>
      <rPr>
        <sz val="6"/>
        <color rgb="FF000000"/>
        <rFont val="Noto Sans CJK SC"/>
        <family val="0"/>
        <charset val="134"/>
      </rPr>
      <t xml:space="preserve">能源消费部门碳排放因子</t>
    </r>
    <r>
      <rPr>
        <vertAlign val="superscript"/>
        <sz val="6"/>
        <color rgb="FF000000"/>
        <rFont val="等线"/>
        <family val="0"/>
        <charset val="134"/>
      </rPr>
      <t xml:space="preserve">2</t>
    </r>
    <r>
      <rPr>
        <vertAlign val="superscript"/>
        <sz val="6"/>
        <color rgb="FF000000"/>
        <rFont val="Noto Sans CJK SC"/>
        <family val="0"/>
        <charset val="134"/>
      </rPr>
      <t xml:space="preserve">，</t>
    </r>
    <r>
      <rPr>
        <vertAlign val="superscript"/>
        <sz val="6"/>
        <color rgb="FF000000"/>
        <rFont val="等线"/>
        <family val="0"/>
        <charset val="134"/>
      </rPr>
      <t xml:space="preserve">3</t>
    </r>
  </si>
  <si>
    <t xml:space="preserve">tCO2/tce</t>
  </si>
  <si>
    <t xml:space="preserve">consCEFactor</t>
  </si>
  <si>
    <t xml:space="preserve">consCEFactor_frs_coal</t>
  </si>
  <si>
    <t xml:space="preserve">consCEFactor_frs_oil</t>
  </si>
  <si>
    <t xml:space="preserve">consCEFactor_frs_gas</t>
  </si>
  <si>
    <t xml:space="preserve">consCEFactor_frs_heat</t>
  </si>
  <si>
    <t xml:space="preserve">consCEFactor_frs_ele</t>
  </si>
  <si>
    <t xml:space="preserve">consCEFactor_frs_other</t>
  </si>
  <si>
    <t xml:space="preserve">consCEFactor_ids_coal</t>
  </si>
  <si>
    <t xml:space="preserve">consCEFactor_ids_oil</t>
  </si>
  <si>
    <t xml:space="preserve">consCEFactor_ids_gas</t>
  </si>
  <si>
    <t xml:space="preserve">consCEFactor_ids_heat</t>
  </si>
  <si>
    <t xml:space="preserve">consCEFactor_ids_ele</t>
  </si>
  <si>
    <t xml:space="preserve">consCEFactor_ids_other</t>
  </si>
  <si>
    <t xml:space="preserve">consCEFactor_tfk_coal</t>
  </si>
  <si>
    <t xml:space="preserve">consCEFactor_tfk_oil</t>
  </si>
  <si>
    <t xml:space="preserve">consCEFactor_tfk_gas</t>
  </si>
  <si>
    <t xml:space="preserve">consCEFactor_tfk_heat</t>
  </si>
  <si>
    <t xml:space="preserve">consCEFactor_tfk_ele</t>
  </si>
  <si>
    <t xml:space="preserve">consCEFactor_tfk_other</t>
  </si>
  <si>
    <t xml:space="preserve">consCEFactor_cst_coal</t>
  </si>
  <si>
    <t xml:space="preserve">consCEFactor_cst_oil</t>
  </si>
  <si>
    <t xml:space="preserve">consCEFactor_cst_gas</t>
  </si>
  <si>
    <t xml:space="preserve">consCEFactor_cst_heat</t>
  </si>
  <si>
    <t xml:space="preserve">consCEFactor_cst_ele</t>
  </si>
  <si>
    <t xml:space="preserve">consCEFactor_cst_other</t>
  </si>
  <si>
    <t xml:space="preserve">consCEFactor_life_coal</t>
  </si>
  <si>
    <t xml:space="preserve">consCEFactor_life_oil</t>
  </si>
  <si>
    <t xml:space="preserve">consCEFactor_life_gas</t>
  </si>
  <si>
    <t xml:space="preserve">consCEFactor_life_heat</t>
  </si>
  <si>
    <t xml:space="preserve">consCEFactor_life_ele</t>
  </si>
  <si>
    <t xml:space="preserve">consCEFactor_life_other</t>
  </si>
  <si>
    <r>
      <rPr>
        <sz val="6"/>
        <color rgb="FF000000"/>
        <rFont val="Noto Sans CJK SC"/>
        <family val="0"/>
        <charset val="134"/>
      </rPr>
      <t xml:space="preserve">能源供应部门碳排放因子</t>
    </r>
    <r>
      <rPr>
        <vertAlign val="superscript"/>
        <sz val="6"/>
        <color rgb="FF000000"/>
        <rFont val="等线"/>
        <family val="0"/>
        <charset val="134"/>
      </rPr>
      <t xml:space="preserve">4</t>
    </r>
  </si>
  <si>
    <t xml:space="preserve">supCEFactor</t>
  </si>
  <si>
    <t xml:space="preserve">supCEFactor_ele_coal</t>
  </si>
  <si>
    <t xml:space="preserve">supCEFactor_ele_oil</t>
  </si>
  <si>
    <t xml:space="preserve">supCEFactor_ele_gas</t>
  </si>
  <si>
    <t xml:space="preserve">supCEFactor_ele_heat</t>
  </si>
  <si>
    <t xml:space="preserve">supCEFactor_ele_ele</t>
  </si>
  <si>
    <t xml:space="preserve">supCEFactor_ele_other</t>
  </si>
  <si>
    <t xml:space="preserve">supCEFactor_heat_coal</t>
  </si>
  <si>
    <t xml:space="preserve">supCEFactor_heat_oil</t>
  </si>
  <si>
    <t xml:space="preserve">supCEFactor_heat_gas</t>
  </si>
  <si>
    <t xml:space="preserve">supCEFactor_heat_heat</t>
  </si>
  <si>
    <t xml:space="preserve">supCEFactor_heat_ele</t>
  </si>
  <si>
    <t xml:space="preserve">supCEFactor_heat_other</t>
  </si>
  <si>
    <t xml:space="preserve">其他转换</t>
  </si>
  <si>
    <t xml:space="preserve">supCEFactor_other_coal</t>
  </si>
  <si>
    <t xml:space="preserve">supCEFactor_other_oil</t>
  </si>
  <si>
    <t xml:space="preserve">supCEFactor_other_gas</t>
  </si>
  <si>
    <t xml:space="preserve">supCEFactor_other_heat</t>
  </si>
  <si>
    <t xml:space="preserve">supCEFactor_other_ele</t>
  </si>
  <si>
    <t xml:space="preserve">supCEFactor_other_other</t>
  </si>
  <si>
    <r>
      <rPr>
        <sz val="6"/>
        <color rgb="FF000000"/>
        <rFont val="Noto Sans CJK SC"/>
        <family val="0"/>
        <charset val="134"/>
      </rPr>
      <t xml:space="preserve">损失</t>
    </r>
    <r>
      <rPr>
        <vertAlign val="superscript"/>
        <sz val="6"/>
        <color rgb="FF000000"/>
        <rFont val="等线"/>
        <family val="0"/>
        <charset val="134"/>
      </rPr>
      <t xml:space="preserve">6</t>
    </r>
  </si>
  <si>
    <t xml:space="preserve">supCEFactor_loss_coal</t>
  </si>
  <si>
    <t xml:space="preserve">supCEFactor_loss_oil</t>
  </si>
  <si>
    <t xml:space="preserve">supCEFactor_loss_gas</t>
  </si>
  <si>
    <t xml:space="preserve">supCEFactor_loss_heat</t>
  </si>
  <si>
    <t xml:space="preserve">supCEFactor_loss_ele</t>
  </si>
  <si>
    <t xml:space="preserve">supCEFactor_loss_other</t>
  </si>
  <si>
    <r>
      <rPr>
        <sz val="6"/>
        <color rgb="FF000000"/>
        <rFont val="Noto Sans CJK SC"/>
        <family val="0"/>
        <charset val="134"/>
      </rPr>
      <t xml:space="preserve">外地调入电力碳排放因子</t>
    </r>
    <r>
      <rPr>
        <vertAlign val="superscript"/>
        <sz val="6"/>
        <color rgb="FF000000"/>
        <rFont val="等线"/>
        <family val="0"/>
        <charset val="134"/>
      </rPr>
      <t xml:space="preserve">5</t>
    </r>
  </si>
  <si>
    <t xml:space="preserve">otherEleFactor</t>
  </si>
  <si>
    <r>
      <rPr>
        <sz val="10"/>
        <color rgb="FF000000"/>
        <rFont val="Noto Sans CJK SC"/>
        <family val="0"/>
        <charset val="134"/>
      </rPr>
      <t xml:space="preserve">注释</t>
    </r>
    <r>
      <rPr>
        <sz val="10"/>
        <color rgb="FF000000"/>
        <rFont val="等线"/>
        <family val="0"/>
        <charset val="134"/>
      </rPr>
      <t xml:space="preserve">1</t>
    </r>
    <r>
      <rPr>
        <sz val="10"/>
        <color rgb="FF000000"/>
        <rFont val="Noto Sans CJK SC"/>
        <family val="0"/>
        <charset val="134"/>
      </rPr>
      <t xml:space="preserve">：碳排放量由各品种能源消费量与对应碳排放因子的乘积之和。</t>
    </r>
  </si>
  <si>
    <r>
      <rPr>
        <sz val="10"/>
        <color rgb="FF000000"/>
        <rFont val="Noto Sans CJK SC"/>
        <family val="0"/>
        <charset val="134"/>
      </rPr>
      <t xml:space="preserve">注释</t>
    </r>
    <r>
      <rPr>
        <sz val="10"/>
        <color rgb="FF000000"/>
        <rFont val="等线"/>
        <family val="0"/>
        <charset val="134"/>
      </rPr>
      <t xml:space="preserve">2</t>
    </r>
    <r>
      <rPr>
        <sz val="10"/>
        <color rgb="FF000000"/>
        <rFont val="Noto Sans CJK SC"/>
        <family val="0"/>
        <charset val="134"/>
      </rPr>
      <t xml:space="preserve">：不同部门之间使用的能源品种不同，因此不同部门间同样大类能源的碳排放因子也有差别。</t>
    </r>
  </si>
  <si>
    <r>
      <rPr>
        <sz val="10"/>
        <color rgb="FF000000"/>
        <rFont val="Noto Sans CJK SC"/>
        <family val="0"/>
        <charset val="134"/>
      </rPr>
      <t xml:space="preserve">注释</t>
    </r>
    <r>
      <rPr>
        <sz val="10"/>
        <color rgb="FF000000"/>
        <rFont val="等线"/>
        <family val="0"/>
        <charset val="134"/>
      </rPr>
      <t xml:space="preserve">3</t>
    </r>
    <r>
      <rPr>
        <sz val="10"/>
        <color rgb="FF000000"/>
        <rFont val="Noto Sans CJK SC"/>
        <family val="0"/>
        <charset val="134"/>
      </rPr>
      <t xml:space="preserve">：某种能源的碳排放因子</t>
    </r>
    <r>
      <rPr>
        <sz val="10"/>
        <color rgb="FF000000"/>
        <rFont val="等线"/>
        <family val="0"/>
        <charset val="134"/>
      </rPr>
      <t xml:space="preserve">=</t>
    </r>
    <r>
      <rPr>
        <sz val="10"/>
        <color rgb="FF000000"/>
        <rFont val="Noto Sans CJK SC"/>
        <family val="0"/>
        <charset val="134"/>
      </rPr>
      <t xml:space="preserve">消费该能源产生的碳排放</t>
    </r>
    <r>
      <rPr>
        <sz val="10"/>
        <color rgb="FF000000"/>
        <rFont val="等线"/>
        <family val="0"/>
        <charset val="134"/>
      </rPr>
      <t xml:space="preserve">/</t>
    </r>
    <r>
      <rPr>
        <sz val="10"/>
        <color rgb="FF000000"/>
        <rFont val="Noto Sans CJK SC"/>
        <family val="0"/>
        <charset val="134"/>
      </rPr>
      <t xml:space="preserve">该能源的消费量。数值栏中“</t>
    </r>
    <r>
      <rPr>
        <sz val="10"/>
        <color rgb="FF000000"/>
        <rFont val="等线"/>
        <family val="0"/>
        <charset val="134"/>
      </rPr>
      <t xml:space="preserve">-”</t>
    </r>
    <r>
      <rPr>
        <sz val="10"/>
        <color rgb="FF000000"/>
        <rFont val="Noto Sans CJK SC"/>
        <family val="0"/>
        <charset val="134"/>
      </rPr>
      <t xml:space="preserve">表示该年该项能源未使用，无法计算实际的碳排放因子。</t>
    </r>
  </si>
  <si>
    <r>
      <rPr>
        <sz val="10"/>
        <color rgb="FF000000"/>
        <rFont val="Noto Sans CJK SC"/>
        <family val="0"/>
        <charset val="134"/>
      </rPr>
      <t xml:space="preserve">注释</t>
    </r>
    <r>
      <rPr>
        <sz val="10"/>
        <color rgb="FF000000"/>
        <rFont val="等线"/>
        <family val="0"/>
        <charset val="134"/>
      </rPr>
      <t xml:space="preserve">4</t>
    </r>
    <r>
      <rPr>
        <sz val="10"/>
        <color rgb="FF000000"/>
        <rFont val="Noto Sans CJK SC"/>
        <family val="0"/>
        <charset val="134"/>
      </rPr>
      <t xml:space="preserve">：此项为本地开展能源加工转换的碳排放因子。</t>
    </r>
  </si>
  <si>
    <r>
      <rPr>
        <sz val="10"/>
        <color rgb="FF000000"/>
        <rFont val="Noto Sans CJK SC"/>
        <family val="0"/>
        <charset val="134"/>
      </rPr>
      <t xml:space="preserve">注释</t>
    </r>
    <r>
      <rPr>
        <sz val="10"/>
        <color rgb="FF000000"/>
        <rFont val="等线"/>
        <family val="0"/>
        <charset val="134"/>
      </rPr>
      <t xml:space="preserve">5</t>
    </r>
    <r>
      <rPr>
        <sz val="10"/>
        <color rgb="FF000000"/>
        <rFont val="Noto Sans CJK SC"/>
        <family val="0"/>
        <charset val="134"/>
      </rPr>
      <t xml:space="preserve">：电力消费的碳排放与电力产地的发电方式有关。外地调入电力的碳排放按照该电力产地的碳排放因子计算。</t>
    </r>
  </si>
  <si>
    <r>
      <rPr>
        <sz val="10"/>
        <color rgb="FF000000"/>
        <rFont val="Noto Sans CJK SC"/>
        <family val="0"/>
        <charset val="134"/>
      </rPr>
      <t xml:space="preserve">注释</t>
    </r>
    <r>
      <rPr>
        <sz val="10"/>
        <color rgb="FF000000"/>
        <rFont val="等线"/>
        <family val="0"/>
        <charset val="134"/>
      </rPr>
      <t xml:space="preserve">6</t>
    </r>
    <r>
      <rPr>
        <sz val="10"/>
        <color rgb="FF000000"/>
        <rFont val="Noto Sans CJK SC"/>
        <family val="0"/>
        <charset val="134"/>
      </rPr>
      <t xml:space="preserve">：损失的能源除电力和热力外不产生碳排放</t>
    </r>
  </si>
  <si>
    <t xml:space="preserve">year</t>
  </si>
  <si>
    <t xml:space="preserve">fossilProp_frs</t>
  </si>
  <si>
    <t xml:space="preserve">fossilProp_2total</t>
  </si>
  <si>
    <t xml:space="preserve">fossilProp_eng</t>
  </si>
  <si>
    <t xml:space="preserve">fossilProp_ids</t>
  </si>
  <si>
    <t xml:space="preserve">fossilProp_3total</t>
  </si>
  <si>
    <t xml:space="preserve">fossilProp_tfk</t>
  </si>
  <si>
    <t xml:space="preserve">fossilProp_cst</t>
  </si>
  <si>
    <t xml:space="preserve">fossilProp_life</t>
  </si>
  <si>
    <t xml:space="preserve">人口与经济数据统计表</t>
  </si>
  <si>
    <t xml:space="preserve">地区生产总值</t>
  </si>
  <si>
    <r>
      <rPr>
        <sz val="6"/>
        <color rgb="FF000000"/>
        <rFont val="Noto Sans CJK SC"/>
        <family val="0"/>
        <charset val="134"/>
      </rPr>
      <t xml:space="preserve">一产增加值</t>
    </r>
    <r>
      <rPr>
        <vertAlign val="superscript"/>
        <sz val="6"/>
        <color rgb="FF000000"/>
        <rFont val="等线"/>
        <family val="0"/>
        <charset val="134"/>
      </rPr>
      <t xml:space="preserve">2</t>
    </r>
  </si>
  <si>
    <t xml:space="preserve">二产增加值</t>
  </si>
  <si>
    <t xml:space="preserve">三产增加值</t>
  </si>
  <si>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：“子项”列中“总量”指对应“项目”列中指标的总值</t>
    </r>
  </si>
  <si>
    <r>
      <rPr>
        <sz val="11"/>
        <color rgb="FF000000"/>
        <rFont val="Noto Sans CJK SC"/>
        <family val="0"/>
        <charset val="134"/>
      </rPr>
      <t xml:space="preserve">注释</t>
    </r>
    <r>
      <rPr>
        <sz val="11"/>
        <color rgb="FF000000"/>
        <rFont val="等线"/>
        <family val="0"/>
        <charset val="134"/>
      </rPr>
      <t xml:space="preserve">2</t>
    </r>
    <r>
      <rPr>
        <sz val="11"/>
        <color rgb="FF000000"/>
        <rFont val="Noto Sans CJK SC"/>
        <family val="0"/>
        <charset val="134"/>
      </rPr>
      <t xml:space="preserve">：一产增加值是指第一产业的增加值，二产和三产亦分别代表第二产业和第三产业。</t>
    </r>
  </si>
  <si>
    <t xml:space="preserve">能源消费量统计表</t>
  </si>
  <si>
    <r>
      <rPr>
        <sz val="6"/>
        <color rgb="FF000000"/>
        <rFont val="Noto Sans CJK SC"/>
        <family val="0"/>
        <charset val="134"/>
      </rPr>
      <t xml:space="preserve">万</t>
    </r>
    <r>
      <rPr>
        <sz val="6"/>
        <color rgb="FF000000"/>
        <rFont val="等线"/>
        <family val="0"/>
        <charset val="134"/>
      </rPr>
      <t xml:space="preserve">tce</t>
    </r>
    <r>
      <rPr>
        <vertAlign val="superscript"/>
        <sz val="6"/>
        <color rgb="FF000000"/>
        <rFont val="等线"/>
        <family val="0"/>
        <charset val="134"/>
      </rPr>
      <t xml:space="preserve">1</t>
    </r>
  </si>
  <si>
    <t xml:space="preserve">一产能耗量</t>
  </si>
  <si>
    <t xml:space="preserve">二产能耗量</t>
  </si>
  <si>
    <t xml:space="preserve">三产能耗量</t>
  </si>
  <si>
    <t xml:space="preserve">生活能耗量</t>
  </si>
  <si>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：万</t>
    </r>
    <r>
      <rPr>
        <sz val="11"/>
        <color rgb="FF000000"/>
        <rFont val="等线"/>
        <family val="0"/>
        <charset val="134"/>
      </rPr>
      <t xml:space="preserve">tce</t>
    </r>
    <r>
      <rPr>
        <sz val="11"/>
        <color rgb="FF000000"/>
        <rFont val="Noto Sans CJK SC"/>
        <family val="0"/>
        <charset val="134"/>
      </rPr>
      <t xml:space="preserve">是指万吨标准煤</t>
    </r>
  </si>
  <si>
    <r>
      <rPr>
        <sz val="11"/>
        <color rgb="FF000000"/>
        <rFont val="Noto Sans CJK SC"/>
        <family val="0"/>
        <charset val="134"/>
      </rPr>
      <t xml:space="preserve">注释</t>
    </r>
    <r>
      <rPr>
        <sz val="11"/>
        <color rgb="FF000000"/>
        <rFont val="等线"/>
        <family val="0"/>
        <charset val="134"/>
      </rPr>
      <t xml:space="preserve">2</t>
    </r>
    <r>
      <rPr>
        <sz val="11"/>
        <color rgb="FF000000"/>
        <rFont val="Noto Sans CJK SC"/>
        <family val="0"/>
        <charset val="134"/>
      </rPr>
      <t xml:space="preserve">：数值前负号代表产出，数值前正号代表消费</t>
    </r>
  </si>
  <si>
    <r>
      <rPr>
        <sz val="11"/>
        <color rgb="FF000000"/>
        <rFont val="Noto Sans CJK SC"/>
        <family val="0"/>
        <charset val="134"/>
      </rPr>
      <t xml:space="preserve">注释</t>
    </r>
    <r>
      <rPr>
        <sz val="11"/>
        <color rgb="FF000000"/>
        <rFont val="等线"/>
        <family val="0"/>
        <charset val="134"/>
      </rPr>
      <t xml:space="preserve">3</t>
    </r>
    <r>
      <rPr>
        <sz val="11"/>
        <color rgb="FF000000"/>
        <rFont val="Noto Sans CJK SC"/>
        <family val="0"/>
        <charset val="134"/>
      </rPr>
      <t xml:space="preserve">：其他加工转换包括除发电、供热外的能源转换，如洗选煤、炼焦、炼油、制气、煤制品加工、回收能等。</t>
    </r>
  </si>
  <si>
    <t xml:space="preserve">产业部门能源消费品种结构</t>
  </si>
  <si>
    <r>
      <rPr>
        <sz val="6"/>
        <color rgb="FF000000"/>
        <rFont val="Noto Sans CJK SC"/>
        <family val="0"/>
        <charset val="134"/>
      </rPr>
      <t xml:space="preserve">细分项</t>
    </r>
    <r>
      <rPr>
        <vertAlign val="superscript"/>
        <sz val="6"/>
        <color rgb="FF000000"/>
        <rFont val="等线"/>
        <family val="0"/>
        <charset val="134"/>
      </rPr>
      <t xml:space="preserve">1</t>
    </r>
  </si>
  <si>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t>
    </r>
    <r>
      <rPr>
        <sz val="11"/>
        <color rgb="FF000000"/>
        <rFont val="等线"/>
        <family val="0"/>
        <charset val="134"/>
      </rPr>
      <t xml:space="preserve">0</t>
    </r>
    <r>
      <rPr>
        <sz val="11"/>
        <color rgb="FF000000"/>
        <rFont val="Noto Sans CJK SC"/>
        <family val="0"/>
        <charset val="134"/>
      </rPr>
      <t xml:space="preserve">。</t>
    </r>
  </si>
  <si>
    <t xml:space="preserve">能源消费品种结构</t>
  </si>
  <si>
    <r>
      <rPr>
        <sz val="6"/>
        <color rgb="FF000000"/>
        <rFont val="Noto Sans CJK SC"/>
        <family val="0"/>
        <charset val="134"/>
      </rPr>
      <t xml:space="preserve">其他消费</t>
    </r>
    <r>
      <rPr>
        <vertAlign val="superscript"/>
        <sz val="6"/>
        <color rgb="FF000000"/>
        <rFont val="等线"/>
        <family val="0"/>
        <charset val="134"/>
      </rPr>
      <t xml:space="preserve">1</t>
    </r>
  </si>
  <si>
    <r>
      <rPr>
        <sz val="6"/>
        <color rgb="FF000000"/>
        <rFont val="Noto Sans CJK SC"/>
        <family val="0"/>
        <charset val="134"/>
      </rPr>
      <t xml:space="preserve">外地调入电</t>
    </r>
    <r>
      <rPr>
        <vertAlign val="superscript"/>
        <sz val="6"/>
        <color rgb="FF000000"/>
        <rFont val="等线"/>
        <family val="0"/>
        <charset val="134"/>
      </rPr>
      <t xml:space="preserve">2</t>
    </r>
  </si>
  <si>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：其他消费是指能源转换部门之外，能源消费部门的消费量，包括工业消费部门、建筑消费部门、交通消费部门、居民生活消费和农林消费部门等。</t>
    </r>
  </si>
  <si>
    <r>
      <rPr>
        <sz val="11"/>
        <color rgb="FF000000"/>
        <rFont val="Noto Sans CJK SC"/>
        <family val="0"/>
        <charset val="134"/>
      </rPr>
      <t xml:space="preserve">注释</t>
    </r>
    <r>
      <rPr>
        <sz val="11"/>
        <color rgb="FF000000"/>
        <rFont val="等线"/>
        <family val="0"/>
        <charset val="134"/>
      </rPr>
      <t xml:space="preserve">2</t>
    </r>
    <r>
      <rPr>
        <sz val="11"/>
        <color rgb="FF000000"/>
        <rFont val="Noto Sans CJK SC"/>
        <family val="0"/>
        <charset val="134"/>
      </rPr>
      <t xml:space="preserve">：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r>
  </si>
  <si>
    <t xml:space="preserve">碳排放量统计表</t>
  </si>
  <si>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：碳排放量由各品种能源消费量与对应碳排放因子的乘积之和。</t>
    </r>
  </si>
  <si>
    <r>
      <rPr>
        <sz val="11"/>
        <color rgb="FF000000"/>
        <rFont val="Noto Sans CJK SC"/>
        <family val="0"/>
        <charset val="134"/>
      </rPr>
      <t xml:space="preserve">能源消费部门碳排放因子</t>
    </r>
    <r>
      <rPr>
        <vertAlign val="superscript"/>
        <sz val="11"/>
        <color rgb="FF000000"/>
        <rFont val="等线"/>
        <family val="0"/>
        <charset val="134"/>
      </rPr>
      <t xml:space="preserve">1</t>
    </r>
    <r>
      <rPr>
        <vertAlign val="superscript"/>
        <sz val="11"/>
        <color rgb="FF000000"/>
        <rFont val="Noto Sans CJK SC"/>
        <family val="0"/>
        <charset val="134"/>
      </rPr>
      <t xml:space="preserve">，</t>
    </r>
    <r>
      <rPr>
        <vertAlign val="superscript"/>
        <sz val="11"/>
        <color rgb="FF000000"/>
        <rFont val="等线"/>
        <family val="0"/>
        <charset val="134"/>
      </rPr>
      <t xml:space="preserve">2</t>
    </r>
  </si>
  <si>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：不同部门之间使用的能源品种不同，因此不同部门间同样大类能源的碳排放因子也有差别。</t>
    </r>
  </si>
  <si>
    <r>
      <rPr>
        <sz val="11"/>
        <color rgb="FF000000"/>
        <rFont val="Noto Sans CJK SC"/>
        <family val="0"/>
        <charset val="134"/>
      </rPr>
      <t xml:space="preserve">注释</t>
    </r>
    <r>
      <rPr>
        <sz val="11"/>
        <color rgb="FF000000"/>
        <rFont val="等线"/>
        <family val="0"/>
        <charset val="134"/>
      </rPr>
      <t xml:space="preserve">2</t>
    </r>
    <r>
      <rPr>
        <sz val="11"/>
        <color rgb="FF000000"/>
        <rFont val="Noto Sans CJK SC"/>
        <family val="0"/>
        <charset val="134"/>
      </rPr>
      <t xml:space="preserve">：某种能源的碳排放因子</t>
    </r>
    <r>
      <rPr>
        <sz val="11"/>
        <color rgb="FF000000"/>
        <rFont val="等线"/>
        <family val="0"/>
        <charset val="134"/>
      </rPr>
      <t xml:space="preserve">=</t>
    </r>
    <r>
      <rPr>
        <sz val="11"/>
        <color rgb="FF000000"/>
        <rFont val="Noto Sans CJK SC"/>
        <family val="0"/>
        <charset val="134"/>
      </rPr>
      <t xml:space="preserve">消费该能源产生的碳排放</t>
    </r>
    <r>
      <rPr>
        <sz val="11"/>
        <color rgb="FF000000"/>
        <rFont val="等线"/>
        <family val="0"/>
        <charset val="134"/>
      </rPr>
      <t xml:space="preserve">/</t>
    </r>
    <r>
      <rPr>
        <sz val="11"/>
        <color rgb="FF000000"/>
        <rFont val="Noto Sans CJK SC"/>
        <family val="0"/>
        <charset val="134"/>
      </rPr>
      <t xml:space="preserve">该能源的消费量。数值栏中“</t>
    </r>
    <r>
      <rPr>
        <sz val="11"/>
        <color rgb="FF000000"/>
        <rFont val="等线"/>
        <family val="0"/>
        <charset val="134"/>
      </rPr>
      <t xml:space="preserve">-”</t>
    </r>
    <r>
      <rPr>
        <sz val="11"/>
        <color rgb="FF000000"/>
        <rFont val="Noto Sans CJK SC"/>
        <family val="0"/>
        <charset val="134"/>
      </rPr>
      <t xml:space="preserve">表示该年该项能源未使用，无法计算实际的碳排放因子。</t>
    </r>
  </si>
  <si>
    <r>
      <rPr>
        <sz val="11"/>
        <color rgb="FF000000"/>
        <rFont val="Noto Sans CJK SC"/>
        <family val="0"/>
        <charset val="134"/>
      </rPr>
      <t xml:space="preserve">能源供应部门碳排放因子</t>
    </r>
    <r>
      <rPr>
        <vertAlign val="superscript"/>
        <sz val="11"/>
        <color rgb="FF000000"/>
        <rFont val="等线"/>
        <family val="0"/>
        <charset val="134"/>
      </rPr>
      <t xml:space="preserve">1</t>
    </r>
  </si>
  <si>
    <r>
      <rPr>
        <sz val="6"/>
        <color rgb="FF000000"/>
        <rFont val="Noto Sans CJK SC"/>
        <family val="0"/>
        <charset val="134"/>
      </rPr>
      <t xml:space="preserve">损失</t>
    </r>
    <r>
      <rPr>
        <vertAlign val="superscript"/>
        <sz val="6"/>
        <color rgb="FF000000"/>
        <rFont val="等线"/>
        <family val="0"/>
        <charset val="134"/>
      </rPr>
      <t xml:space="preserve">2</t>
    </r>
  </si>
  <si>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：此项为本地开展能源加工转换的碳排放因子。</t>
    </r>
  </si>
  <si>
    <r>
      <rPr>
        <sz val="11"/>
        <color rgb="FF000000"/>
        <rFont val="Noto Sans CJK SC"/>
        <family val="0"/>
        <charset val="134"/>
      </rPr>
      <t xml:space="preserve">注释</t>
    </r>
    <r>
      <rPr>
        <sz val="11"/>
        <color rgb="FF000000"/>
        <rFont val="等线"/>
        <family val="0"/>
        <charset val="134"/>
      </rPr>
      <t xml:space="preserve">2</t>
    </r>
    <r>
      <rPr>
        <sz val="11"/>
        <color rgb="FF000000"/>
        <rFont val="Noto Sans CJK SC"/>
        <family val="0"/>
        <charset val="134"/>
      </rPr>
      <t xml:space="preserve">：损失的能源除电力和热力外不产生碳排放</t>
    </r>
  </si>
  <si>
    <r>
      <rPr>
        <sz val="11"/>
        <color rgb="FF000000"/>
        <rFont val="Noto Sans CJK SC"/>
        <family val="0"/>
        <charset val="134"/>
      </rPr>
      <t xml:space="preserve">区外来电碳排放因子</t>
    </r>
    <r>
      <rPr>
        <vertAlign val="superscript"/>
        <sz val="11"/>
        <color rgb="FF000000"/>
        <rFont val="等线"/>
        <family val="0"/>
        <charset val="134"/>
      </rPr>
      <t xml:space="preserve">1</t>
    </r>
  </si>
  <si>
    <t xml:space="preserve">外来电</t>
  </si>
  <si>
    <r>
      <rPr>
        <sz val="11"/>
        <color rgb="FF000000"/>
        <rFont val="Noto Sans CJK SC"/>
        <family val="0"/>
        <charset val="134"/>
      </rPr>
      <t xml:space="preserve">注释</t>
    </r>
    <r>
      <rPr>
        <sz val="11"/>
        <color rgb="FF000000"/>
        <rFont val="等线"/>
        <family val="0"/>
        <charset val="134"/>
      </rPr>
      <t xml:space="preserve">1</t>
    </r>
    <r>
      <rPr>
        <sz val="11"/>
        <color rgb="FF000000"/>
        <rFont val="Noto Sans CJK SC"/>
        <family val="0"/>
        <charset val="134"/>
      </rPr>
      <t xml:space="preserve">：电力消费的碳排放与电力产地的发电方式有关。外地调入电力的碳排放按照该电力产地的碳排放因子计算。</t>
    </r>
  </si>
</sst>
</file>

<file path=xl/styles.xml><?xml version="1.0" encoding="utf-8"?>
<styleSheet xmlns="http://schemas.openxmlformats.org/spreadsheetml/2006/main">
  <numFmts count="5">
    <numFmt numFmtId="164" formatCode="General"/>
    <numFmt numFmtId="165" formatCode="0.00"/>
    <numFmt numFmtId="166" formatCode="General"/>
    <numFmt numFmtId="167" formatCode="0.000"/>
    <numFmt numFmtId="168" formatCode="0.0"/>
  </numFmts>
  <fonts count="30">
    <font>
      <sz val="11"/>
      <color rgb="FF000000"/>
      <name val="等线"/>
      <family val="0"/>
      <charset val="134"/>
    </font>
    <font>
      <sz val="10"/>
      <name val="Arial"/>
      <family val="0"/>
    </font>
    <font>
      <sz val="10"/>
      <name val="Arial"/>
      <family val="0"/>
    </font>
    <font>
      <sz val="10"/>
      <name val="Arial"/>
      <family val="0"/>
    </font>
    <font>
      <sz val="8"/>
      <color rgb="FF000000"/>
      <name val="等线"/>
      <family val="0"/>
      <charset val="134"/>
    </font>
    <font>
      <sz val="7"/>
      <color rgb="FF000000"/>
      <name val="等线"/>
      <family val="0"/>
      <charset val="134"/>
    </font>
    <font>
      <sz val="6"/>
      <color rgb="FF000000"/>
      <name val="Noto Sans CJK SC"/>
      <family val="0"/>
      <charset val="134"/>
    </font>
    <font>
      <sz val="6"/>
      <color rgb="FF000000"/>
      <name val="等线"/>
      <family val="0"/>
      <charset val="134"/>
    </font>
    <font>
      <vertAlign val="superscript"/>
      <sz val="6"/>
      <color rgb="FF000000"/>
      <name val="等线"/>
      <family val="0"/>
      <charset val="134"/>
    </font>
    <font>
      <sz val="7"/>
      <color rgb="FF000000"/>
      <name val="Noto Sans CJK SC"/>
      <family val="2"/>
      <charset val="1"/>
    </font>
    <font>
      <sz val="9"/>
      <color rgb="FF000000"/>
      <name val="等线"/>
      <family val="0"/>
      <charset val="134"/>
    </font>
    <font>
      <sz val="6"/>
      <color rgb="FF000000"/>
      <name val="Noto Sans CJK SC"/>
      <family val="0"/>
      <charset val="1"/>
    </font>
    <font>
      <sz val="9"/>
      <color rgb="FF000000"/>
      <name val="Noto Sans CJK SC"/>
      <family val="0"/>
      <charset val="134"/>
    </font>
    <font>
      <sz val="11"/>
      <color rgb="FF000000"/>
      <name val="Noto Sans CJK SC"/>
      <family val="0"/>
      <charset val="134"/>
    </font>
    <font>
      <sz val="11"/>
      <color rgb="FF000000"/>
      <name val="Noto Sans CJK SC"/>
      <family val="0"/>
    </font>
    <font>
      <sz val="7"/>
      <color rgb="FF000000"/>
      <name val="等线"/>
      <family val="0"/>
      <charset val="1"/>
    </font>
    <font>
      <sz val="11"/>
      <color rgb="FF000000"/>
      <name val="Noto Sans CJK SC"/>
      <family val="2"/>
      <charset val="1"/>
    </font>
    <font>
      <sz val="11"/>
      <color rgb="FF000000"/>
      <name val="等线"/>
      <family val="0"/>
      <charset val="1"/>
    </font>
    <font>
      <sz val="11"/>
      <color rgb="FF000000"/>
      <name val="Noto Sans CJK SC"/>
      <family val="2"/>
    </font>
    <font>
      <sz val="7"/>
      <color rgb="FF000000"/>
      <name val="Noto Sans CJK SC"/>
      <family val="2"/>
    </font>
    <font>
      <sz val="6"/>
      <color rgb="FF000000"/>
      <name val="Noto Sans CJK SC"/>
      <family val="0"/>
    </font>
    <font>
      <sz val="11"/>
      <color rgb="FF000000"/>
      <name val="等线"/>
      <family val="0"/>
    </font>
    <font>
      <sz val="8"/>
      <color rgb="FF000000"/>
      <name val="Noto Sans CJK SC"/>
      <family val="2"/>
    </font>
    <font>
      <sz val="8"/>
      <color rgb="FF000000"/>
      <name val="Noto Sans CJK SC"/>
      <family val="0"/>
      <charset val="134"/>
    </font>
    <font>
      <sz val="9"/>
      <color rgb="FF000000"/>
      <name val="Noto Sans CJK SC"/>
      <family val="2"/>
    </font>
    <font>
      <vertAlign val="superscript"/>
      <sz val="6"/>
      <color rgb="FF000000"/>
      <name val="Noto Sans CJK SC"/>
      <family val="0"/>
      <charset val="134"/>
    </font>
    <font>
      <sz val="10"/>
      <color rgb="FF000000"/>
      <name val="Noto Sans CJK SC"/>
      <family val="0"/>
      <charset val="134"/>
    </font>
    <font>
      <sz val="10"/>
      <color rgb="FF000000"/>
      <name val="等线"/>
      <family val="0"/>
      <charset val="134"/>
    </font>
    <font>
      <vertAlign val="superscript"/>
      <sz val="11"/>
      <color rgb="FF000000"/>
      <name val="等线"/>
      <family val="0"/>
      <charset val="134"/>
    </font>
    <font>
      <vertAlign val="superscript"/>
      <sz val="11"/>
      <color rgb="FF000000"/>
      <name val="Noto Sans CJK SC"/>
      <family val="0"/>
      <charset val="134"/>
    </font>
  </fonts>
  <fills count="12">
    <fill>
      <patternFill patternType="none"/>
    </fill>
    <fill>
      <patternFill patternType="gray125"/>
    </fill>
    <fill>
      <patternFill patternType="solid">
        <fgColor rgb="FFFFFFFF"/>
        <bgColor rgb="FFFBE5D6"/>
      </patternFill>
    </fill>
    <fill>
      <patternFill patternType="solid">
        <fgColor rgb="FFFFFF00"/>
        <bgColor rgb="FFFFFF00"/>
      </patternFill>
    </fill>
    <fill>
      <patternFill patternType="solid">
        <fgColor rgb="FFF8CBAD"/>
        <bgColor rgb="FFFFE699"/>
      </patternFill>
    </fill>
    <fill>
      <patternFill patternType="solid">
        <fgColor rgb="FFC5E0B4"/>
        <bgColor rgb="FFD0CECE"/>
      </patternFill>
    </fill>
    <fill>
      <patternFill patternType="solid">
        <fgColor rgb="FFFFC000"/>
        <bgColor rgb="FFFF9900"/>
      </patternFill>
    </fill>
    <fill>
      <patternFill patternType="solid">
        <fgColor rgb="FFFFE699"/>
        <bgColor rgb="FFFBE5D6"/>
      </patternFill>
    </fill>
    <fill>
      <patternFill patternType="solid">
        <fgColor rgb="FFFBE5D6"/>
        <bgColor rgb="FFFFE699"/>
      </patternFill>
    </fill>
    <fill>
      <patternFill patternType="solid">
        <fgColor rgb="FFD0CECE"/>
        <bgColor rgb="FFCCCCFF"/>
      </patternFill>
    </fill>
    <fill>
      <patternFill patternType="solid">
        <fgColor rgb="FF9DC3E6"/>
        <bgColor rgb="FFCCCCFF"/>
      </patternFill>
    </fill>
    <fill>
      <patternFill patternType="solid">
        <fgColor rgb="FFC55A11"/>
        <bgColor rgb="FF993300"/>
      </patternFill>
    </fill>
  </fills>
  <borders count="5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right style="medium"/>
      <top/>
      <bottom/>
      <diagonal/>
    </border>
    <border diagonalUp="false" diagonalDown="false">
      <left style="thin"/>
      <right style="thin"/>
      <top/>
      <bottom style="medium"/>
      <diagonal/>
    </border>
    <border diagonalUp="false" diagonalDown="false">
      <left/>
      <right style="thin"/>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top style="medium"/>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medium"/>
      <diagonal/>
    </border>
    <border diagonalUp="false" diagonalDown="false">
      <left/>
      <right style="medium"/>
      <top style="thin"/>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thin"/>
      <right style="medium"/>
      <top/>
      <bottom style="mediu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right" vertical="center" textRotation="0" wrapText="false" indent="0" shrinkToFit="false"/>
      <protection locked="true" hidden="false"/>
    </xf>
    <xf numFmtId="164" fontId="7" fillId="0" borderId="3" xfId="0" applyFont="true" applyBorder="true" applyAlignment="true" applyProtection="false">
      <alignment horizontal="right"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2"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5" fontId="7" fillId="0" borderId="7" xfId="0" applyFont="true" applyBorder="true" applyAlignment="true" applyProtection="false">
      <alignment horizontal="right" vertical="center" textRotation="0" wrapText="false" indent="0" shrinkToFit="false"/>
      <protection locked="true" hidden="false"/>
    </xf>
    <xf numFmtId="165" fontId="7" fillId="0" borderId="8"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5" fontId="7" fillId="0" borderId="2" xfId="0" applyFont="true" applyBorder="true" applyAlignment="true" applyProtection="false">
      <alignment horizontal="right" vertical="center" textRotation="0" wrapText="false" indent="0" shrinkToFit="false"/>
      <protection locked="true" hidden="false"/>
    </xf>
    <xf numFmtId="165" fontId="7" fillId="0" borderId="3" xfId="0" applyFont="true" applyBorder="true" applyAlignment="true" applyProtection="false">
      <alignment horizontal="right"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6" fillId="2" borderId="10" xfId="0" applyFont="true" applyBorder="true" applyAlignment="true" applyProtection="false">
      <alignment horizontal="center"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right" vertical="center" textRotation="0" wrapText="false" indent="0" shrinkToFit="false"/>
      <protection locked="true" hidden="false"/>
    </xf>
    <xf numFmtId="165" fontId="7" fillId="0" borderId="11"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6" fillId="2" borderId="13" xfId="0" applyFont="true" applyBorder="true" applyAlignment="true" applyProtection="false">
      <alignment horizontal="center" vertical="center" textRotation="0" wrapText="false" indent="0" shrinkToFit="false"/>
      <protection locked="true" hidden="false"/>
    </xf>
    <xf numFmtId="164" fontId="6" fillId="5" borderId="14"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false" indent="0" shrinkToFit="false"/>
      <protection locked="true" hidden="false"/>
    </xf>
    <xf numFmtId="164" fontId="6" fillId="2" borderId="16" xfId="0" applyFont="true" applyBorder="true" applyAlignment="true" applyProtection="false">
      <alignment horizontal="center" vertical="center" textRotation="0" wrapText="false" indent="0" shrinkToFit="false"/>
      <protection locked="true" hidden="false"/>
    </xf>
    <xf numFmtId="164" fontId="7" fillId="0" borderId="16" xfId="0" applyFont="true" applyBorder="true" applyAlignment="true" applyProtection="false">
      <alignment horizontal="center" vertical="center" textRotation="0" wrapText="false" indent="0" shrinkToFit="false"/>
      <protection locked="true" hidden="false"/>
    </xf>
    <xf numFmtId="165" fontId="7" fillId="0" borderId="17" xfId="0" applyFont="true" applyBorder="true" applyAlignment="true" applyProtection="false">
      <alignment horizontal="right" vertical="center" textRotation="0" wrapText="false" indent="0" shrinkToFit="false"/>
      <protection locked="true" hidden="false"/>
    </xf>
    <xf numFmtId="165" fontId="7" fillId="0" borderId="18"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2" borderId="20" xfId="0" applyFont="true" applyBorder="true" applyAlignment="true" applyProtection="false">
      <alignment horizontal="center" vertical="center" textRotation="0" wrapText="fals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5" fontId="7" fillId="0" borderId="22" xfId="0" applyFont="true" applyBorder="true" applyAlignment="true" applyProtection="false">
      <alignment horizontal="right" vertical="center" textRotation="0" wrapText="false" indent="0" shrinkToFit="false"/>
      <protection locked="true" hidden="false"/>
    </xf>
    <xf numFmtId="165" fontId="7" fillId="0" borderId="23" xfId="0" applyFont="true" applyBorder="true" applyAlignment="true" applyProtection="false">
      <alignment horizontal="right" vertical="center" textRotation="0" wrapText="false" indent="0" shrinkToFit="false"/>
      <protection locked="true" hidden="false"/>
    </xf>
    <xf numFmtId="164" fontId="6" fillId="2" borderId="24"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5" fontId="7" fillId="0" borderId="25" xfId="0" applyFont="true" applyBorder="true" applyAlignment="true" applyProtection="false">
      <alignment horizontal="right" vertical="center" textRotation="0" wrapText="false" indent="0" shrinkToFit="false"/>
      <protection locked="true" hidden="false"/>
    </xf>
    <xf numFmtId="165" fontId="7" fillId="0" borderId="26" xfId="0" applyFont="true" applyBorder="true" applyAlignment="true" applyProtection="false">
      <alignment horizontal="right" vertical="center" textRotation="0" wrapText="false" indent="0" shrinkToFit="false"/>
      <protection locked="true" hidden="false"/>
    </xf>
    <xf numFmtId="164" fontId="6" fillId="6" borderId="1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7" fillId="0" borderId="27" xfId="0" applyFont="true" applyBorder="true" applyAlignment="true" applyProtection="false">
      <alignment horizontal="right" vertical="center" textRotation="0" wrapText="false" indent="0" shrinkToFit="false"/>
      <protection locked="true" hidden="false"/>
    </xf>
    <xf numFmtId="165" fontId="7" fillId="0" borderId="28" xfId="0" applyFont="true" applyBorder="true" applyAlignment="true" applyProtection="false">
      <alignment horizontal="right" vertical="center" textRotation="0" wrapText="false" indent="0" shrinkToFit="false"/>
      <protection locked="true" hidden="false"/>
    </xf>
    <xf numFmtId="165" fontId="7" fillId="0" borderId="29"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true" applyProtection="false">
      <alignment horizontal="center" vertical="center" textRotation="0" wrapText="false" indent="0" shrinkToFit="false"/>
      <protection locked="true" hidden="false"/>
    </xf>
    <xf numFmtId="164" fontId="6" fillId="2" borderId="19" xfId="0" applyFont="true" applyBorder="true" applyAlignment="true" applyProtection="false">
      <alignment horizontal="center" vertical="center" textRotation="0" wrapText="false" indent="0" shrinkToFit="false"/>
      <protection locked="true" hidden="false"/>
    </xf>
    <xf numFmtId="165" fontId="7" fillId="0" borderId="31" xfId="0" applyFont="true" applyBorder="true" applyAlignment="true" applyProtection="false">
      <alignment horizontal="right" vertical="center" textRotation="0" wrapText="false" indent="0" shrinkToFit="false"/>
      <protection locked="true" hidden="false"/>
    </xf>
    <xf numFmtId="164" fontId="6" fillId="7" borderId="4" xfId="0" applyFont="true" applyBorder="true" applyAlignment="true" applyProtection="false">
      <alignment horizontal="center" vertical="center" textRotation="0" wrapText="true" indent="0" shrinkToFit="false"/>
      <protection locked="true" hidden="false"/>
    </xf>
    <xf numFmtId="164" fontId="6" fillId="0" borderId="32" xfId="0" applyFont="true" applyBorder="true" applyAlignment="true" applyProtection="false">
      <alignment horizontal="center" vertical="center" textRotation="0" wrapText="false" indent="0" shrinkToFit="false"/>
      <protection locked="true" hidden="false"/>
    </xf>
    <xf numFmtId="164" fontId="6" fillId="2" borderId="15"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center" vertical="center" textRotation="0" wrapText="false" indent="0" shrinkToFit="false"/>
      <protection locked="true" hidden="false"/>
    </xf>
    <xf numFmtId="164" fontId="6" fillId="0" borderId="24" xfId="0" applyFont="true" applyBorder="true" applyAlignment="true" applyProtection="false">
      <alignment horizontal="center" vertical="center" textRotation="0" wrapText="false" indent="0" shrinkToFit="false"/>
      <protection locked="true" hidden="false"/>
    </xf>
    <xf numFmtId="164" fontId="6" fillId="6" borderId="24" xfId="0" applyFont="true" applyBorder="true" applyAlignment="true" applyProtection="false">
      <alignment horizontal="center" vertical="center" textRotation="0" wrapText="false" indent="0" shrinkToFit="false"/>
      <protection locked="true" hidden="false"/>
    </xf>
    <xf numFmtId="165" fontId="7" fillId="0" borderId="33" xfId="0" applyFont="true" applyBorder="true" applyAlignment="true" applyProtection="false">
      <alignment horizontal="right" vertical="center" textRotation="0" wrapText="false" indent="0" shrinkToFit="false"/>
      <protection locked="true" hidden="false"/>
    </xf>
    <xf numFmtId="165" fontId="7" fillId="0" borderId="34" xfId="0" applyFont="true" applyBorder="true" applyAlignment="true" applyProtection="false">
      <alignment horizontal="right" vertical="center" textRotation="0" wrapText="false" indent="0" shrinkToFit="false"/>
      <protection locked="true" hidden="false"/>
    </xf>
    <xf numFmtId="164" fontId="6" fillId="6" borderId="30" xfId="0" applyFont="true" applyBorder="true" applyAlignment="true" applyProtection="false">
      <alignment horizontal="center" vertical="center" textRotation="0" wrapText="false" indent="0" shrinkToFit="false"/>
      <protection locked="true" hidden="false"/>
    </xf>
    <xf numFmtId="164" fontId="6" fillId="2" borderId="21" xfId="0" applyFont="true" applyBorder="true" applyAlignment="true" applyProtection="false">
      <alignment horizontal="center" vertical="center" textRotation="0" wrapText="false" indent="0" shrinkToFit="false"/>
      <protection locked="true" hidden="false"/>
    </xf>
    <xf numFmtId="164" fontId="6" fillId="2" borderId="30" xfId="0" applyFont="true" applyBorder="true" applyAlignment="true" applyProtection="false">
      <alignment horizontal="center" vertical="center" textRotation="0" wrapText="false" indent="0" shrinkToFit="false"/>
      <protection locked="true" hidden="false"/>
    </xf>
    <xf numFmtId="164" fontId="6" fillId="0" borderId="35" xfId="0" applyFont="true" applyBorder="true" applyAlignment="true" applyProtection="false">
      <alignment horizontal="center" vertical="center" textRotation="0" wrapText="false" indent="0" shrinkToFit="false"/>
      <protection locked="true" hidden="false"/>
    </xf>
    <xf numFmtId="164" fontId="6" fillId="2" borderId="36" xfId="0" applyFont="true" applyBorder="true" applyAlignment="true" applyProtection="false">
      <alignment horizontal="center" vertical="center" textRotation="0" wrapText="false" indent="0" shrinkToFit="false"/>
      <protection locked="true" hidden="false"/>
    </xf>
    <xf numFmtId="164" fontId="6" fillId="0" borderId="37" xfId="0" applyFont="true" applyBorder="true" applyAlignment="true" applyProtection="false">
      <alignment horizontal="center" vertical="center" textRotation="0" wrapText="false" indent="0" shrinkToFit="false"/>
      <protection locked="true" hidden="false"/>
    </xf>
    <xf numFmtId="165" fontId="7" fillId="0" borderId="38" xfId="0" applyFont="true" applyBorder="true" applyAlignment="true" applyProtection="false">
      <alignment horizontal="right" vertical="center" textRotation="0" wrapText="false" indent="0" shrinkToFit="false"/>
      <protection locked="true" hidden="false"/>
    </xf>
    <xf numFmtId="165" fontId="7" fillId="0" borderId="39" xfId="0" applyFont="true" applyBorder="true" applyAlignment="true" applyProtection="false">
      <alignment horizontal="right" vertical="center" textRotation="0" wrapText="false" indent="0" shrinkToFit="false"/>
      <protection locked="true" hidden="false"/>
    </xf>
    <xf numFmtId="164" fontId="6" fillId="8" borderId="40" xfId="0" applyFont="true" applyBorder="true" applyAlignment="true" applyProtection="false">
      <alignment horizontal="center" vertical="center" textRotation="0" wrapText="true" indent="0" shrinkToFit="false"/>
      <protection locked="true" hidden="false"/>
    </xf>
    <xf numFmtId="164" fontId="6" fillId="0" borderId="31" xfId="0" applyFont="true" applyBorder="true" applyAlignment="true" applyProtection="false">
      <alignment horizontal="center" vertical="center" textRotation="0" wrapText="false" indent="0" shrinkToFit="false"/>
      <protection locked="true" hidden="false"/>
    </xf>
    <xf numFmtId="164" fontId="7" fillId="0" borderId="19" xfId="0" applyFont="true" applyBorder="true" applyAlignment="true" applyProtection="false">
      <alignment horizontal="center" vertical="center" textRotation="0" wrapText="false" indent="0" shrinkToFit="false"/>
      <protection locked="true" hidden="false"/>
    </xf>
    <xf numFmtId="164" fontId="6" fillId="0" borderId="33"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false" indent="0" shrinkToFit="false"/>
      <protection locked="true" hidden="false"/>
    </xf>
    <xf numFmtId="164" fontId="7" fillId="0" borderId="36" xfId="0" applyFont="true" applyBorder="true" applyAlignment="true" applyProtection="false">
      <alignment horizontal="center" vertical="center" textRotation="0" wrapText="false" indent="0" shrinkToFit="false"/>
      <protection locked="true" hidden="false"/>
    </xf>
    <xf numFmtId="165" fontId="7" fillId="0" borderId="37" xfId="0" applyFont="true" applyBorder="true" applyAlignment="true" applyProtection="false">
      <alignment horizontal="right" vertical="center" textRotation="0" wrapText="false" indent="0" shrinkToFit="false"/>
      <protection locked="true" hidden="false"/>
    </xf>
    <xf numFmtId="165" fontId="7" fillId="0" borderId="41"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24" xfId="0" applyFont="true" applyBorder="true" applyAlignment="true" applyProtection="false">
      <alignment horizontal="center" vertical="center" textRotation="0" wrapText="false" indent="0" shrinkToFit="false"/>
      <protection locked="true" hidden="false"/>
    </xf>
    <xf numFmtId="164" fontId="6" fillId="2" borderId="1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23" fillId="2" borderId="24" xfId="0" applyFont="true" applyBorder="true" applyAlignment="true" applyProtection="false">
      <alignment horizontal="center" vertical="center" textRotation="0" wrapText="false" indent="0" shrinkToFit="false"/>
      <protection locked="true" hidden="false"/>
    </xf>
    <xf numFmtId="164" fontId="23" fillId="2" borderId="10" xfId="0" applyFont="true" applyBorder="true" applyAlignment="true" applyProtection="false">
      <alignment horizontal="center" vertical="center" textRotation="0" wrapText="false" indent="0" shrinkToFit="false"/>
      <protection locked="true" hidden="false"/>
    </xf>
    <xf numFmtId="164" fontId="23" fillId="2" borderId="3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general" vertical="center" textRotation="0" wrapText="false" indent="0" shrinkToFit="false"/>
      <protection locked="true" hidden="false"/>
    </xf>
    <xf numFmtId="164" fontId="6" fillId="9" borderId="5"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7" fontId="7" fillId="0" borderId="17" xfId="0" applyFont="true" applyBorder="true" applyAlignment="true" applyProtection="false">
      <alignment horizontal="general" vertical="center" textRotation="0" wrapText="false" indent="0" shrinkToFit="false"/>
      <protection locked="true" hidden="false"/>
    </xf>
    <xf numFmtId="167" fontId="7" fillId="0" borderId="18"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7" fontId="7" fillId="0" borderId="22" xfId="0" applyFont="true" applyBorder="true" applyAlignment="true" applyProtection="false">
      <alignment horizontal="general" vertical="center" textRotation="0" wrapText="false" indent="0" shrinkToFit="false"/>
      <protection locked="true" hidden="false"/>
    </xf>
    <xf numFmtId="167" fontId="7" fillId="0" borderId="23"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7" fontId="7" fillId="0" borderId="25" xfId="0" applyFont="true" applyBorder="true" applyAlignment="true" applyProtection="false">
      <alignment horizontal="general" vertical="center" textRotation="0" wrapText="false" indent="0" shrinkToFit="false"/>
      <protection locked="true" hidden="false"/>
    </xf>
    <xf numFmtId="167" fontId="7" fillId="0" borderId="26" xfId="0" applyFont="true" applyBorder="tru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7" fontId="7" fillId="0" borderId="11" xfId="0" applyFont="true" applyBorder="true" applyAlignment="true" applyProtection="false">
      <alignment horizontal="general" vertical="center" textRotation="0" wrapText="false" indent="0" shrinkToFit="false"/>
      <protection locked="true" hidden="false"/>
    </xf>
    <xf numFmtId="167" fontId="7" fillId="0" borderId="28" xfId="0" applyFont="true" applyBorder="true" applyAlignment="true" applyProtection="false">
      <alignment horizontal="general" vertical="center" textRotation="0" wrapText="false" indent="0" shrinkToFit="false"/>
      <protection locked="true" hidden="false"/>
    </xf>
    <xf numFmtId="167" fontId="7" fillId="0" borderId="29" xfId="0" applyFont="true" applyBorder="true" applyAlignment="true" applyProtection="false">
      <alignment horizontal="general"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7" fontId="7" fillId="0" borderId="38" xfId="0" applyFont="true" applyBorder="true" applyAlignment="true" applyProtection="false">
      <alignment horizontal="general" vertical="center" textRotation="0" wrapText="false" indent="0" shrinkToFit="false"/>
      <protection locked="true" hidden="false"/>
    </xf>
    <xf numFmtId="167" fontId="7" fillId="0" borderId="39" xfId="0" applyFont="true" applyBorder="true" applyAlignment="true" applyProtection="false">
      <alignment horizontal="general" vertical="center" textRotation="0" wrapText="false" indent="0" shrinkToFit="false"/>
      <protection locked="true" hidden="false"/>
    </xf>
    <xf numFmtId="164" fontId="6" fillId="10" borderId="5" xfId="0" applyFont="true" applyBorder="true" applyAlignment="true" applyProtection="false">
      <alignment horizontal="center" vertical="center" textRotation="0" wrapText="true" indent="0" shrinkToFit="false"/>
      <protection locked="true" hidden="false"/>
    </xf>
    <xf numFmtId="167" fontId="7" fillId="0" borderId="2" xfId="0" applyFont="true" applyBorder="true" applyAlignment="true" applyProtection="false">
      <alignment horizontal="general" vertical="center" textRotation="0" wrapText="false" indent="0" shrinkToFit="false"/>
      <protection locked="true" hidden="false"/>
    </xf>
    <xf numFmtId="167" fontId="7" fillId="0" borderId="3" xfId="0" applyFont="true" applyBorder="true" applyAlignment="true" applyProtection="false">
      <alignment horizontal="general" vertical="center" textRotation="0" wrapText="false" indent="0" shrinkToFit="false"/>
      <protection locked="true" hidden="false"/>
    </xf>
    <xf numFmtId="164" fontId="6" fillId="5" borderId="5" xfId="0" applyFont="true" applyBorder="true" applyAlignment="true" applyProtection="false">
      <alignment horizontal="center" vertical="center" textRotation="0" wrapText="true" indent="0" shrinkToFit="false"/>
      <protection locked="true" hidden="false"/>
    </xf>
    <xf numFmtId="164" fontId="7" fillId="2" borderId="15" xfId="0" applyFont="true" applyBorder="tru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false" indent="0" shrinkToFit="false"/>
      <protection locked="true" hidden="false"/>
    </xf>
    <xf numFmtId="164" fontId="7" fillId="2" borderId="36" xfId="0" applyFont="true" applyBorder="true" applyAlignment="true" applyProtection="false">
      <alignment horizontal="center" vertical="center" textRotation="0" wrapText="false" indent="0" shrinkToFit="false"/>
      <protection locked="true" hidden="false"/>
    </xf>
    <xf numFmtId="164" fontId="6" fillId="11" borderId="5" xfId="0" applyFont="true" applyBorder="true" applyAlignment="true" applyProtection="false">
      <alignment horizontal="center" vertical="center" textRotation="0" wrapText="true" indent="0" shrinkToFit="false"/>
      <protection locked="true" hidden="false"/>
    </xf>
    <xf numFmtId="164" fontId="7" fillId="2" borderId="6" xfId="0" applyFont="true" applyBorder="true" applyAlignment="true" applyProtection="false">
      <alignment horizontal="center" vertical="center" textRotation="0" wrapText="false" indent="0" shrinkToFit="false"/>
      <protection locked="true" hidden="false"/>
    </xf>
    <xf numFmtId="167" fontId="7" fillId="0" borderId="7" xfId="0" applyFont="true" applyBorder="true" applyAlignment="true" applyProtection="false">
      <alignment horizontal="general" vertical="center" textRotation="0" wrapText="false" indent="0" shrinkToFit="false"/>
      <protection locked="true" hidden="false"/>
    </xf>
    <xf numFmtId="167" fontId="7" fillId="0" borderId="8"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7" fillId="0" borderId="42" xfId="0" applyFont="true" applyBorder="true" applyAlignment="true" applyProtection="false">
      <alignment horizontal="right" vertical="center" textRotation="0" wrapText="false" indent="0" shrinkToFit="false"/>
      <protection locked="true" hidden="false"/>
    </xf>
    <xf numFmtId="165" fontId="7" fillId="0" borderId="43" xfId="0" applyFont="true" applyBorder="true" applyAlignment="true" applyProtection="false">
      <alignment horizontal="right" vertical="center" textRotation="0" wrapText="false" indent="0" shrinkToFit="false"/>
      <protection locked="true" hidden="false"/>
    </xf>
    <xf numFmtId="165" fontId="7" fillId="0" borderId="42" xfId="0" applyFont="true" applyBorder="true" applyAlignment="true" applyProtection="false">
      <alignment horizontal="right" vertical="center" textRotation="0" wrapText="false" indent="0" shrinkToFit="false"/>
      <protection locked="true" hidden="false"/>
    </xf>
    <xf numFmtId="165" fontId="7" fillId="0" borderId="44" xfId="0" applyFont="true" applyBorder="true" applyAlignment="true" applyProtection="false">
      <alignment horizontal="right" vertical="center" textRotation="0" wrapText="false" indent="0" shrinkToFit="false"/>
      <protection locked="true" hidden="false"/>
    </xf>
    <xf numFmtId="165" fontId="7" fillId="0" borderId="10" xfId="0" applyFont="true" applyBorder="true" applyAlignment="true" applyProtection="false">
      <alignment horizontal="right" vertical="center" textRotation="0" wrapText="false" indent="0" shrinkToFit="false"/>
      <protection locked="true" hidden="false"/>
    </xf>
    <xf numFmtId="165" fontId="7" fillId="0" borderId="20" xfId="0" applyFont="true" applyBorder="true" applyAlignment="true" applyProtection="false">
      <alignment horizontal="right" vertical="center" textRotation="0" wrapText="false" indent="0" shrinkToFit="false"/>
      <protection locked="true" hidden="false"/>
    </xf>
    <xf numFmtId="165" fontId="7" fillId="0" borderId="24" xfId="0" applyFont="true" applyBorder="true" applyAlignment="true" applyProtection="false">
      <alignment horizontal="right" vertical="center" textRotation="0" wrapText="false" indent="0" shrinkToFit="false"/>
      <protection locked="true" hidden="false"/>
    </xf>
    <xf numFmtId="165" fontId="7" fillId="0" borderId="13" xfId="0" applyFont="true" applyBorder="true" applyAlignment="true" applyProtection="false">
      <alignment horizontal="right" vertical="center" textRotation="0" wrapText="false" indent="0" shrinkToFit="false"/>
      <protection locked="true" hidden="false"/>
    </xf>
    <xf numFmtId="165" fontId="7" fillId="0" borderId="45" xfId="0" applyFont="true" applyBorder="true" applyAlignment="true" applyProtection="false">
      <alignment horizontal="right" vertical="center" textRotation="0" wrapText="false" indent="0" shrinkToFit="false"/>
      <protection locked="true" hidden="false"/>
    </xf>
    <xf numFmtId="167" fontId="7" fillId="0" borderId="44" xfId="0" applyFont="true" applyBorder="true" applyAlignment="true" applyProtection="false">
      <alignment horizontal="general" vertical="center" textRotation="0" wrapText="false" indent="0" shrinkToFit="false"/>
      <protection locked="true" hidden="false"/>
    </xf>
    <xf numFmtId="167" fontId="7" fillId="0" borderId="10" xfId="0" applyFont="true" applyBorder="true" applyAlignment="true" applyProtection="false">
      <alignment horizontal="general" vertical="center" textRotation="0" wrapText="false" indent="0" shrinkToFit="false"/>
      <protection locked="true" hidden="false"/>
    </xf>
    <xf numFmtId="167" fontId="7" fillId="0" borderId="34" xfId="0" applyFont="true" applyBorder="true" applyAlignment="true" applyProtection="false">
      <alignment horizontal="general" vertical="center" textRotation="0" wrapText="false" indent="0" shrinkToFit="false"/>
      <protection locked="true" hidden="false"/>
    </xf>
    <xf numFmtId="167" fontId="7" fillId="0" borderId="13" xfId="0" applyFont="true" applyBorder="true" applyAlignment="true" applyProtection="false">
      <alignment horizontal="general" vertical="center" textRotation="0" wrapText="false" indent="0" shrinkToFit="false"/>
      <protection locked="true" hidden="false"/>
    </xf>
    <xf numFmtId="167" fontId="7" fillId="0" borderId="42" xfId="0" applyFont="true" applyBorder="true" applyAlignment="true" applyProtection="false">
      <alignment horizontal="general" vertical="center" textRotation="0" wrapText="false" indent="0" shrinkToFit="false"/>
      <protection locked="true" hidden="false"/>
    </xf>
    <xf numFmtId="167" fontId="7" fillId="0" borderId="43"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right" vertical="center" textRotation="0" wrapText="false" indent="0" shrinkToFit="false"/>
      <protection locked="true" hidden="false"/>
    </xf>
    <xf numFmtId="165" fontId="7" fillId="0" borderId="47" xfId="0" applyFont="true" applyBorder="true" applyAlignment="true" applyProtection="false">
      <alignment horizontal="right" vertical="center" textRotation="0" wrapText="false" indent="0" shrinkToFit="false"/>
      <protection locked="true" hidden="false"/>
    </xf>
    <xf numFmtId="165" fontId="7" fillId="0" borderId="46" xfId="0" applyFont="true" applyBorder="true" applyAlignment="true" applyProtection="false">
      <alignment horizontal="right" vertical="center" textRotation="0" wrapText="false" indent="0" shrinkToFit="false"/>
      <protection locked="true" hidden="false"/>
    </xf>
    <xf numFmtId="165" fontId="7" fillId="0" borderId="40" xfId="0" applyFont="true" applyBorder="true" applyAlignment="true" applyProtection="false">
      <alignment horizontal="right" vertical="center" textRotation="0" wrapText="false" indent="0" shrinkToFit="false"/>
      <protection locked="true" hidden="false"/>
    </xf>
    <xf numFmtId="165" fontId="7" fillId="0" borderId="12" xfId="0" applyFont="true" applyBorder="true" applyAlignment="true" applyProtection="false">
      <alignment horizontal="right" vertical="center" textRotation="0" wrapText="false" indent="0" shrinkToFit="false"/>
      <protection locked="true" hidden="false"/>
    </xf>
    <xf numFmtId="165" fontId="7" fillId="0" borderId="48" xfId="0" applyFont="true" applyBorder="true" applyAlignment="true" applyProtection="false">
      <alignment horizontal="right" vertical="center" textRotation="0" wrapText="false" indent="0" shrinkToFit="false"/>
      <protection locked="true" hidden="false"/>
    </xf>
    <xf numFmtId="165" fontId="7" fillId="0" borderId="49" xfId="0" applyFont="true" applyBorder="true" applyAlignment="true" applyProtection="false">
      <alignment horizontal="right" vertical="center" textRotation="0" wrapText="false" indent="0" shrinkToFit="false"/>
      <protection locked="true" hidden="false"/>
    </xf>
    <xf numFmtId="165" fontId="7" fillId="0" borderId="50" xfId="0" applyFont="true" applyBorder="true" applyAlignment="true" applyProtection="false">
      <alignment horizontal="right" vertical="center" textRotation="0" wrapText="false" indent="0" shrinkToFit="false"/>
      <protection locked="true" hidden="false"/>
    </xf>
    <xf numFmtId="167" fontId="7" fillId="0" borderId="40" xfId="0" applyFont="true" applyBorder="true" applyAlignment="true" applyProtection="false">
      <alignment horizontal="general" vertical="center" textRotation="0" wrapText="false" indent="0" shrinkToFit="false"/>
      <protection locked="true" hidden="false"/>
    </xf>
    <xf numFmtId="167" fontId="7" fillId="0" borderId="12" xfId="0" applyFont="true" applyBorder="true" applyAlignment="true" applyProtection="false">
      <alignment horizontal="general" vertical="center" textRotation="0" wrapText="false" indent="0" shrinkToFit="false"/>
      <protection locked="true" hidden="false"/>
    </xf>
    <xf numFmtId="167" fontId="7" fillId="0" borderId="48" xfId="0" applyFont="true" applyBorder="true" applyAlignment="true" applyProtection="false">
      <alignment horizontal="general" vertical="center" textRotation="0" wrapText="false" indent="0" shrinkToFit="false"/>
      <protection locked="true" hidden="false"/>
    </xf>
    <xf numFmtId="167" fontId="7" fillId="0" borderId="49" xfId="0" applyFont="true" applyBorder="true" applyAlignment="true" applyProtection="false">
      <alignment horizontal="general" vertical="center" textRotation="0" wrapText="false" indent="0" shrinkToFit="false"/>
      <protection locked="true" hidden="false"/>
    </xf>
    <xf numFmtId="167" fontId="7" fillId="0" borderId="46" xfId="0" applyFont="true" applyBorder="true" applyAlignment="true" applyProtection="false">
      <alignment horizontal="general" vertical="center" textRotation="0" wrapText="false" indent="0" shrinkToFit="false"/>
      <protection locked="true" hidden="false"/>
    </xf>
    <xf numFmtId="167" fontId="7" fillId="0" borderId="47"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22" xfId="0" applyFont="true" applyBorder="true" applyAlignment="true" applyProtection="false">
      <alignment horizontal="right" vertical="center" textRotation="0" wrapText="false" indent="0" shrinkToFit="false"/>
      <protection locked="true" hidden="false"/>
    </xf>
    <xf numFmtId="164" fontId="7" fillId="0" borderId="21" xfId="0" applyFont="true" applyBorder="true" applyAlignment="true" applyProtection="false">
      <alignment horizontal="right" vertical="center" textRotation="0" wrapText="false" indent="0" shrinkToFit="false"/>
      <protection locked="true" hidden="false"/>
    </xf>
    <xf numFmtId="165" fontId="7" fillId="0" borderId="21" xfId="0" applyFont="true" applyBorder="true" applyAlignment="true" applyProtection="false">
      <alignment horizontal="right" vertical="center" textRotation="0" wrapText="false" indent="0" shrinkToFit="false"/>
      <protection locked="true" hidden="false"/>
    </xf>
    <xf numFmtId="165" fontId="7" fillId="0" borderId="51" xfId="0" applyFont="true" applyBorder="true" applyAlignment="true" applyProtection="false">
      <alignment horizontal="right" vertical="center" textRotation="0" wrapText="false" indent="0" shrinkToFit="false"/>
      <protection locked="true" hidden="false"/>
    </xf>
    <xf numFmtId="164" fontId="6" fillId="2" borderId="51" xfId="0" applyFont="true" applyBorder="true" applyAlignment="true" applyProtection="false">
      <alignment horizontal="center" vertical="center" textRotation="0" wrapText="false" indent="0" shrinkToFit="false"/>
      <protection locked="true" hidden="false"/>
    </xf>
    <xf numFmtId="164" fontId="6" fillId="2" borderId="31" xfId="0" applyFont="true" applyBorder="true" applyAlignment="true" applyProtection="false">
      <alignment horizontal="center" vertical="center" textRotation="0" wrapText="false" indent="0" shrinkToFit="false"/>
      <protection locked="true" hidden="false"/>
    </xf>
    <xf numFmtId="164" fontId="6" fillId="2" borderId="33"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7" fillId="2" borderId="22" xfId="0" applyFont="true" applyBorder="true" applyAlignment="true" applyProtection="false">
      <alignment horizontal="general" vertical="center" textRotation="0" wrapText="false" indent="0" shrinkToFit="false"/>
      <protection locked="true" hidden="false"/>
    </xf>
    <xf numFmtId="164" fontId="7" fillId="2" borderId="21" xfId="0" applyFont="true" applyBorder="true" applyAlignment="true" applyProtection="false">
      <alignment horizontal="general" vertical="center" textRotation="0" wrapText="false" indent="0" shrinkToFit="false"/>
      <protection locked="true" hidden="false"/>
    </xf>
    <xf numFmtId="167" fontId="7" fillId="2" borderId="22" xfId="0" applyFont="true" applyBorder="true" applyAlignment="true" applyProtection="false">
      <alignment horizontal="general" vertical="center" textRotation="0" wrapText="false" indent="0" shrinkToFit="false"/>
      <protection locked="true" hidden="false"/>
    </xf>
    <xf numFmtId="167" fontId="7" fillId="2" borderId="21" xfId="0" applyFont="true" applyBorder="true" applyAlignment="true" applyProtection="false">
      <alignment horizontal="general" vertical="center" textRotation="0" wrapText="false" indent="0" shrinkToFit="false"/>
      <protection locked="true" hidden="false"/>
    </xf>
    <xf numFmtId="164" fontId="7" fillId="2" borderId="24" xfId="0" applyFont="true" applyBorder="true" applyAlignment="true" applyProtection="false">
      <alignment horizontal="center" vertical="center" textRotation="0" wrapText="false" indent="0" shrinkToFit="false"/>
      <protection locked="true" hidden="false"/>
    </xf>
    <xf numFmtId="167" fontId="7" fillId="2" borderId="25" xfId="0" applyFont="true" applyBorder="true" applyAlignment="true" applyProtection="false">
      <alignment horizontal="general" vertical="center" textRotation="0" wrapText="false" indent="0" shrinkToFit="false"/>
      <protection locked="true" hidden="false"/>
    </xf>
    <xf numFmtId="167" fontId="7" fillId="2" borderId="20" xfId="0" applyFont="true" applyBorder="true" applyAlignment="true" applyProtection="false">
      <alignment horizontal="general" vertical="center" textRotation="0" wrapText="false" indent="0" shrinkToFit="false"/>
      <protection locked="true" hidden="false"/>
    </xf>
    <xf numFmtId="164" fontId="7" fillId="2" borderId="10" xfId="0" applyFont="true" applyBorder="true" applyAlignment="true" applyProtection="false">
      <alignment horizontal="center" vertical="center" textRotation="0" wrapText="false" indent="0" shrinkToFit="false"/>
      <protection locked="true" hidden="false"/>
    </xf>
    <xf numFmtId="167" fontId="7" fillId="2" borderId="0" xfId="0" applyFont="true" applyBorder="false" applyAlignment="true" applyProtection="false">
      <alignment horizontal="general" vertical="center" textRotation="0" wrapText="false" indent="0" shrinkToFit="false"/>
      <protection locked="true" hidden="false"/>
    </xf>
    <xf numFmtId="167" fontId="7" fillId="2" borderId="13" xfId="0" applyFont="true" applyBorder="true" applyAlignment="true" applyProtection="false">
      <alignment horizontal="general" vertical="center" textRotation="0" wrapText="false" indent="0" shrinkToFit="false"/>
      <protection locked="true" hidden="false"/>
    </xf>
    <xf numFmtId="164" fontId="7" fillId="2" borderId="30" xfId="0" applyFont="true" applyBorder="true" applyAlignment="true" applyProtection="false">
      <alignment horizontal="center" vertical="center" textRotation="0" wrapText="false" indent="0" shrinkToFit="false"/>
      <protection locked="true" hidden="false"/>
    </xf>
    <xf numFmtId="167" fontId="7" fillId="2" borderId="28" xfId="0" applyFont="true" applyBorder="true" applyAlignment="true" applyProtection="false">
      <alignment horizontal="general" vertical="center" textRotation="0" wrapText="false" indent="0" shrinkToFit="false"/>
      <protection locked="true" hidden="false"/>
    </xf>
    <xf numFmtId="167" fontId="7" fillId="2" borderId="51" xfId="0" applyFont="true" applyBorder="tru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7" fontId="7" fillId="2" borderId="0" xfId="0" applyFont="true" applyBorder="false" applyAlignment="true" applyProtection="false">
      <alignment horizontal="right" vertical="center" textRotation="0" wrapText="false" indent="0" shrinkToFit="false"/>
      <protection locked="true" hidden="false"/>
    </xf>
    <xf numFmtId="167" fontId="7" fillId="2" borderId="13" xfId="0" applyFont="true" applyBorder="true" applyAlignment="true" applyProtection="false">
      <alignment horizontal="right" vertical="center" textRotation="0" wrapText="false" indent="0" shrinkToFit="false"/>
      <protection locked="true" hidden="false"/>
    </xf>
    <xf numFmtId="167" fontId="7" fillId="2" borderId="28" xfId="0" applyFont="true" applyBorder="true" applyAlignment="true" applyProtection="false">
      <alignment horizontal="right" vertical="center" textRotation="0" wrapText="false" indent="0" shrinkToFit="false"/>
      <protection locked="true" hidden="false"/>
    </xf>
    <xf numFmtId="167" fontId="7" fillId="2" borderId="51" xfId="0" applyFont="true" applyBorder="true" applyAlignment="true" applyProtection="false">
      <alignment horizontal="right" vertical="center" textRotation="0" wrapText="false" indent="0" shrinkToFit="false"/>
      <protection locked="true" hidden="false"/>
    </xf>
    <xf numFmtId="168" fontId="7"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CC"/>
      <rgbColor rgb="FFCC99FF"/>
      <rgbColor rgb="FFF8CBAD"/>
      <rgbColor rgb="FF3366FF"/>
      <rgbColor rgb="FF33CCCC"/>
      <rgbColor rgb="FF99CC00"/>
      <rgbColor rgb="FFFFC0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X182"/>
  <sheetViews>
    <sheetView showFormulas="false" showGridLines="true" showRowColHeaders="true" showZeros="true" rightToLeft="false" tabSelected="true" showOutlineSymbols="true" defaultGridColor="true" view="normal" topLeftCell="A148" colorId="64" zoomScale="160" zoomScaleNormal="160" zoomScalePageLayoutView="100" workbookViewId="0">
      <selection pane="topLeft" activeCell="C165" activeCellId="0" sqref="C165"/>
    </sheetView>
  </sheetViews>
  <sheetFormatPr defaultColWidth="8.671875" defaultRowHeight="13.5" zeroHeight="false" outlineLevelRow="0" outlineLevelCol="0"/>
  <cols>
    <col collapsed="false" customWidth="true" hidden="false" outlineLevel="0" max="1" min="1" style="1" width="7.09"/>
    <col collapsed="false" customWidth="true" hidden="false" outlineLevel="0" max="2" min="2" style="1" width="16.88"/>
    <col collapsed="false" customWidth="true" hidden="false" outlineLevel="0" max="3" min="3" style="2" width="15.43"/>
    <col collapsed="false" customWidth="true" hidden="false" outlineLevel="0" max="4" min="4" style="1" width="3.75"/>
    <col collapsed="false" customWidth="true" hidden="false" outlineLevel="0" max="5" min="5" style="1" width="7.09"/>
    <col collapsed="false" customWidth="true" hidden="false" outlineLevel="0" max="16" min="6" style="1" width="5.55"/>
    <col collapsed="false" customWidth="true" hidden="false" outlineLevel="0" max="17" min="17" style="3" width="17.26"/>
    <col collapsed="false" customWidth="true" hidden="false" outlineLevel="0" max="18" min="18" style="1" width="18.74"/>
    <col collapsed="false" customWidth="true" hidden="false" outlineLevel="0" max="19" min="19" style="4" width="20.47"/>
    <col collapsed="false" customWidth="false" hidden="false" outlineLevel="0" max="1024" min="20" style="1" width="8.67"/>
  </cols>
  <sheetData>
    <row r="1" customFormat="false" ht="14.25" hidden="false" customHeight="false" outlineLevel="0" collapsed="false">
      <c r="A1" s="5" t="s">
        <v>0</v>
      </c>
      <c r="B1" s="6" t="s">
        <v>1</v>
      </c>
      <c r="C1" s="7" t="s">
        <v>2</v>
      </c>
      <c r="D1" s="6" t="s">
        <v>3</v>
      </c>
      <c r="E1" s="6" t="s">
        <v>4</v>
      </c>
      <c r="F1" s="8" t="n">
        <v>2010</v>
      </c>
      <c r="G1" s="8" t="n">
        <v>2011</v>
      </c>
      <c r="H1" s="8" t="n">
        <v>2012</v>
      </c>
      <c r="I1" s="8" t="n">
        <v>2013</v>
      </c>
      <c r="J1" s="8" t="n">
        <v>2014</v>
      </c>
      <c r="K1" s="8" t="n">
        <v>2015</v>
      </c>
      <c r="L1" s="8" t="n">
        <v>2016</v>
      </c>
      <c r="M1" s="8" t="n">
        <v>2017</v>
      </c>
      <c r="N1" s="8" t="n">
        <v>2018</v>
      </c>
      <c r="O1" s="8" t="n">
        <v>2019</v>
      </c>
      <c r="P1" s="9" t="n">
        <v>2020</v>
      </c>
    </row>
    <row r="2" customFormat="false" ht="14.25" hidden="false" customHeight="false" outlineLevel="0" collapsed="false">
      <c r="A2" s="10" t="s">
        <v>5</v>
      </c>
      <c r="B2" s="11" t="s">
        <v>6</v>
      </c>
      <c r="C2" s="12" t="s">
        <v>7</v>
      </c>
      <c r="D2" s="13" t="s">
        <v>8</v>
      </c>
      <c r="E2" s="14" t="s">
        <v>9</v>
      </c>
      <c r="F2" s="15" t="n">
        <v>7869.34</v>
      </c>
      <c r="G2" s="15" t="n">
        <v>8022.99</v>
      </c>
      <c r="H2" s="15" t="n">
        <v>8119.81</v>
      </c>
      <c r="I2" s="15" t="n">
        <v>8192.44</v>
      </c>
      <c r="J2" s="15" t="n">
        <v>8281.09</v>
      </c>
      <c r="K2" s="15" t="n">
        <v>8315.11</v>
      </c>
      <c r="L2" s="15" t="n">
        <v>8381.47</v>
      </c>
      <c r="M2" s="15" t="n">
        <v>8423.5</v>
      </c>
      <c r="N2" s="15" t="n">
        <v>8446.19</v>
      </c>
      <c r="O2" s="15" t="n">
        <v>8469.09</v>
      </c>
      <c r="P2" s="16" t="n">
        <v>8490.5</v>
      </c>
      <c r="Q2" s="3" t="s">
        <v>10</v>
      </c>
      <c r="R2" s="3" t="s">
        <v>10</v>
      </c>
      <c r="S2" s="17" t="s">
        <v>5</v>
      </c>
    </row>
    <row r="3" customFormat="false" ht="14.25" hidden="false" customHeight="false" outlineLevel="0" collapsed="false">
      <c r="A3" s="18" t="s">
        <v>11</v>
      </c>
      <c r="B3" s="19" t="s">
        <v>12</v>
      </c>
      <c r="C3" s="20" t="s">
        <v>13</v>
      </c>
      <c r="D3" s="21" t="s">
        <v>14</v>
      </c>
      <c r="E3" s="19" t="s">
        <v>9</v>
      </c>
      <c r="F3" s="22" t="n">
        <v>41383.87</v>
      </c>
      <c r="G3" s="22" t="n">
        <v>45952.65</v>
      </c>
      <c r="H3" s="22" t="n">
        <v>50660.2</v>
      </c>
      <c r="I3" s="22" t="n">
        <v>55580.11</v>
      </c>
      <c r="J3" s="22" t="n">
        <v>60359.43</v>
      </c>
      <c r="K3" s="22" t="n">
        <v>65552</v>
      </c>
      <c r="L3" s="22" t="n">
        <v>70665.7068288913</v>
      </c>
      <c r="M3" s="22" t="n">
        <v>75752.2014922828</v>
      </c>
      <c r="N3" s="22" t="n">
        <v>80827.711934712</v>
      </c>
      <c r="O3" s="22" t="n">
        <v>85556.1338740509</v>
      </c>
      <c r="P3" s="23" t="n">
        <v>88683.2146287334</v>
      </c>
      <c r="Q3" s="3" t="s">
        <v>15</v>
      </c>
      <c r="R3" s="1" t="s">
        <v>16</v>
      </c>
      <c r="S3" s="17" t="s">
        <v>17</v>
      </c>
    </row>
    <row r="4" customFormat="false" ht="13.8" hidden="false" customHeight="false" outlineLevel="0" collapsed="false">
      <c r="A4" s="18"/>
      <c r="B4" s="24" t="s">
        <v>18</v>
      </c>
      <c r="C4" s="25" t="s">
        <v>19</v>
      </c>
      <c r="D4" s="24" t="s">
        <v>14</v>
      </c>
      <c r="E4" s="26" t="s">
        <v>9</v>
      </c>
      <c r="F4" s="27" t="n">
        <v>2409.24</v>
      </c>
      <c r="G4" s="27" t="n">
        <v>2736.8614125208</v>
      </c>
      <c r="H4" s="27" t="n">
        <v>3057.82336058003</v>
      </c>
      <c r="I4" s="27" t="n">
        <v>3228.53880811789</v>
      </c>
      <c r="J4" s="27" t="n">
        <v>3358.61321748047</v>
      </c>
      <c r="K4" s="27" t="n">
        <v>3636.08072254478</v>
      </c>
      <c r="L4" s="27" t="n">
        <v>3690.60959462002</v>
      </c>
      <c r="M4" s="27" t="n">
        <v>3568.54118828937</v>
      </c>
      <c r="N4" s="27" t="n">
        <v>3591.60757682308</v>
      </c>
      <c r="O4" s="27" t="n">
        <v>3726.60745328023</v>
      </c>
      <c r="P4" s="28" t="n">
        <v>3916.81180508673</v>
      </c>
      <c r="R4" s="1" t="s">
        <v>20</v>
      </c>
      <c r="S4" s="25" t="s">
        <v>21</v>
      </c>
    </row>
    <row r="5" customFormat="false" ht="13.8" hidden="false" customHeight="false" outlineLevel="0" collapsed="false">
      <c r="A5" s="18"/>
      <c r="B5" s="24" t="s">
        <v>22</v>
      </c>
      <c r="C5" s="25" t="s">
        <v>13</v>
      </c>
      <c r="D5" s="24" t="s">
        <v>14</v>
      </c>
      <c r="E5" s="26" t="s">
        <v>9</v>
      </c>
      <c r="F5" s="27" t="n">
        <v>21853.6</v>
      </c>
      <c r="G5" s="27" t="n">
        <v>23739.9614409508</v>
      </c>
      <c r="H5" s="27" t="n">
        <v>25612.909652951</v>
      </c>
      <c r="I5" s="27" t="n">
        <v>27298.1310182561</v>
      </c>
      <c r="J5" s="27" t="n">
        <v>28907.5357352765</v>
      </c>
      <c r="K5" s="27" t="n">
        <v>30700.4100155594</v>
      </c>
      <c r="L5" s="27" t="n">
        <v>32013.0222979554</v>
      </c>
      <c r="M5" s="27" t="n">
        <v>34514.3326815661</v>
      </c>
      <c r="N5" s="27" t="n">
        <v>36533.7419806753</v>
      </c>
      <c r="O5" s="27" t="n">
        <v>37730.144365177</v>
      </c>
      <c r="P5" s="28" t="n">
        <v>38183.225572846</v>
      </c>
      <c r="R5" s="29" t="s">
        <v>23</v>
      </c>
      <c r="S5" s="25" t="s">
        <v>24</v>
      </c>
    </row>
    <row r="6" customFormat="false" ht="13.8" hidden="false" customHeight="false" outlineLevel="0" collapsed="false">
      <c r="A6" s="18"/>
      <c r="B6" s="24"/>
      <c r="C6" s="25" t="s">
        <v>25</v>
      </c>
      <c r="D6" s="24" t="s">
        <v>14</v>
      </c>
      <c r="E6" s="26" t="s">
        <v>9</v>
      </c>
      <c r="F6" s="27" t="n">
        <v>904.645913267166</v>
      </c>
      <c r="G6" s="27" t="n">
        <v>947.430866782084</v>
      </c>
      <c r="H6" s="27" t="n">
        <v>1121.14528416959</v>
      </c>
      <c r="I6" s="27" t="n">
        <v>1065.44633294878</v>
      </c>
      <c r="J6" s="27" t="n">
        <v>1149.81809157418</v>
      </c>
      <c r="K6" s="27" t="n">
        <v>1357.62763211427</v>
      </c>
      <c r="L6" s="27" t="n">
        <v>1417.9030175714</v>
      </c>
      <c r="M6" s="27" t="n">
        <v>1526.98409928055</v>
      </c>
      <c r="N6" s="27" t="n">
        <v>1604.56027378722</v>
      </c>
      <c r="O6" s="27" t="n">
        <v>1692.69759705838</v>
      </c>
      <c r="P6" s="28" t="n">
        <v>1660.67996804846</v>
      </c>
      <c r="R6" s="1" t="s">
        <v>26</v>
      </c>
      <c r="S6" s="25" t="s">
        <v>27</v>
      </c>
    </row>
    <row r="7" customFormat="false" ht="13.8" hidden="false" customHeight="false" outlineLevel="0" collapsed="false">
      <c r="A7" s="18"/>
      <c r="B7" s="24"/>
      <c r="C7" s="25" t="s">
        <v>28</v>
      </c>
      <c r="D7" s="24" t="s">
        <v>14</v>
      </c>
      <c r="E7" s="26" t="s">
        <v>9</v>
      </c>
      <c r="F7" s="27" t="n">
        <v>20948.9540867328</v>
      </c>
      <c r="G7" s="27" t="n">
        <v>22792.5305741687</v>
      </c>
      <c r="H7" s="27" t="n">
        <v>24491.7643687814</v>
      </c>
      <c r="I7" s="27" t="n">
        <v>26232.6846853073</v>
      </c>
      <c r="J7" s="27" t="n">
        <v>27757.7176437023</v>
      </c>
      <c r="K7" s="27" t="n">
        <v>29342.7823834451</v>
      </c>
      <c r="L7" s="27" t="n">
        <v>30595.119280384</v>
      </c>
      <c r="M7" s="27" t="n">
        <v>32987.3485822855</v>
      </c>
      <c r="N7" s="27" t="n">
        <v>34929.1817068881</v>
      </c>
      <c r="O7" s="27" t="n">
        <v>36037.4467681187</v>
      </c>
      <c r="P7" s="28" t="n">
        <v>36522.5456047975</v>
      </c>
      <c r="R7" s="1" t="s">
        <v>29</v>
      </c>
      <c r="S7" s="25" t="s">
        <v>30</v>
      </c>
    </row>
    <row r="8" customFormat="false" ht="13.8" hidden="false" customHeight="false" outlineLevel="0" collapsed="false">
      <c r="A8" s="18"/>
      <c r="B8" s="30" t="s">
        <v>31</v>
      </c>
      <c r="C8" s="31" t="s">
        <v>13</v>
      </c>
      <c r="D8" s="24" t="s">
        <v>14</v>
      </c>
      <c r="E8" s="26" t="s">
        <v>9</v>
      </c>
      <c r="F8" s="27" t="n">
        <v>17121.03</v>
      </c>
      <c r="G8" s="27" t="n">
        <v>19475.8271465284</v>
      </c>
      <c r="H8" s="27" t="n">
        <v>21989.466986469</v>
      </c>
      <c r="I8" s="27" t="n">
        <v>25053.440173626</v>
      </c>
      <c r="J8" s="27" t="n">
        <v>28093.281047243</v>
      </c>
      <c r="K8" s="27" t="n">
        <v>31215.5092618958</v>
      </c>
      <c r="L8" s="27" t="n">
        <v>34962.0749363159</v>
      </c>
      <c r="M8" s="27" t="n">
        <v>37669.3276224274</v>
      </c>
      <c r="N8" s="27" t="n">
        <v>40702.3623772135</v>
      </c>
      <c r="O8" s="27" t="n">
        <v>44099.3820555936</v>
      </c>
      <c r="P8" s="28" t="n">
        <v>46583.1772508007</v>
      </c>
      <c r="R8" s="1" t="s">
        <v>32</v>
      </c>
      <c r="S8" s="31" t="s">
        <v>33</v>
      </c>
    </row>
    <row r="9" customFormat="false" ht="13.8" hidden="false" customHeight="false" outlineLevel="0" collapsed="false">
      <c r="A9" s="18"/>
      <c r="B9" s="30"/>
      <c r="C9" s="31" t="s">
        <v>34</v>
      </c>
      <c r="D9" s="24" t="s">
        <v>14</v>
      </c>
      <c r="E9" s="26" t="s">
        <v>9</v>
      </c>
      <c r="F9" s="27" t="n">
        <v>1767.22445262952</v>
      </c>
      <c r="G9" s="27" t="n">
        <v>1988.4262206317</v>
      </c>
      <c r="H9" s="27" t="n">
        <v>2199.50957263208</v>
      </c>
      <c r="I9" s="27" t="n">
        <v>2233.93711462672</v>
      </c>
      <c r="J9" s="27" t="n">
        <v>2378.92543913522</v>
      </c>
      <c r="K9" s="27" t="n">
        <v>2240.39469669402</v>
      </c>
      <c r="L9" s="27" t="n">
        <v>2316.4302171745</v>
      </c>
      <c r="M9" s="27" t="n">
        <v>2420.16918523987</v>
      </c>
      <c r="N9" s="27" t="n">
        <v>2570.67670522806</v>
      </c>
      <c r="O9" s="27" t="n">
        <v>2749.08020616069</v>
      </c>
      <c r="P9" s="28" t="n">
        <v>2761.5106468269</v>
      </c>
      <c r="R9" s="1" t="s">
        <v>35</v>
      </c>
      <c r="S9" s="31" t="s">
        <v>36</v>
      </c>
    </row>
    <row r="10" customFormat="false" ht="13.8" hidden="false" customHeight="false" outlineLevel="0" collapsed="false">
      <c r="A10" s="18"/>
      <c r="B10" s="30"/>
      <c r="C10" s="31" t="s">
        <v>37</v>
      </c>
      <c r="D10" s="24" t="s">
        <v>14</v>
      </c>
      <c r="E10" s="26" t="s">
        <v>9</v>
      </c>
      <c r="F10" s="27" t="n">
        <v>15353.8055473705</v>
      </c>
      <c r="G10" s="27" t="n">
        <v>17487.4009258967</v>
      </c>
      <c r="H10" s="27" t="n">
        <v>19789.9574138369</v>
      </c>
      <c r="I10" s="27" t="n">
        <v>22819.5030589993</v>
      </c>
      <c r="J10" s="27" t="n">
        <v>25714.3556081078</v>
      </c>
      <c r="K10" s="27" t="n">
        <v>28975.1145652018</v>
      </c>
      <c r="L10" s="27" t="n">
        <v>32645.6447191414</v>
      </c>
      <c r="M10" s="27" t="n">
        <v>35249.1584371875</v>
      </c>
      <c r="N10" s="27" t="n">
        <v>38131.6856719855</v>
      </c>
      <c r="O10" s="27" t="n">
        <v>41350.3018494329</v>
      </c>
      <c r="P10" s="28" t="n">
        <v>43821.6666039738</v>
      </c>
      <c r="R10" s="1" t="s">
        <v>38</v>
      </c>
      <c r="S10" s="31" t="s">
        <v>39</v>
      </c>
    </row>
    <row r="11" customFormat="false" ht="13.8" hidden="false" customHeight="false" outlineLevel="0" collapsed="false">
      <c r="A11" s="32" t="s">
        <v>40</v>
      </c>
      <c r="B11" s="33" t="s">
        <v>40</v>
      </c>
      <c r="C11" s="34" t="s">
        <v>13</v>
      </c>
      <c r="D11" s="33" t="s">
        <v>41</v>
      </c>
      <c r="E11" s="35" t="s">
        <v>9</v>
      </c>
      <c r="F11" s="36" t="n">
        <v>23539.3144312995</v>
      </c>
      <c r="G11" s="36" t="n">
        <v>26860.0258116624</v>
      </c>
      <c r="H11" s="36" t="n">
        <v>27999.2181084627</v>
      </c>
      <c r="I11" s="36" t="n">
        <v>28203.1042748867</v>
      </c>
      <c r="J11" s="36" t="n">
        <v>28170.5057646771</v>
      </c>
      <c r="K11" s="36" t="n">
        <v>29033.6080683821</v>
      </c>
      <c r="L11" s="36" t="n">
        <v>29947.9766182135</v>
      </c>
      <c r="M11" s="36" t="n">
        <v>30669.8864567355</v>
      </c>
      <c r="N11" s="36" t="n">
        <v>31373.1266491435</v>
      </c>
      <c r="O11" s="36" t="n">
        <v>32227.5053853735</v>
      </c>
      <c r="P11" s="37" t="n">
        <v>31437.9975544481</v>
      </c>
      <c r="R11" s="38" t="s">
        <v>42</v>
      </c>
      <c r="S11" s="39" t="s">
        <v>43</v>
      </c>
    </row>
    <row r="12" customFormat="false" ht="13.8" hidden="false" customHeight="false" outlineLevel="0" collapsed="false">
      <c r="A12" s="32"/>
      <c r="B12" s="40" t="s">
        <v>18</v>
      </c>
      <c r="C12" s="41" t="s">
        <v>19</v>
      </c>
      <c r="D12" s="40" t="s">
        <v>41</v>
      </c>
      <c r="E12" s="42" t="s">
        <v>9</v>
      </c>
      <c r="F12" s="43" t="n">
        <v>345.355807253546</v>
      </c>
      <c r="G12" s="43" t="n">
        <v>393.867026688815</v>
      </c>
      <c r="H12" s="43" t="n">
        <v>448.948695152687</v>
      </c>
      <c r="I12" s="43" t="n">
        <v>362.176278634877</v>
      </c>
      <c r="J12" s="43" t="n">
        <v>383.723704577314</v>
      </c>
      <c r="K12" s="43" t="n">
        <v>429.373902074431</v>
      </c>
      <c r="L12" s="43" t="n">
        <v>433.462151293226</v>
      </c>
      <c r="M12" s="43" t="n">
        <v>440.486349951252</v>
      </c>
      <c r="N12" s="43" t="n">
        <v>457.994663493837</v>
      </c>
      <c r="O12" s="43" t="n">
        <v>438.576122251079</v>
      </c>
      <c r="P12" s="44" t="n">
        <v>423.781819260314</v>
      </c>
      <c r="R12" s="38" t="s">
        <v>44</v>
      </c>
      <c r="S12" s="25" t="s">
        <v>45</v>
      </c>
    </row>
    <row r="13" customFormat="false" ht="13.8" hidden="false" customHeight="false" outlineLevel="0" collapsed="false">
      <c r="A13" s="32"/>
      <c r="B13" s="40" t="s">
        <v>22</v>
      </c>
      <c r="C13" s="45" t="s">
        <v>13</v>
      </c>
      <c r="D13" s="46" t="s">
        <v>41</v>
      </c>
      <c r="E13" s="47" t="s">
        <v>9</v>
      </c>
      <c r="F13" s="48" t="n">
        <v>20113.0721835018</v>
      </c>
      <c r="G13" s="48" t="n">
        <v>23145.4679532364</v>
      </c>
      <c r="H13" s="48" t="n">
        <v>23869.2173402831</v>
      </c>
      <c r="I13" s="48" t="n">
        <v>23889.1366318986</v>
      </c>
      <c r="J13" s="48" t="n">
        <v>23670.1334859105</v>
      </c>
      <c r="K13" s="48" t="n">
        <v>24261.9626813005</v>
      </c>
      <c r="L13" s="48" t="n">
        <v>24929.6747663399</v>
      </c>
      <c r="M13" s="48" t="n">
        <v>25317.5558522113</v>
      </c>
      <c r="N13" s="48" t="n">
        <v>25580.6555087394</v>
      </c>
      <c r="O13" s="48" t="n">
        <v>26196.1168064751</v>
      </c>
      <c r="P13" s="49" t="n">
        <v>25325.9930623834</v>
      </c>
      <c r="Q13" s="3" t="s">
        <v>46</v>
      </c>
      <c r="R13" s="38" t="s">
        <v>47</v>
      </c>
      <c r="S13" s="25" t="s">
        <v>48</v>
      </c>
    </row>
    <row r="14" customFormat="false" ht="13.8" hidden="false" customHeight="false" outlineLevel="0" collapsed="false">
      <c r="A14" s="32"/>
      <c r="B14" s="40"/>
      <c r="C14" s="25" t="s">
        <v>25</v>
      </c>
      <c r="D14" s="46"/>
      <c r="E14" s="50" t="s">
        <v>49</v>
      </c>
      <c r="F14" s="27" t="n">
        <v>5752.09549719701</v>
      </c>
      <c r="G14" s="27" t="n">
        <v>6992.7536136262</v>
      </c>
      <c r="H14" s="27" t="n">
        <v>7339.97797337275</v>
      </c>
      <c r="I14" s="27" t="n">
        <v>7820.62267723765</v>
      </c>
      <c r="J14" s="27" t="n">
        <v>6951.04808534304</v>
      </c>
      <c r="K14" s="27" t="n">
        <v>7380.48891509847</v>
      </c>
      <c r="L14" s="27" t="n">
        <v>7786.51581538123</v>
      </c>
      <c r="M14" s="27" t="n">
        <v>8219.69105950788</v>
      </c>
      <c r="N14" s="27" t="n">
        <v>8104.87088286778</v>
      </c>
      <c r="O14" s="27" t="n">
        <v>8131.54747143919</v>
      </c>
      <c r="P14" s="28" t="n">
        <v>7491.04837595039</v>
      </c>
      <c r="R14" s="38" t="s">
        <v>50</v>
      </c>
      <c r="S14" s="25" t="s">
        <v>51</v>
      </c>
    </row>
    <row r="15" customFormat="false" ht="13.8" hidden="false" customHeight="false" outlineLevel="0" collapsed="false">
      <c r="A15" s="32"/>
      <c r="B15" s="40"/>
      <c r="C15" s="25"/>
      <c r="D15" s="46"/>
      <c r="E15" s="50" t="s">
        <v>52</v>
      </c>
      <c r="F15" s="27" t="n">
        <v>204.841185787812</v>
      </c>
      <c r="G15" s="27" t="n">
        <v>286.728603791009</v>
      </c>
      <c r="H15" s="27" t="n">
        <v>354.093367244526</v>
      </c>
      <c r="I15" s="27" t="n">
        <v>335.176453704314</v>
      </c>
      <c r="J15" s="27" t="n">
        <v>382.097746654254</v>
      </c>
      <c r="K15" s="27" t="n">
        <v>440.863308445641</v>
      </c>
      <c r="L15" s="27" t="n">
        <v>415.010090343162</v>
      </c>
      <c r="M15" s="27" t="n">
        <v>523.977671414702</v>
      </c>
      <c r="N15" s="27" t="n">
        <v>1010.78953706656</v>
      </c>
      <c r="O15" s="27" t="n">
        <v>953.119993892618</v>
      </c>
      <c r="P15" s="28" t="n">
        <v>1003.96944835243</v>
      </c>
      <c r="R15" s="38" t="s">
        <v>53</v>
      </c>
      <c r="S15" s="51" t="s">
        <v>54</v>
      </c>
    </row>
    <row r="16" customFormat="false" ht="13.8" hidden="false" customHeight="false" outlineLevel="0" collapsed="false">
      <c r="A16" s="32"/>
      <c r="B16" s="40"/>
      <c r="C16" s="25"/>
      <c r="D16" s="46"/>
      <c r="E16" s="50" t="s">
        <v>55</v>
      </c>
      <c r="F16" s="27" t="n">
        <v>-610.674104290101</v>
      </c>
      <c r="G16" s="27" t="n">
        <v>243.372172904252</v>
      </c>
      <c r="H16" s="27" t="n">
        <v>223.053142696662</v>
      </c>
      <c r="I16" s="27" t="n">
        <v>-968.038174147342</v>
      </c>
      <c r="J16" s="27" t="n">
        <v>-1181.68675685876</v>
      </c>
      <c r="K16" s="27" t="n">
        <v>-1275.59075830899</v>
      </c>
      <c r="L16" s="27" t="n">
        <v>-1334.32026630375</v>
      </c>
      <c r="M16" s="27" t="n">
        <v>-1635.70318680057</v>
      </c>
      <c r="N16" s="27" t="n">
        <v>-2028.81690399244</v>
      </c>
      <c r="O16" s="27" t="n">
        <v>-2376.42965400058</v>
      </c>
      <c r="P16" s="28" t="n">
        <v>-2414.66334369894</v>
      </c>
      <c r="R16" s="38" t="s">
        <v>56</v>
      </c>
      <c r="S16" s="51" t="s">
        <v>57</v>
      </c>
    </row>
    <row r="17" customFormat="false" ht="13.8" hidden="false" customHeight="false" outlineLevel="0" collapsed="false">
      <c r="A17" s="32"/>
      <c r="B17" s="40"/>
      <c r="C17" s="25"/>
      <c r="D17" s="46"/>
      <c r="E17" s="50" t="s">
        <v>58</v>
      </c>
      <c r="F17" s="27" t="n">
        <v>454.130401512016</v>
      </c>
      <c r="G17" s="27" t="n">
        <v>450.756973792494</v>
      </c>
      <c r="H17" s="27" t="n">
        <v>457.500613996045</v>
      </c>
      <c r="I17" s="27" t="n">
        <v>353.566374302135</v>
      </c>
      <c r="J17" s="27" t="n">
        <v>500.145620793767</v>
      </c>
      <c r="K17" s="27" t="n">
        <v>474.011216472288</v>
      </c>
      <c r="L17" s="27" t="n">
        <v>337.916483918718</v>
      </c>
      <c r="M17" s="27" t="n">
        <v>377.270133504923</v>
      </c>
      <c r="N17" s="27" t="n">
        <v>370.152981360824</v>
      </c>
      <c r="O17" s="27" t="n">
        <v>378.326634551766</v>
      </c>
      <c r="P17" s="28" t="n">
        <v>372.89528216418</v>
      </c>
      <c r="R17" s="38" t="s">
        <v>59</v>
      </c>
      <c r="S17" s="51" t="s">
        <v>60</v>
      </c>
    </row>
    <row r="18" customFormat="false" ht="13.8" hidden="false" customHeight="false" outlineLevel="0" collapsed="false">
      <c r="A18" s="32"/>
      <c r="B18" s="40"/>
      <c r="C18" s="31" t="s">
        <v>28</v>
      </c>
      <c r="D18" s="46"/>
      <c r="E18" s="26" t="s">
        <v>9</v>
      </c>
      <c r="F18" s="52" t="n">
        <v>14312.6792032951</v>
      </c>
      <c r="G18" s="53" t="n">
        <v>15171.8565891225</v>
      </c>
      <c r="H18" s="53" t="n">
        <v>15494.5922429731</v>
      </c>
      <c r="I18" s="53" t="n">
        <v>16347.8093008019</v>
      </c>
      <c r="J18" s="53" t="n">
        <v>17018.5287899782</v>
      </c>
      <c r="K18" s="53" t="n">
        <v>17242.1899995931</v>
      </c>
      <c r="L18" s="53" t="n">
        <v>17724.5526430005</v>
      </c>
      <c r="M18" s="53" t="n">
        <v>17832.3201745844</v>
      </c>
      <c r="N18" s="53" t="n">
        <v>18123.6590114367</v>
      </c>
      <c r="O18" s="53" t="n">
        <v>19109.5523605921</v>
      </c>
      <c r="P18" s="54" t="n">
        <v>18872.7432996153</v>
      </c>
      <c r="R18" s="38" t="s">
        <v>61</v>
      </c>
      <c r="S18" s="25" t="s">
        <v>62</v>
      </c>
    </row>
    <row r="19" customFormat="false" ht="13.8" hidden="false" customHeight="false" outlineLevel="0" collapsed="false">
      <c r="A19" s="32"/>
      <c r="B19" s="40" t="s">
        <v>31</v>
      </c>
      <c r="C19" s="45" t="s">
        <v>13</v>
      </c>
      <c r="D19" s="46" t="s">
        <v>41</v>
      </c>
      <c r="E19" s="47" t="s">
        <v>9</v>
      </c>
      <c r="F19" s="27" t="n">
        <v>1932.84081473397</v>
      </c>
      <c r="G19" s="27" t="n">
        <v>2115.56400173661</v>
      </c>
      <c r="H19" s="27" t="n">
        <v>2308.9639638542</v>
      </c>
      <c r="I19" s="27" t="n">
        <v>2481.88438074476</v>
      </c>
      <c r="J19" s="27" t="n">
        <v>2644.19678219896</v>
      </c>
      <c r="K19" s="27" t="n">
        <v>2776.11061962914</v>
      </c>
      <c r="L19" s="27" t="n">
        <v>2878.53381850939</v>
      </c>
      <c r="M19" s="27" t="n">
        <v>3049.20139597804</v>
      </c>
      <c r="N19" s="27" t="n">
        <v>3300.78957367794</v>
      </c>
      <c r="O19" s="27" t="n">
        <v>3522.38477130254</v>
      </c>
      <c r="P19" s="28" t="n">
        <v>3507.61808658626</v>
      </c>
      <c r="R19" s="38" t="s">
        <v>63</v>
      </c>
      <c r="S19" s="31" t="s">
        <v>64</v>
      </c>
    </row>
    <row r="20" customFormat="false" ht="13.8" hidden="false" customHeight="false" outlineLevel="0" collapsed="false">
      <c r="A20" s="32"/>
      <c r="B20" s="40"/>
      <c r="C20" s="31" t="s">
        <v>34</v>
      </c>
      <c r="D20" s="46"/>
      <c r="E20" s="26" t="s">
        <v>9</v>
      </c>
      <c r="F20" s="27" t="n">
        <v>1398.26197767079</v>
      </c>
      <c r="G20" s="27" t="n">
        <v>1494.7386706473</v>
      </c>
      <c r="H20" s="27" t="n">
        <v>1618.15285440031</v>
      </c>
      <c r="I20" s="27" t="n">
        <v>1743.67099839747</v>
      </c>
      <c r="J20" s="27" t="n">
        <v>1915.87570012418</v>
      </c>
      <c r="K20" s="27" t="n">
        <v>2019.28551976246</v>
      </c>
      <c r="L20" s="27" t="n">
        <v>2083.59084078907</v>
      </c>
      <c r="M20" s="27" t="n">
        <v>2187.95748216309</v>
      </c>
      <c r="N20" s="27" t="n">
        <v>2324.65331105413</v>
      </c>
      <c r="O20" s="27" t="n">
        <v>2482.92505377501</v>
      </c>
      <c r="P20" s="28" t="n">
        <v>2484.46503299719</v>
      </c>
      <c r="R20" s="38" t="s">
        <v>65</v>
      </c>
      <c r="S20" s="31" t="s">
        <v>66</v>
      </c>
    </row>
    <row r="21" customFormat="false" ht="13.8" hidden="false" customHeight="false" outlineLevel="0" collapsed="false">
      <c r="A21" s="32"/>
      <c r="B21" s="40"/>
      <c r="C21" s="31" t="s">
        <v>37</v>
      </c>
      <c r="D21" s="46"/>
      <c r="E21" s="55" t="s">
        <v>9</v>
      </c>
      <c r="F21" s="52" t="n">
        <v>534.578837063184</v>
      </c>
      <c r="G21" s="53" t="n">
        <v>620.825331089308</v>
      </c>
      <c r="H21" s="53" t="n">
        <v>690.811109453895</v>
      </c>
      <c r="I21" s="53" t="n">
        <v>738.213382347293</v>
      </c>
      <c r="J21" s="53" t="n">
        <v>728.321082074771</v>
      </c>
      <c r="K21" s="53" t="n">
        <v>756.825099866686</v>
      </c>
      <c r="L21" s="53" t="n">
        <v>794.942977720326</v>
      </c>
      <c r="M21" s="53" t="n">
        <v>861.243913814952</v>
      </c>
      <c r="N21" s="53" t="n">
        <v>976.136262623808</v>
      </c>
      <c r="O21" s="53" t="n">
        <v>1039.45971752752</v>
      </c>
      <c r="P21" s="54" t="n">
        <v>1023.15305358907</v>
      </c>
      <c r="R21" s="38" t="s">
        <v>67</v>
      </c>
      <c r="S21" s="31" t="s">
        <v>68</v>
      </c>
    </row>
    <row r="22" customFormat="false" ht="13.8" hidden="false" customHeight="false" outlineLevel="0" collapsed="false">
      <c r="A22" s="32"/>
      <c r="B22" s="40" t="s">
        <v>69</v>
      </c>
      <c r="C22" s="56" t="s">
        <v>70</v>
      </c>
      <c r="D22" s="46" t="s">
        <v>41</v>
      </c>
      <c r="E22" s="55" t="s">
        <v>9</v>
      </c>
      <c r="F22" s="57" t="n">
        <v>1148.04562581014</v>
      </c>
      <c r="G22" s="43" t="n">
        <v>1205.1268300005</v>
      </c>
      <c r="H22" s="43" t="n">
        <v>1372.08810917275</v>
      </c>
      <c r="I22" s="43" t="n">
        <v>1469.90698360846</v>
      </c>
      <c r="J22" s="43" t="n">
        <v>1472.45179199036</v>
      </c>
      <c r="K22" s="43" t="n">
        <v>1566.16086537802</v>
      </c>
      <c r="L22" s="43" t="n">
        <v>1706.30588207097</v>
      </c>
      <c r="M22" s="43" t="n">
        <v>1862.64285859489</v>
      </c>
      <c r="N22" s="43" t="n">
        <v>2033.68690323234</v>
      </c>
      <c r="O22" s="43" t="n">
        <v>2070.42768534482</v>
      </c>
      <c r="P22" s="44" t="n">
        <v>2180.60458621815</v>
      </c>
      <c r="R22" s="38" t="s">
        <v>71</v>
      </c>
      <c r="S22" s="17" t="s">
        <v>72</v>
      </c>
    </row>
    <row r="23" customFormat="false" ht="13.8" hidden="false" customHeight="true" outlineLevel="0" collapsed="false">
      <c r="A23" s="58" t="s">
        <v>73</v>
      </c>
      <c r="B23" s="59" t="s">
        <v>74</v>
      </c>
      <c r="C23" s="60" t="s">
        <v>19</v>
      </c>
      <c r="D23" s="61" t="s">
        <v>41</v>
      </c>
      <c r="E23" s="21" t="s">
        <v>75</v>
      </c>
      <c r="F23" s="22" t="n">
        <v>36.186438</v>
      </c>
      <c r="G23" s="22" t="n">
        <v>40.243662</v>
      </c>
      <c r="H23" s="22" t="n">
        <v>38.722203</v>
      </c>
      <c r="I23" s="22" t="n">
        <v>36.650733</v>
      </c>
      <c r="J23" s="22" t="n">
        <v>36.179295</v>
      </c>
      <c r="K23" s="22" t="n">
        <v>36.050721</v>
      </c>
      <c r="L23" s="22" t="n">
        <v>35.022129</v>
      </c>
      <c r="M23" s="22" t="n">
        <v>34.636407</v>
      </c>
      <c r="N23" s="22" t="n">
        <v>33.664959</v>
      </c>
      <c r="O23" s="22" t="n">
        <v>32.379219</v>
      </c>
      <c r="P23" s="23" t="n">
        <v>31.757778</v>
      </c>
      <c r="Q23" s="3" t="s">
        <v>76</v>
      </c>
      <c r="R23" s="3" t="s">
        <v>77</v>
      </c>
    </row>
    <row r="24" customFormat="false" ht="14.25" hidden="false" customHeight="false" outlineLevel="0" collapsed="false">
      <c r="A24" s="58"/>
      <c r="B24" s="59"/>
      <c r="C24" s="60"/>
      <c r="D24" s="61"/>
      <c r="E24" s="24" t="s">
        <v>78</v>
      </c>
      <c r="F24" s="27" t="n">
        <v>274.314932655032</v>
      </c>
      <c r="G24" s="27" t="n">
        <v>313.05407864802</v>
      </c>
      <c r="H24" s="27" t="n">
        <v>363.573656705594</v>
      </c>
      <c r="I24" s="27" t="n">
        <v>272.186950840255</v>
      </c>
      <c r="J24" s="27" t="n">
        <v>290.248435168897</v>
      </c>
      <c r="K24" s="27" t="n">
        <v>328.788397372459</v>
      </c>
      <c r="L24" s="27" t="n">
        <v>322.401799713888</v>
      </c>
      <c r="M24" s="27" t="n">
        <v>323.777330960817</v>
      </c>
      <c r="N24" s="27" t="n">
        <v>335.866293127088</v>
      </c>
      <c r="O24" s="27" t="n">
        <v>312.03093244085</v>
      </c>
      <c r="P24" s="28" t="n">
        <v>293.323060892661</v>
      </c>
      <c r="Q24" s="3" t="s">
        <v>79</v>
      </c>
      <c r="R24" s="3" t="s">
        <v>80</v>
      </c>
    </row>
    <row r="25" customFormat="false" ht="14.25" hidden="false" customHeight="false" outlineLevel="0" collapsed="false">
      <c r="A25" s="58"/>
      <c r="B25" s="59"/>
      <c r="C25" s="60"/>
      <c r="D25" s="61"/>
      <c r="E25" s="24" t="s">
        <v>81</v>
      </c>
      <c r="F25" s="27" t="n">
        <v>0</v>
      </c>
      <c r="G25" s="27" t="n">
        <v>0</v>
      </c>
      <c r="H25" s="27" t="n">
        <v>0</v>
      </c>
      <c r="I25" s="27" t="n">
        <v>0</v>
      </c>
      <c r="J25" s="27" t="n">
        <v>0</v>
      </c>
      <c r="K25" s="27" t="n">
        <v>0</v>
      </c>
      <c r="L25" s="27" t="n">
        <v>0</v>
      </c>
      <c r="M25" s="27" t="n">
        <v>0</v>
      </c>
      <c r="N25" s="27" t="n">
        <v>0</v>
      </c>
      <c r="O25" s="27" t="n">
        <v>0</v>
      </c>
      <c r="P25" s="28" t="n">
        <v>0</v>
      </c>
      <c r="R25" s="3" t="s">
        <v>82</v>
      </c>
    </row>
    <row r="26" customFormat="false" ht="14.25" hidden="false" customHeight="false" outlineLevel="0" collapsed="false">
      <c r="A26" s="58"/>
      <c r="B26" s="59"/>
      <c r="C26" s="60"/>
      <c r="D26" s="61"/>
      <c r="E26" s="25" t="s">
        <v>83</v>
      </c>
      <c r="F26" s="27" t="n">
        <v>0</v>
      </c>
      <c r="G26" s="27" t="n">
        <v>0</v>
      </c>
      <c r="H26" s="27" t="n">
        <v>0</v>
      </c>
      <c r="I26" s="27" t="n">
        <v>0</v>
      </c>
      <c r="J26" s="27" t="n">
        <v>0</v>
      </c>
      <c r="K26" s="27" t="n">
        <v>0</v>
      </c>
      <c r="L26" s="27" t="n">
        <v>0</v>
      </c>
      <c r="M26" s="27" t="n">
        <v>0</v>
      </c>
      <c r="N26" s="27" t="n">
        <v>0</v>
      </c>
      <c r="O26" s="27" t="n">
        <v>0</v>
      </c>
      <c r="P26" s="28" t="n">
        <v>0</v>
      </c>
      <c r="R26" s="3" t="s">
        <v>84</v>
      </c>
    </row>
    <row r="27" customFormat="false" ht="14.25" hidden="false" customHeight="false" outlineLevel="0" collapsed="false">
      <c r="A27" s="58"/>
      <c r="B27" s="59"/>
      <c r="C27" s="60"/>
      <c r="D27" s="61"/>
      <c r="E27" s="25" t="s">
        <v>85</v>
      </c>
      <c r="F27" s="27" t="n">
        <v>34.8544365985136</v>
      </c>
      <c r="G27" s="27" t="n">
        <v>40.5692860407945</v>
      </c>
      <c r="H27" s="27" t="n">
        <v>46.6528354470936</v>
      </c>
      <c r="I27" s="27" t="n">
        <v>53.3385947946223</v>
      </c>
      <c r="J27" s="27" t="n">
        <v>57.2959744084169</v>
      </c>
      <c r="K27" s="27" t="n">
        <v>64.5347837019728</v>
      </c>
      <c r="L27" s="27" t="n">
        <v>76.0382225793383</v>
      </c>
      <c r="M27" s="27" t="n">
        <v>82.072611990435</v>
      </c>
      <c r="N27" s="27" t="n">
        <v>88.4634113667492</v>
      </c>
      <c r="O27" s="27" t="n">
        <v>94.1659708102296</v>
      </c>
      <c r="P27" s="28" t="n">
        <v>98.7009803676525</v>
      </c>
      <c r="R27" s="3" t="s">
        <v>86</v>
      </c>
    </row>
    <row r="28" customFormat="false" ht="14.25" hidden="false" customHeight="false" outlineLevel="0" collapsed="false">
      <c r="A28" s="58"/>
      <c r="B28" s="59"/>
      <c r="C28" s="60"/>
      <c r="D28" s="61"/>
      <c r="E28" s="62" t="s">
        <v>87</v>
      </c>
      <c r="F28" s="53" t="n">
        <v>0</v>
      </c>
      <c r="G28" s="53" t="n">
        <v>0</v>
      </c>
      <c r="H28" s="53" t="n">
        <v>0</v>
      </c>
      <c r="I28" s="53" t="n">
        <v>0</v>
      </c>
      <c r="J28" s="53" t="n">
        <v>0</v>
      </c>
      <c r="K28" s="53" t="n">
        <v>0</v>
      </c>
      <c r="L28" s="53" t="n">
        <v>0</v>
      </c>
      <c r="M28" s="53" t="n">
        <v>0</v>
      </c>
      <c r="N28" s="53" t="n">
        <v>0</v>
      </c>
      <c r="O28" s="53" t="n">
        <v>0</v>
      </c>
      <c r="P28" s="54" t="n">
        <v>0</v>
      </c>
      <c r="R28" s="3" t="s">
        <v>88</v>
      </c>
    </row>
    <row r="29" customFormat="false" ht="14.25" hidden="false" customHeight="false" outlineLevel="0" collapsed="false">
      <c r="A29" s="58"/>
      <c r="B29" s="40" t="s">
        <v>22</v>
      </c>
      <c r="C29" s="56" t="s">
        <v>13</v>
      </c>
      <c r="D29" s="46" t="s">
        <v>41</v>
      </c>
      <c r="E29" s="63" t="s">
        <v>75</v>
      </c>
      <c r="F29" s="48" t="n">
        <v>17865.6946039264</v>
      </c>
      <c r="G29" s="48" t="n">
        <v>20934.089825876</v>
      </c>
      <c r="H29" s="48" t="n">
        <v>21121.2746651738</v>
      </c>
      <c r="I29" s="48" t="n">
        <v>21159.5945905658</v>
      </c>
      <c r="J29" s="48" t="n">
        <v>20488.6171921818</v>
      </c>
      <c r="K29" s="48" t="n">
        <v>20810.8148297441</v>
      </c>
      <c r="L29" s="48" t="n">
        <v>21409.8059326188</v>
      </c>
      <c r="M29" s="48" t="n">
        <v>21022.0179200589</v>
      </c>
      <c r="N29" s="48" t="n">
        <v>20614.6433824072</v>
      </c>
      <c r="O29" s="48" t="n">
        <v>21034.3073668219</v>
      </c>
      <c r="P29" s="49" t="n">
        <v>20260.6827374873</v>
      </c>
      <c r="R29" s="3" t="s">
        <v>89</v>
      </c>
    </row>
    <row r="30" customFormat="false" ht="14.25" hidden="false" customHeight="false" outlineLevel="0" collapsed="false">
      <c r="A30" s="58"/>
      <c r="B30" s="40"/>
      <c r="C30" s="56"/>
      <c r="D30" s="46"/>
      <c r="E30" s="24" t="s">
        <v>78</v>
      </c>
      <c r="F30" s="27" t="n">
        <v>1574.81318900278</v>
      </c>
      <c r="G30" s="27" t="n">
        <v>1397.26392022548</v>
      </c>
      <c r="H30" s="27" t="n">
        <v>1650.4516423367</v>
      </c>
      <c r="I30" s="27" t="n">
        <v>1521.22380509362</v>
      </c>
      <c r="J30" s="27" t="n">
        <v>1671.60816358426</v>
      </c>
      <c r="K30" s="27" t="n">
        <v>1622.7824217031</v>
      </c>
      <c r="L30" s="27" t="n">
        <v>1717.25203103423</v>
      </c>
      <c r="M30" s="27" t="n">
        <v>1513.72082339659</v>
      </c>
      <c r="N30" s="27" t="n">
        <v>1572.83592826308</v>
      </c>
      <c r="O30" s="27" t="n">
        <v>1570.64391197818</v>
      </c>
      <c r="P30" s="28" t="n">
        <v>1503.39671793725</v>
      </c>
      <c r="R30" s="3" t="s">
        <v>90</v>
      </c>
    </row>
    <row r="31" customFormat="false" ht="14.25" hidden="false" customHeight="false" outlineLevel="0" collapsed="false">
      <c r="A31" s="58"/>
      <c r="B31" s="40"/>
      <c r="C31" s="56"/>
      <c r="D31" s="46"/>
      <c r="E31" s="24" t="s">
        <v>81</v>
      </c>
      <c r="F31" s="27" t="n">
        <v>817.811952</v>
      </c>
      <c r="G31" s="27" t="n">
        <v>1040.92808</v>
      </c>
      <c r="H31" s="27" t="n">
        <v>1289.17458</v>
      </c>
      <c r="I31" s="27" t="n">
        <v>1370.936856</v>
      </c>
      <c r="J31" s="27" t="n">
        <v>1363.523052</v>
      </c>
      <c r="K31" s="27" t="n">
        <v>1771.243288</v>
      </c>
      <c r="L31" s="27" t="n">
        <v>1833.424684</v>
      </c>
      <c r="M31" s="27" t="n">
        <v>2683.752088</v>
      </c>
      <c r="N31" s="27" t="n">
        <v>3124.157924</v>
      </c>
      <c r="O31" s="27" t="n">
        <v>3151.458908</v>
      </c>
      <c r="P31" s="28" t="n">
        <v>3034.883888</v>
      </c>
      <c r="R31" s="3" t="s">
        <v>91</v>
      </c>
    </row>
    <row r="32" customFormat="false" ht="14.25" hidden="false" customHeight="false" outlineLevel="0" collapsed="false">
      <c r="A32" s="58"/>
      <c r="B32" s="40"/>
      <c r="C32" s="56"/>
      <c r="D32" s="46"/>
      <c r="E32" s="25" t="s">
        <v>83</v>
      </c>
      <c r="F32" s="27" t="n">
        <v>-36.9166677517576</v>
      </c>
      <c r="G32" s="27" t="n">
        <v>-26.6812096025174</v>
      </c>
      <c r="H32" s="27" t="n">
        <v>-17.1059275919008</v>
      </c>
      <c r="I32" s="27" t="n">
        <v>-25.9449904479261</v>
      </c>
      <c r="J32" s="27" t="n">
        <v>-22.025876624991</v>
      </c>
      <c r="K32" s="27" t="n">
        <v>-19.5321431013572</v>
      </c>
      <c r="L32" s="27" t="n">
        <v>-7.00857447165981</v>
      </c>
      <c r="M32" s="27" t="n">
        <v>-6.55777237700067</v>
      </c>
      <c r="N32" s="27" t="n">
        <v>-7.82731564357891</v>
      </c>
      <c r="O32" s="27" t="n">
        <v>-8.52943479100986</v>
      </c>
      <c r="P32" s="28" t="n">
        <v>-10.2610331546107</v>
      </c>
      <c r="R32" s="3" t="s">
        <v>92</v>
      </c>
    </row>
    <row r="33" customFormat="false" ht="14.25" hidden="false" customHeight="false" outlineLevel="0" collapsed="false">
      <c r="A33" s="58"/>
      <c r="B33" s="40"/>
      <c r="C33" s="56"/>
      <c r="D33" s="46"/>
      <c r="E33" s="25" t="s">
        <v>85</v>
      </c>
      <c r="F33" s="27" t="n">
        <v>-269.740893675662</v>
      </c>
      <c r="G33" s="27" t="n">
        <v>-376.442663262507</v>
      </c>
      <c r="H33" s="27" t="n">
        <v>-413.607619635534</v>
      </c>
      <c r="I33" s="27" t="n">
        <v>-416.913629312898</v>
      </c>
      <c r="J33" s="27" t="n">
        <v>-151.33904523064</v>
      </c>
      <c r="K33" s="27" t="n">
        <v>-255.705715045373</v>
      </c>
      <c r="L33" s="27" t="n">
        <v>-339.769306841505</v>
      </c>
      <c r="M33" s="27" t="n">
        <v>-237.037206867254</v>
      </c>
      <c r="N33" s="27" t="n">
        <v>-99.524410287293</v>
      </c>
      <c r="O33" s="27" t="n">
        <v>56.7060544659871</v>
      </c>
      <c r="P33" s="28" t="n">
        <v>183.280752113411</v>
      </c>
      <c r="R33" s="3" t="s">
        <v>93</v>
      </c>
    </row>
    <row r="34" customFormat="false" ht="14.25" hidden="false" customHeight="false" outlineLevel="0" collapsed="false">
      <c r="A34" s="58"/>
      <c r="B34" s="40"/>
      <c r="C34" s="56"/>
      <c r="D34" s="46"/>
      <c r="E34" s="62" t="s">
        <v>87</v>
      </c>
      <c r="F34" s="53" t="n">
        <v>161.41</v>
      </c>
      <c r="G34" s="53" t="n">
        <v>176.31</v>
      </c>
      <c r="H34" s="53" t="n">
        <v>239.03</v>
      </c>
      <c r="I34" s="53" t="n">
        <v>280.24</v>
      </c>
      <c r="J34" s="53" t="n">
        <v>319.75</v>
      </c>
      <c r="K34" s="53" t="n">
        <v>332.36</v>
      </c>
      <c r="L34" s="53" t="n">
        <v>315.97</v>
      </c>
      <c r="M34" s="53" t="n">
        <v>341.66</v>
      </c>
      <c r="N34" s="53" t="n">
        <v>376.37</v>
      </c>
      <c r="O34" s="53" t="n">
        <v>391.53</v>
      </c>
      <c r="P34" s="54" t="n">
        <v>354.01</v>
      </c>
      <c r="R34" s="3" t="s">
        <v>94</v>
      </c>
    </row>
    <row r="35" customFormat="false" ht="14.25" hidden="false" customHeight="false" outlineLevel="0" collapsed="false">
      <c r="A35" s="58"/>
      <c r="B35" s="40"/>
      <c r="C35" s="56" t="s">
        <v>25</v>
      </c>
      <c r="D35" s="40" t="s">
        <v>41</v>
      </c>
      <c r="E35" s="64" t="s">
        <v>75</v>
      </c>
      <c r="F35" s="65" t="n">
        <v>10530.189885967</v>
      </c>
      <c r="G35" s="48" t="n">
        <v>13115.3745950016</v>
      </c>
      <c r="H35" s="48" t="n">
        <v>13610.8241780578</v>
      </c>
      <c r="I35" s="48" t="n">
        <v>13202.6265948549</v>
      </c>
      <c r="J35" s="48" t="n">
        <v>12130.4938273628</v>
      </c>
      <c r="K35" s="48" t="n">
        <v>12426.8688656339</v>
      </c>
      <c r="L35" s="48" t="n">
        <v>12992.0423780847</v>
      </c>
      <c r="M35" s="48" t="n">
        <v>12759.3921678934</v>
      </c>
      <c r="N35" s="48" t="n">
        <v>12683.3028053777</v>
      </c>
      <c r="O35" s="48" t="n">
        <v>12204.4994900527</v>
      </c>
      <c r="P35" s="49" t="n">
        <v>11969.3381572568</v>
      </c>
      <c r="R35" s="3" t="s">
        <v>95</v>
      </c>
    </row>
    <row r="36" customFormat="false" ht="14.25" hidden="false" customHeight="false" outlineLevel="0" collapsed="false">
      <c r="A36" s="58"/>
      <c r="B36" s="40"/>
      <c r="C36" s="56"/>
      <c r="D36" s="40"/>
      <c r="E36" s="50" t="s">
        <v>78</v>
      </c>
      <c r="F36" s="66" t="n">
        <v>172.950673691067</v>
      </c>
      <c r="G36" s="27" t="n">
        <v>140.74118625272</v>
      </c>
      <c r="H36" s="27" t="n">
        <v>214.550540156962</v>
      </c>
      <c r="I36" s="27" t="n">
        <v>183.972589008572</v>
      </c>
      <c r="J36" s="27" t="n">
        <v>235.180389551929</v>
      </c>
      <c r="K36" s="27" t="n">
        <v>182.213550618804</v>
      </c>
      <c r="L36" s="27" t="n">
        <v>204.875628043726</v>
      </c>
      <c r="M36" s="27" t="n">
        <v>163.321419987339</v>
      </c>
      <c r="N36" s="27" t="n">
        <v>221.175519818439</v>
      </c>
      <c r="O36" s="27" t="n">
        <v>280.58840302264</v>
      </c>
      <c r="P36" s="28" t="n">
        <v>277.742118624348</v>
      </c>
      <c r="R36" s="3" t="s">
        <v>96</v>
      </c>
    </row>
    <row r="37" customFormat="false" ht="14.25" hidden="false" customHeight="false" outlineLevel="0" collapsed="false">
      <c r="A37" s="58"/>
      <c r="B37" s="40"/>
      <c r="C37" s="56"/>
      <c r="D37" s="40"/>
      <c r="E37" s="50" t="s">
        <v>81</v>
      </c>
      <c r="F37" s="66" t="n">
        <v>373.73</v>
      </c>
      <c r="G37" s="27" t="n">
        <v>520.163</v>
      </c>
      <c r="H37" s="27" t="n">
        <v>611.667</v>
      </c>
      <c r="I37" s="27" t="n">
        <v>601.825</v>
      </c>
      <c r="J37" s="27" t="n">
        <v>543.30584</v>
      </c>
      <c r="K37" s="27" t="n">
        <v>847.593216</v>
      </c>
      <c r="L37" s="27" t="n">
        <v>876.79566</v>
      </c>
      <c r="M37" s="27" t="n">
        <v>1663.340404</v>
      </c>
      <c r="N37" s="27" t="n">
        <v>1819.159696</v>
      </c>
      <c r="O37" s="27" t="n">
        <v>1774.451172</v>
      </c>
      <c r="P37" s="28" t="n">
        <v>1368.522232</v>
      </c>
      <c r="R37" s="3" t="s">
        <v>97</v>
      </c>
    </row>
    <row r="38" customFormat="false" ht="14.25" hidden="false" customHeight="false" outlineLevel="0" collapsed="false">
      <c r="A38" s="58"/>
      <c r="B38" s="40"/>
      <c r="C38" s="56"/>
      <c r="D38" s="40"/>
      <c r="E38" s="50" t="s">
        <v>83</v>
      </c>
      <c r="F38" s="66" t="n">
        <v>-1669.88860364302</v>
      </c>
      <c r="G38" s="27" t="n">
        <v>-1727.73005878856</v>
      </c>
      <c r="H38" s="27" t="n">
        <v>-1764.35107947824</v>
      </c>
      <c r="I38" s="27" t="n">
        <v>-1882.88918336885</v>
      </c>
      <c r="J38" s="27" t="n">
        <v>-1824.49326210689</v>
      </c>
      <c r="K38" s="27" t="n">
        <v>-1865.89237579987</v>
      </c>
      <c r="L38" s="27" t="n">
        <v>-1989.91580684229</v>
      </c>
      <c r="M38" s="27" t="n">
        <v>-2124.77281015955</v>
      </c>
      <c r="N38" s="27" t="n">
        <v>-2255.87983568939</v>
      </c>
      <c r="O38" s="27" t="n">
        <v>-2260.63201268725</v>
      </c>
      <c r="P38" s="28" t="n">
        <v>-2244.51123430221</v>
      </c>
      <c r="R38" s="3" t="s">
        <v>98</v>
      </c>
    </row>
    <row r="39" customFormat="false" ht="14.25" hidden="false" customHeight="false" outlineLevel="0" collapsed="false">
      <c r="A39" s="58"/>
      <c r="B39" s="40"/>
      <c r="C39" s="56"/>
      <c r="D39" s="40"/>
      <c r="E39" s="50" t="s">
        <v>85</v>
      </c>
      <c r="F39" s="66" t="n">
        <v>-3731.80897580827</v>
      </c>
      <c r="G39" s="27" t="n">
        <v>-4218.08735835178</v>
      </c>
      <c r="H39" s="27" t="n">
        <v>-4493.98554142654</v>
      </c>
      <c r="I39" s="27" t="n">
        <v>-4822.17766939788</v>
      </c>
      <c r="J39" s="27" t="n">
        <v>-4725.0620988755</v>
      </c>
      <c r="K39" s="27" t="n">
        <v>-4869.85057474542</v>
      </c>
      <c r="L39" s="27" t="n">
        <v>-5164.94573594673</v>
      </c>
      <c r="M39" s="27" t="n">
        <v>-5286.3955040943</v>
      </c>
      <c r="N39" s="27" t="n">
        <v>-5346.75168820407</v>
      </c>
      <c r="O39" s="27" t="n">
        <v>-5261.69260650509</v>
      </c>
      <c r="P39" s="28" t="n">
        <v>-5217.57151081092</v>
      </c>
      <c r="R39" s="3" t="s">
        <v>99</v>
      </c>
    </row>
    <row r="40" customFormat="false" ht="14.25" hidden="false" customHeight="false" outlineLevel="0" collapsed="false">
      <c r="A40" s="58"/>
      <c r="B40" s="40"/>
      <c r="C40" s="56"/>
      <c r="D40" s="40"/>
      <c r="E40" s="67" t="s">
        <v>87</v>
      </c>
      <c r="F40" s="52" t="n">
        <v>125.22</v>
      </c>
      <c r="G40" s="53" t="n">
        <v>143.15</v>
      </c>
      <c r="H40" s="53" t="n">
        <v>195.92</v>
      </c>
      <c r="I40" s="53" t="n">
        <v>257.97</v>
      </c>
      <c r="J40" s="53" t="n">
        <v>292.18</v>
      </c>
      <c r="K40" s="53" t="n">
        <v>298.84</v>
      </c>
      <c r="L40" s="53" t="n">
        <v>286.27</v>
      </c>
      <c r="M40" s="53" t="n">
        <v>310.35</v>
      </c>
      <c r="N40" s="53" t="n">
        <v>335.99</v>
      </c>
      <c r="O40" s="53" t="n">
        <v>349.35</v>
      </c>
      <c r="P40" s="54" t="n">
        <v>299.73</v>
      </c>
      <c r="R40" s="3" t="s">
        <v>100</v>
      </c>
    </row>
    <row r="41" customFormat="false" ht="14.25" hidden="false" customHeight="false" outlineLevel="0" collapsed="false">
      <c r="A41" s="58"/>
      <c r="B41" s="40"/>
      <c r="C41" s="68" t="s">
        <v>28</v>
      </c>
      <c r="D41" s="40" t="s">
        <v>41</v>
      </c>
      <c r="E41" s="63" t="s">
        <v>75</v>
      </c>
      <c r="F41" s="27" t="n">
        <v>7335.50471795948</v>
      </c>
      <c r="G41" s="27" t="n">
        <v>7818.71523087442</v>
      </c>
      <c r="H41" s="27" t="n">
        <v>7510.45048711603</v>
      </c>
      <c r="I41" s="27" t="n">
        <v>7956.9679957109</v>
      </c>
      <c r="J41" s="27" t="n">
        <v>8358.12336481909</v>
      </c>
      <c r="K41" s="27" t="n">
        <v>8383.94596411022</v>
      </c>
      <c r="L41" s="27" t="n">
        <v>8417.76355453418</v>
      </c>
      <c r="M41" s="27" t="n">
        <v>8262.6257521655</v>
      </c>
      <c r="N41" s="27" t="n">
        <v>7931.34057702947</v>
      </c>
      <c r="O41" s="27" t="n">
        <v>8829.80787676925</v>
      </c>
      <c r="P41" s="28" t="n">
        <v>8291.34458023048</v>
      </c>
      <c r="R41" s="3" t="s">
        <v>101</v>
      </c>
    </row>
    <row r="42" customFormat="false" ht="14.25" hidden="false" customHeight="false" outlineLevel="0" collapsed="false">
      <c r="A42" s="58"/>
      <c r="B42" s="40"/>
      <c r="C42" s="68"/>
      <c r="D42" s="40"/>
      <c r="E42" s="24" t="s">
        <v>78</v>
      </c>
      <c r="F42" s="27" t="n">
        <v>1401.86251531171</v>
      </c>
      <c r="G42" s="27" t="n">
        <v>1256.52273397276</v>
      </c>
      <c r="H42" s="27" t="n">
        <v>1435.90110217974</v>
      </c>
      <c r="I42" s="27" t="n">
        <v>1337.25121608505</v>
      </c>
      <c r="J42" s="27" t="n">
        <v>1436.42777403233</v>
      </c>
      <c r="K42" s="27" t="n">
        <v>1440.56887108429</v>
      </c>
      <c r="L42" s="27" t="n">
        <v>1512.37640299051</v>
      </c>
      <c r="M42" s="27" t="n">
        <v>1350.39940340925</v>
      </c>
      <c r="N42" s="27" t="n">
        <v>1351.66040844464</v>
      </c>
      <c r="O42" s="27" t="n">
        <v>1290.05550895554</v>
      </c>
      <c r="P42" s="28" t="n">
        <v>1225.6545993129</v>
      </c>
      <c r="R42" s="3" t="s">
        <v>102</v>
      </c>
    </row>
    <row r="43" customFormat="false" ht="14.25" hidden="false" customHeight="false" outlineLevel="0" collapsed="false">
      <c r="A43" s="58"/>
      <c r="B43" s="40"/>
      <c r="C43" s="68"/>
      <c r="D43" s="40"/>
      <c r="E43" s="24" t="s">
        <v>81</v>
      </c>
      <c r="F43" s="27" t="n">
        <v>444.081952</v>
      </c>
      <c r="G43" s="27" t="n">
        <v>520.76508</v>
      </c>
      <c r="H43" s="27" t="n">
        <v>677.50758</v>
      </c>
      <c r="I43" s="27" t="n">
        <v>769.111856</v>
      </c>
      <c r="J43" s="27" t="n">
        <v>820.217212</v>
      </c>
      <c r="K43" s="27" t="n">
        <v>923.650072</v>
      </c>
      <c r="L43" s="27" t="n">
        <v>956.629024</v>
      </c>
      <c r="M43" s="27" t="n">
        <v>1020.411684</v>
      </c>
      <c r="N43" s="27" t="n">
        <v>1304.998228</v>
      </c>
      <c r="O43" s="27" t="n">
        <v>1377.007736</v>
      </c>
      <c r="P43" s="28" t="n">
        <v>1666.361656</v>
      </c>
      <c r="R43" s="3" t="s">
        <v>103</v>
      </c>
    </row>
    <row r="44" customFormat="false" ht="14.25" hidden="false" customHeight="false" outlineLevel="0" collapsed="false">
      <c r="A44" s="58"/>
      <c r="B44" s="40"/>
      <c r="C44" s="68"/>
      <c r="D44" s="40"/>
      <c r="E44" s="25" t="s">
        <v>83</v>
      </c>
      <c r="F44" s="27" t="n">
        <v>1632.97193589126</v>
      </c>
      <c r="G44" s="27" t="n">
        <v>1701.04884918604</v>
      </c>
      <c r="H44" s="27" t="n">
        <v>1747.24515188634</v>
      </c>
      <c r="I44" s="27" t="n">
        <v>1856.94419292093</v>
      </c>
      <c r="J44" s="27" t="n">
        <v>1802.46738548189</v>
      </c>
      <c r="K44" s="27" t="n">
        <v>1846.36023269851</v>
      </c>
      <c r="L44" s="27" t="n">
        <v>1982.90723237063</v>
      </c>
      <c r="M44" s="27" t="n">
        <v>2118.21503778255</v>
      </c>
      <c r="N44" s="27" t="n">
        <v>2248.05252004581</v>
      </c>
      <c r="O44" s="27" t="n">
        <v>2252.10257789624</v>
      </c>
      <c r="P44" s="28" t="n">
        <v>2234.2502011476</v>
      </c>
      <c r="R44" s="3" t="s">
        <v>104</v>
      </c>
    </row>
    <row r="45" customFormat="false" ht="14.25" hidden="false" customHeight="false" outlineLevel="0" collapsed="false">
      <c r="A45" s="58"/>
      <c r="B45" s="40"/>
      <c r="C45" s="68"/>
      <c r="D45" s="40"/>
      <c r="E45" s="25" t="s">
        <v>85</v>
      </c>
      <c r="F45" s="27" t="n">
        <v>3462.06808213261</v>
      </c>
      <c r="G45" s="27" t="n">
        <v>3841.64469508927</v>
      </c>
      <c r="H45" s="27" t="n">
        <v>4080.37792179101</v>
      </c>
      <c r="I45" s="27" t="n">
        <v>4405.26404008498</v>
      </c>
      <c r="J45" s="27" t="n">
        <v>4573.72305364486</v>
      </c>
      <c r="K45" s="27" t="n">
        <v>4614.14485970005</v>
      </c>
      <c r="L45" s="27" t="n">
        <v>4825.17642910522</v>
      </c>
      <c r="M45" s="27" t="n">
        <v>5049.35829722705</v>
      </c>
      <c r="N45" s="27" t="n">
        <v>5247.22727791677</v>
      </c>
      <c r="O45" s="27" t="n">
        <v>5318.39866097107</v>
      </c>
      <c r="P45" s="28" t="n">
        <v>5400.85226292433</v>
      </c>
      <c r="R45" s="3" t="s">
        <v>105</v>
      </c>
    </row>
    <row r="46" customFormat="false" ht="14.25" hidden="false" customHeight="false" outlineLevel="0" collapsed="false">
      <c r="A46" s="58"/>
      <c r="B46" s="40"/>
      <c r="C46" s="68"/>
      <c r="D46" s="40"/>
      <c r="E46" s="62" t="s">
        <v>87</v>
      </c>
      <c r="F46" s="27" t="n">
        <v>36.19</v>
      </c>
      <c r="G46" s="27" t="n">
        <v>33.16</v>
      </c>
      <c r="H46" s="27" t="n">
        <v>43.11</v>
      </c>
      <c r="I46" s="27" t="n">
        <v>22.27</v>
      </c>
      <c r="J46" s="27" t="n">
        <v>27.57</v>
      </c>
      <c r="K46" s="27" t="n">
        <v>33.52</v>
      </c>
      <c r="L46" s="27" t="n">
        <v>29.7</v>
      </c>
      <c r="M46" s="27" t="n">
        <v>31.31</v>
      </c>
      <c r="N46" s="27" t="n">
        <v>40.38</v>
      </c>
      <c r="O46" s="27" t="n">
        <v>42.18</v>
      </c>
      <c r="P46" s="28" t="n">
        <v>54.28</v>
      </c>
      <c r="R46" s="3" t="s">
        <v>106</v>
      </c>
    </row>
    <row r="47" customFormat="false" ht="14.25" hidden="false" customHeight="false" outlineLevel="0" collapsed="false">
      <c r="A47" s="58"/>
      <c r="B47" s="40" t="s">
        <v>31</v>
      </c>
      <c r="C47" s="56" t="s">
        <v>13</v>
      </c>
      <c r="D47" s="46" t="s">
        <v>41</v>
      </c>
      <c r="E47" s="63" t="s">
        <v>75</v>
      </c>
      <c r="F47" s="48" t="n">
        <v>44.622321</v>
      </c>
      <c r="G47" s="48" t="n">
        <v>20.471838</v>
      </c>
      <c r="H47" s="48" t="n">
        <v>2.064327</v>
      </c>
      <c r="I47" s="48" t="n">
        <v>18.060883</v>
      </c>
      <c r="J47" s="48" t="n">
        <v>10.678785</v>
      </c>
      <c r="K47" s="48" t="n">
        <v>7.771309</v>
      </c>
      <c r="L47" s="48" t="n">
        <v>5.364393</v>
      </c>
      <c r="M47" s="48" t="n">
        <v>4.814382</v>
      </c>
      <c r="N47" s="48" t="n">
        <v>3.778647</v>
      </c>
      <c r="O47" s="48" t="n">
        <v>2.635767</v>
      </c>
      <c r="P47" s="49" t="n">
        <v>0.228576</v>
      </c>
      <c r="R47" s="3" t="s">
        <v>107</v>
      </c>
    </row>
    <row r="48" customFormat="false" ht="14.25" hidden="false" customHeight="false" outlineLevel="0" collapsed="false">
      <c r="A48" s="58"/>
      <c r="B48" s="40"/>
      <c r="C48" s="56"/>
      <c r="D48" s="46"/>
      <c r="E48" s="24" t="s">
        <v>78</v>
      </c>
      <c r="F48" s="27" t="n">
        <v>1398.32172429049</v>
      </c>
      <c r="G48" s="27" t="n">
        <v>1492.69558363589</v>
      </c>
      <c r="H48" s="27" t="n">
        <v>1647.0343818795</v>
      </c>
      <c r="I48" s="27" t="n">
        <v>1725.94415254246</v>
      </c>
      <c r="J48" s="27" t="n">
        <v>1835.85286088415</v>
      </c>
      <c r="K48" s="27" t="n">
        <v>1868.33096234907</v>
      </c>
      <c r="L48" s="27" t="n">
        <v>1890.2539904209</v>
      </c>
      <c r="M48" s="27" t="n">
        <v>1961.03368740994</v>
      </c>
      <c r="N48" s="27" t="n">
        <v>2062.80168502584</v>
      </c>
      <c r="O48" s="27" t="n">
        <v>2132.38964965612</v>
      </c>
      <c r="P48" s="28" t="n">
        <v>2167.37912384734</v>
      </c>
      <c r="R48" s="3" t="s">
        <v>108</v>
      </c>
    </row>
    <row r="49" customFormat="false" ht="14.25" hidden="false" customHeight="false" outlineLevel="0" collapsed="false">
      <c r="A49" s="58"/>
      <c r="B49" s="40"/>
      <c r="C49" s="56"/>
      <c r="D49" s="46"/>
      <c r="E49" s="24" t="s">
        <v>81</v>
      </c>
      <c r="F49" s="27" t="n">
        <v>33.117</v>
      </c>
      <c r="G49" s="27" t="n">
        <v>82.061</v>
      </c>
      <c r="H49" s="27" t="n">
        <v>78.47</v>
      </c>
      <c r="I49" s="27" t="n">
        <v>88.312</v>
      </c>
      <c r="J49" s="27" t="n">
        <v>124.621</v>
      </c>
      <c r="K49" s="27" t="n">
        <v>182.408032</v>
      </c>
      <c r="L49" s="27" t="n">
        <v>182.066904</v>
      </c>
      <c r="M49" s="27" t="n">
        <v>174.927624</v>
      </c>
      <c r="N49" s="27" t="n">
        <v>191.612916</v>
      </c>
      <c r="O49" s="27" t="n">
        <v>273.643296</v>
      </c>
      <c r="P49" s="28" t="n">
        <v>217.402708</v>
      </c>
      <c r="R49" s="3" t="s">
        <v>109</v>
      </c>
    </row>
    <row r="50" customFormat="false" ht="14.25" hidden="false" customHeight="false" outlineLevel="0" collapsed="false">
      <c r="A50" s="58"/>
      <c r="B50" s="40"/>
      <c r="C50" s="56"/>
      <c r="D50" s="46"/>
      <c r="E50" s="25" t="s">
        <v>83</v>
      </c>
      <c r="F50" s="27" t="n">
        <v>13.073942745265</v>
      </c>
      <c r="G50" s="27" t="n">
        <v>9.36658996679548</v>
      </c>
      <c r="H50" s="27" t="n">
        <v>5.57194116999556</v>
      </c>
      <c r="I50" s="27" t="n">
        <v>8.43497777117566</v>
      </c>
      <c r="J50" s="27" t="n">
        <v>6.49605136404012</v>
      </c>
      <c r="K50" s="27" t="n">
        <v>4.26420589539746</v>
      </c>
      <c r="L50" s="27" t="n">
        <v>0.79418916676375</v>
      </c>
      <c r="M50" s="27" t="n">
        <v>0.723261151870293</v>
      </c>
      <c r="N50" s="27" t="n">
        <v>1.30159727330925</v>
      </c>
      <c r="O50" s="27" t="n">
        <v>1.09017722891529</v>
      </c>
      <c r="P50" s="28" t="n">
        <v>0.960938201777693</v>
      </c>
      <c r="R50" s="3" t="s">
        <v>110</v>
      </c>
    </row>
    <row r="51" customFormat="false" ht="14.25" hidden="false" customHeight="false" outlineLevel="0" collapsed="false">
      <c r="A51" s="58"/>
      <c r="B51" s="40"/>
      <c r="C51" s="56"/>
      <c r="D51" s="46"/>
      <c r="E51" s="25" t="s">
        <v>85</v>
      </c>
      <c r="F51" s="27" t="n">
        <v>443.705826698214</v>
      </c>
      <c r="G51" s="27" t="n">
        <v>510.968990133921</v>
      </c>
      <c r="H51" s="27" t="n">
        <v>575.82331380471</v>
      </c>
      <c r="I51" s="27" t="n">
        <v>641.132367431121</v>
      </c>
      <c r="J51" s="27" t="n">
        <v>666.54808495077</v>
      </c>
      <c r="K51" s="27" t="n">
        <v>713.33611038467</v>
      </c>
      <c r="L51" s="27" t="n">
        <v>800.054341921734</v>
      </c>
      <c r="M51" s="27" t="n">
        <v>907.702441416226</v>
      </c>
      <c r="N51" s="27" t="n">
        <v>1041.29472837879</v>
      </c>
      <c r="O51" s="27" t="n">
        <v>1112.6258814175</v>
      </c>
      <c r="P51" s="28" t="n">
        <v>1121.64674053714</v>
      </c>
      <c r="R51" s="3" t="s">
        <v>111</v>
      </c>
    </row>
    <row r="52" customFormat="false" ht="14.25" hidden="false" customHeight="false" outlineLevel="0" collapsed="false">
      <c r="A52" s="58"/>
      <c r="B52" s="40"/>
      <c r="C52" s="56"/>
      <c r="D52" s="46"/>
      <c r="E52" s="62" t="s">
        <v>87</v>
      </c>
      <c r="F52" s="53" t="n">
        <v>0</v>
      </c>
      <c r="G52" s="53" t="n">
        <v>0</v>
      </c>
      <c r="H52" s="53" t="n">
        <v>0</v>
      </c>
      <c r="I52" s="53" t="n">
        <v>0</v>
      </c>
      <c r="J52" s="53" t="n">
        <v>0</v>
      </c>
      <c r="K52" s="53" t="n">
        <v>0</v>
      </c>
      <c r="L52" s="53" t="n">
        <v>0</v>
      </c>
      <c r="M52" s="53" t="n">
        <v>0</v>
      </c>
      <c r="N52" s="53" t="n">
        <v>0</v>
      </c>
      <c r="O52" s="53" t="n">
        <v>0</v>
      </c>
      <c r="P52" s="54" t="n">
        <v>0</v>
      </c>
      <c r="R52" s="3" t="s">
        <v>112</v>
      </c>
    </row>
    <row r="53" customFormat="false" ht="14.25" hidden="false" customHeight="false" outlineLevel="0" collapsed="false">
      <c r="A53" s="58"/>
      <c r="B53" s="40"/>
      <c r="C53" s="56" t="s">
        <v>34</v>
      </c>
      <c r="D53" s="46" t="s">
        <v>41</v>
      </c>
      <c r="E53" s="63" t="s">
        <v>75</v>
      </c>
      <c r="F53" s="65" t="n">
        <v>25.0005</v>
      </c>
      <c r="G53" s="48" t="n">
        <v>2.28576</v>
      </c>
      <c r="H53" s="48" t="n">
        <v>2.064327</v>
      </c>
      <c r="I53" s="48" t="n">
        <v>2.792913</v>
      </c>
      <c r="J53" s="48" t="n">
        <v>1.757178</v>
      </c>
      <c r="K53" s="48" t="n">
        <v>1.835751</v>
      </c>
      <c r="L53" s="48" t="n">
        <v>1.557174</v>
      </c>
      <c r="M53" s="48" t="n">
        <v>0.728586</v>
      </c>
      <c r="N53" s="48" t="n">
        <v>0.721443</v>
      </c>
      <c r="O53" s="48" t="n">
        <v>0.364293</v>
      </c>
      <c r="P53" s="49" t="n">
        <v>0.228576</v>
      </c>
      <c r="R53" s="3" t="s">
        <v>113</v>
      </c>
    </row>
    <row r="54" customFormat="false" ht="14.25" hidden="false" customHeight="false" outlineLevel="0" collapsed="false">
      <c r="A54" s="58"/>
      <c r="B54" s="40"/>
      <c r="C54" s="56"/>
      <c r="D54" s="46"/>
      <c r="E54" s="24" t="s">
        <v>78</v>
      </c>
      <c r="F54" s="66" t="n">
        <v>1316.68055052801</v>
      </c>
      <c r="G54" s="27" t="n">
        <v>1382.8763468753</v>
      </c>
      <c r="H54" s="27" t="n">
        <v>1502.7026328987</v>
      </c>
      <c r="I54" s="27" t="n">
        <v>1613.15442931881</v>
      </c>
      <c r="J54" s="27" t="n">
        <v>1743.09103673471</v>
      </c>
      <c r="K54" s="27" t="n">
        <v>1791.98611314107</v>
      </c>
      <c r="L54" s="27" t="n">
        <v>1840.16560512433</v>
      </c>
      <c r="M54" s="27" t="n">
        <v>1925.43762807805</v>
      </c>
      <c r="N54" s="27" t="n">
        <v>2029.09358587133</v>
      </c>
      <c r="O54" s="27" t="n">
        <v>2098.04856444447</v>
      </c>
      <c r="P54" s="28" t="n">
        <v>2156.13066682542</v>
      </c>
      <c r="R54" s="3" t="s">
        <v>114</v>
      </c>
    </row>
    <row r="55" customFormat="false" ht="14.25" hidden="false" customHeight="false" outlineLevel="0" collapsed="false">
      <c r="A55" s="58"/>
      <c r="B55" s="40"/>
      <c r="C55" s="56"/>
      <c r="D55" s="46"/>
      <c r="E55" s="24" t="s">
        <v>81</v>
      </c>
      <c r="F55" s="66" t="n">
        <v>14.364</v>
      </c>
      <c r="G55" s="27" t="n">
        <v>57.722</v>
      </c>
      <c r="H55" s="27" t="n">
        <v>54.53</v>
      </c>
      <c r="I55" s="27" t="n">
        <v>61.845</v>
      </c>
      <c r="J55" s="27" t="n">
        <v>99.484</v>
      </c>
      <c r="K55" s="27" t="n">
        <v>147.695032</v>
      </c>
      <c r="L55" s="27" t="n">
        <v>155.333904</v>
      </c>
      <c r="M55" s="27" t="n">
        <v>159.233624</v>
      </c>
      <c r="N55" s="27" t="n">
        <v>182.967916</v>
      </c>
      <c r="O55" s="27" t="n">
        <v>264.333296</v>
      </c>
      <c r="P55" s="28" t="n">
        <v>205.964708</v>
      </c>
      <c r="R55" s="3" t="s">
        <v>115</v>
      </c>
    </row>
    <row r="56" customFormat="false" ht="14.25" hidden="false" customHeight="false" outlineLevel="0" collapsed="false">
      <c r="A56" s="58"/>
      <c r="B56" s="40"/>
      <c r="C56" s="56"/>
      <c r="D56" s="46"/>
      <c r="E56" s="25" t="s">
        <v>83</v>
      </c>
      <c r="F56" s="66" t="n">
        <v>4.105640862102</v>
      </c>
      <c r="G56" s="27" t="n">
        <v>2.70685856838585</v>
      </c>
      <c r="H56" s="27" t="n">
        <v>0.797940167551384</v>
      </c>
      <c r="I56" s="27" t="n">
        <v>1.65112234670248</v>
      </c>
      <c r="J56" s="27" t="n">
        <v>1.20782225361838</v>
      </c>
      <c r="K56" s="27" t="n">
        <v>0.685751143993946</v>
      </c>
      <c r="L56" s="27" t="n">
        <v>0.356686074896901</v>
      </c>
      <c r="M56" s="27" t="n">
        <v>0.304854064013221</v>
      </c>
      <c r="N56" s="27" t="n">
        <v>0.32633706852422</v>
      </c>
      <c r="O56" s="27" t="n">
        <v>0.191642040240974</v>
      </c>
      <c r="P56" s="28" t="n">
        <v>0.298034062581158</v>
      </c>
      <c r="R56" s="3" t="s">
        <v>116</v>
      </c>
    </row>
    <row r="57" customFormat="false" ht="14.25" hidden="false" customHeight="false" outlineLevel="0" collapsed="false">
      <c r="A57" s="58"/>
      <c r="B57" s="40"/>
      <c r="C57" s="56"/>
      <c r="D57" s="46"/>
      <c r="E57" s="25" t="s">
        <v>85</v>
      </c>
      <c r="F57" s="66" t="n">
        <v>38.1112862806737</v>
      </c>
      <c r="G57" s="27" t="n">
        <v>49.1477052036163</v>
      </c>
      <c r="H57" s="27" t="n">
        <v>58.0579543340544</v>
      </c>
      <c r="I57" s="27" t="n">
        <v>64.2275337319577</v>
      </c>
      <c r="J57" s="27" t="n">
        <v>70.335663135858</v>
      </c>
      <c r="K57" s="27" t="n">
        <v>77.0828724773897</v>
      </c>
      <c r="L57" s="27" t="n">
        <v>86.1774715898368</v>
      </c>
      <c r="M57" s="27" t="n">
        <v>102.252790021027</v>
      </c>
      <c r="N57" s="27" t="n">
        <v>111.544029114284</v>
      </c>
      <c r="O57" s="27" t="n">
        <v>119.987258290299</v>
      </c>
      <c r="P57" s="28" t="n">
        <v>121.84304810919</v>
      </c>
      <c r="R57" s="3" t="s">
        <v>117</v>
      </c>
    </row>
    <row r="58" customFormat="false" ht="14.25" hidden="false" customHeight="false" outlineLevel="0" collapsed="false">
      <c r="A58" s="58"/>
      <c r="B58" s="40"/>
      <c r="C58" s="56"/>
      <c r="D58" s="46"/>
      <c r="E58" s="62" t="s">
        <v>87</v>
      </c>
      <c r="F58" s="52" t="n">
        <v>0</v>
      </c>
      <c r="G58" s="53" t="n">
        <v>0</v>
      </c>
      <c r="H58" s="53" t="n">
        <v>0</v>
      </c>
      <c r="I58" s="53" t="n">
        <v>0</v>
      </c>
      <c r="J58" s="53" t="n">
        <v>0</v>
      </c>
      <c r="K58" s="53" t="n">
        <v>0</v>
      </c>
      <c r="L58" s="53" t="n">
        <v>0</v>
      </c>
      <c r="M58" s="53" t="n">
        <v>0</v>
      </c>
      <c r="N58" s="53" t="n">
        <v>0</v>
      </c>
      <c r="O58" s="53" t="n">
        <v>0</v>
      </c>
      <c r="P58" s="54" t="n">
        <v>0</v>
      </c>
      <c r="R58" s="3" t="s">
        <v>118</v>
      </c>
    </row>
    <row r="59" customFormat="false" ht="14.25" hidden="false" customHeight="false" outlineLevel="0" collapsed="false">
      <c r="A59" s="58"/>
      <c r="B59" s="40"/>
      <c r="C59" s="69" t="s">
        <v>37</v>
      </c>
      <c r="D59" s="46" t="s">
        <v>41</v>
      </c>
      <c r="E59" s="63" t="s">
        <v>75</v>
      </c>
      <c r="F59" s="27" t="n">
        <v>19.621821</v>
      </c>
      <c r="G59" s="27" t="n">
        <v>18.186078</v>
      </c>
      <c r="H59" s="27" t="n">
        <v>0</v>
      </c>
      <c r="I59" s="27" t="n">
        <v>15.26797</v>
      </c>
      <c r="J59" s="27" t="n">
        <v>8.921607</v>
      </c>
      <c r="K59" s="27" t="n">
        <v>5.935558</v>
      </c>
      <c r="L59" s="27" t="n">
        <v>3.807219</v>
      </c>
      <c r="M59" s="27" t="n">
        <v>4.085796</v>
      </c>
      <c r="N59" s="27" t="n">
        <v>3.057204</v>
      </c>
      <c r="O59" s="27" t="n">
        <v>2.271474</v>
      </c>
      <c r="P59" s="28" t="n">
        <v>0</v>
      </c>
      <c r="R59" s="3" t="s">
        <v>119</v>
      </c>
    </row>
    <row r="60" customFormat="false" ht="14.25" hidden="false" customHeight="false" outlineLevel="0" collapsed="false">
      <c r="A60" s="58"/>
      <c r="B60" s="40"/>
      <c r="C60" s="69"/>
      <c r="D60" s="46"/>
      <c r="E60" s="24" t="s">
        <v>78</v>
      </c>
      <c r="F60" s="27" t="n">
        <v>81.6411737624806</v>
      </c>
      <c r="G60" s="27" t="n">
        <v>109.819236760593</v>
      </c>
      <c r="H60" s="27" t="n">
        <v>144.331748980795</v>
      </c>
      <c r="I60" s="27" t="n">
        <v>112.789723223657</v>
      </c>
      <c r="J60" s="27" t="n">
        <v>92.7618241494366</v>
      </c>
      <c r="K60" s="27" t="n">
        <v>76.3448492080016</v>
      </c>
      <c r="L60" s="27" t="n">
        <v>50.0883852965625</v>
      </c>
      <c r="M60" s="27" t="n">
        <v>35.5960593318956</v>
      </c>
      <c r="N60" s="27" t="n">
        <v>33.7080991545131</v>
      </c>
      <c r="O60" s="27" t="n">
        <v>34.341085211647</v>
      </c>
      <c r="P60" s="28" t="n">
        <v>11.2484570219239</v>
      </c>
      <c r="R60" s="3" t="s">
        <v>120</v>
      </c>
    </row>
    <row r="61" customFormat="false" ht="14.25" hidden="false" customHeight="false" outlineLevel="0" collapsed="false">
      <c r="A61" s="58"/>
      <c r="B61" s="40"/>
      <c r="C61" s="69"/>
      <c r="D61" s="46"/>
      <c r="E61" s="24" t="s">
        <v>81</v>
      </c>
      <c r="F61" s="27" t="n">
        <v>18.753</v>
      </c>
      <c r="G61" s="27" t="n">
        <v>24.339</v>
      </c>
      <c r="H61" s="27" t="n">
        <v>23.94</v>
      </c>
      <c r="I61" s="27" t="n">
        <v>26.467</v>
      </c>
      <c r="J61" s="27" t="n">
        <v>25.137</v>
      </c>
      <c r="K61" s="27" t="n">
        <v>34.713</v>
      </c>
      <c r="L61" s="27" t="n">
        <v>26.733</v>
      </c>
      <c r="M61" s="27" t="n">
        <v>15.694</v>
      </c>
      <c r="N61" s="27" t="n">
        <v>8.645</v>
      </c>
      <c r="O61" s="27" t="n">
        <v>9.31</v>
      </c>
      <c r="P61" s="28" t="n">
        <v>11.438</v>
      </c>
      <c r="R61" s="3" t="s">
        <v>121</v>
      </c>
    </row>
    <row r="62" customFormat="false" ht="14.25" hidden="false" customHeight="false" outlineLevel="0" collapsed="false">
      <c r="A62" s="58"/>
      <c r="B62" s="40"/>
      <c r="C62" s="69"/>
      <c r="D62" s="46"/>
      <c r="E62" s="25" t="s">
        <v>83</v>
      </c>
      <c r="F62" s="27" t="n">
        <v>8.968301883163</v>
      </c>
      <c r="G62" s="27" t="n">
        <v>6.65973139840963</v>
      </c>
      <c r="H62" s="27" t="n">
        <v>4.77400100244418</v>
      </c>
      <c r="I62" s="27" t="n">
        <v>6.78385542447318</v>
      </c>
      <c r="J62" s="27" t="n">
        <v>5.28822911042174</v>
      </c>
      <c r="K62" s="27" t="n">
        <v>3.57845475140352</v>
      </c>
      <c r="L62" s="27" t="n">
        <v>0.437503091866849</v>
      </c>
      <c r="M62" s="27" t="n">
        <v>0.418407087857072</v>
      </c>
      <c r="N62" s="27" t="n">
        <v>0.975260204785025</v>
      </c>
      <c r="O62" s="27" t="n">
        <v>0.898535188674315</v>
      </c>
      <c r="P62" s="28" t="n">
        <v>0.662904139196535</v>
      </c>
      <c r="R62" s="3" t="s">
        <v>122</v>
      </c>
    </row>
    <row r="63" customFormat="false" ht="14.25" hidden="false" customHeight="false" outlineLevel="0" collapsed="false">
      <c r="A63" s="58"/>
      <c r="B63" s="40"/>
      <c r="C63" s="69"/>
      <c r="D63" s="46"/>
      <c r="E63" s="25" t="s">
        <v>85</v>
      </c>
      <c r="F63" s="27" t="n">
        <v>405.594540417541</v>
      </c>
      <c r="G63" s="27" t="n">
        <v>461.821284930305</v>
      </c>
      <c r="H63" s="27" t="n">
        <v>517.765359470655</v>
      </c>
      <c r="I63" s="27" t="n">
        <v>576.904833699163</v>
      </c>
      <c r="J63" s="27" t="n">
        <v>596.212421814912</v>
      </c>
      <c r="K63" s="27" t="n">
        <v>636.253237907281</v>
      </c>
      <c r="L63" s="27" t="n">
        <v>713.876870331897</v>
      </c>
      <c r="M63" s="27" t="n">
        <v>805.449651395199</v>
      </c>
      <c r="N63" s="27" t="n">
        <v>929.75069926451</v>
      </c>
      <c r="O63" s="27" t="n">
        <v>992.638623127202</v>
      </c>
      <c r="P63" s="28" t="n">
        <v>999.803692427954</v>
      </c>
      <c r="R63" s="3" t="s">
        <v>123</v>
      </c>
    </row>
    <row r="64" customFormat="false" ht="14.25" hidden="false" customHeight="false" outlineLevel="0" collapsed="false">
      <c r="A64" s="58"/>
      <c r="B64" s="40"/>
      <c r="C64" s="69"/>
      <c r="D64" s="46"/>
      <c r="E64" s="62" t="s">
        <v>87</v>
      </c>
      <c r="F64" s="27" t="n">
        <v>0</v>
      </c>
      <c r="G64" s="27" t="n">
        <v>0</v>
      </c>
      <c r="H64" s="27" t="n">
        <v>0</v>
      </c>
      <c r="I64" s="27" t="n">
        <v>0</v>
      </c>
      <c r="J64" s="27" t="n">
        <v>0</v>
      </c>
      <c r="K64" s="27" t="n">
        <v>0</v>
      </c>
      <c r="L64" s="27" t="n">
        <v>0</v>
      </c>
      <c r="M64" s="27" t="n">
        <v>0</v>
      </c>
      <c r="N64" s="27" t="n">
        <v>0</v>
      </c>
      <c r="O64" s="27" t="n">
        <v>0</v>
      </c>
      <c r="P64" s="28" t="n">
        <v>0</v>
      </c>
      <c r="R64" s="3" t="s">
        <v>124</v>
      </c>
    </row>
    <row r="65" customFormat="false" ht="14.25" hidden="false" customHeight="false" outlineLevel="0" collapsed="false">
      <c r="A65" s="58"/>
      <c r="B65" s="70" t="s">
        <v>69</v>
      </c>
      <c r="C65" s="71" t="s">
        <v>70</v>
      </c>
      <c r="D65" s="72" t="s">
        <v>41</v>
      </c>
      <c r="E65" s="63" t="s">
        <v>75</v>
      </c>
      <c r="F65" s="48" t="n">
        <v>36.1904066435438</v>
      </c>
      <c r="G65" s="48" t="n">
        <v>17.5243321221605</v>
      </c>
      <c r="H65" s="48" t="n">
        <v>12.7103167311231</v>
      </c>
      <c r="I65" s="48" t="n">
        <v>9.167408</v>
      </c>
      <c r="J65" s="48" t="n">
        <v>7.760732</v>
      </c>
      <c r="K65" s="48" t="n">
        <v>4.471518</v>
      </c>
      <c r="L65" s="48" t="n">
        <v>0</v>
      </c>
      <c r="M65" s="48" t="n">
        <v>0</v>
      </c>
      <c r="N65" s="48" t="n">
        <v>0</v>
      </c>
      <c r="O65" s="48" t="n">
        <v>0</v>
      </c>
      <c r="P65" s="49" t="n">
        <v>0</v>
      </c>
      <c r="R65" s="3" t="s">
        <v>125</v>
      </c>
    </row>
    <row r="66" customFormat="false" ht="14.25" hidden="false" customHeight="false" outlineLevel="0" collapsed="false">
      <c r="A66" s="58"/>
      <c r="B66" s="70"/>
      <c r="C66" s="71"/>
      <c r="D66" s="72"/>
      <c r="E66" s="24" t="s">
        <v>78</v>
      </c>
      <c r="F66" s="27" t="n">
        <v>500.907560890966</v>
      </c>
      <c r="G66" s="27" t="n">
        <v>545.173837203157</v>
      </c>
      <c r="H66" s="27" t="n">
        <v>634.890922254591</v>
      </c>
      <c r="I66" s="27" t="n">
        <v>575.225308548252</v>
      </c>
      <c r="J66" s="27" t="n">
        <v>628.368064323791</v>
      </c>
      <c r="K66" s="27" t="n">
        <v>656.102673644084</v>
      </c>
      <c r="L66" s="27" t="n">
        <v>658.445911073442</v>
      </c>
      <c r="M66" s="27" t="n">
        <v>715.477439445616</v>
      </c>
      <c r="N66" s="27" t="n">
        <v>741.334445808657</v>
      </c>
      <c r="O66" s="27" t="n">
        <v>716.89859983395</v>
      </c>
      <c r="P66" s="28" t="n">
        <v>735.805286941122</v>
      </c>
      <c r="R66" s="3" t="s">
        <v>126</v>
      </c>
    </row>
    <row r="67" customFormat="false" ht="14.25" hidden="false" customHeight="false" outlineLevel="0" collapsed="false">
      <c r="A67" s="58"/>
      <c r="B67" s="70"/>
      <c r="C67" s="71"/>
      <c r="D67" s="72"/>
      <c r="E67" s="24" t="s">
        <v>81</v>
      </c>
      <c r="F67" s="27" t="n">
        <v>108.262</v>
      </c>
      <c r="G67" s="27" t="n">
        <v>123.424</v>
      </c>
      <c r="H67" s="27" t="n">
        <v>136.724</v>
      </c>
      <c r="I67" s="27" t="n">
        <v>195.643</v>
      </c>
      <c r="J67" s="27" t="n">
        <v>210.14</v>
      </c>
      <c r="K67" s="27" t="n">
        <v>239.932</v>
      </c>
      <c r="L67" s="27" t="n">
        <v>280.231</v>
      </c>
      <c r="M67" s="27" t="n">
        <v>300.314</v>
      </c>
      <c r="N67" s="27" t="n">
        <v>353.913</v>
      </c>
      <c r="O67" s="27" t="n">
        <v>402.857</v>
      </c>
      <c r="P67" s="28" t="n">
        <v>455.126</v>
      </c>
      <c r="R67" s="3" t="s">
        <v>127</v>
      </c>
    </row>
    <row r="68" customFormat="false" ht="14.25" hidden="false" customHeight="false" outlineLevel="0" collapsed="false">
      <c r="A68" s="58"/>
      <c r="B68" s="70"/>
      <c r="C68" s="71"/>
      <c r="D68" s="72"/>
      <c r="E68" s="24" t="s">
        <v>83</v>
      </c>
      <c r="F68" s="27" t="n">
        <v>23.8427250064927</v>
      </c>
      <c r="G68" s="27" t="n">
        <v>17.3146196357218</v>
      </c>
      <c r="H68" s="27" t="n">
        <v>11.5339864219051</v>
      </c>
      <c r="I68" s="27" t="n">
        <v>17.5100126767504</v>
      </c>
      <c r="J68" s="27" t="n">
        <v>15.5298252609509</v>
      </c>
      <c r="K68" s="27" t="n">
        <v>15.2679372059597</v>
      </c>
      <c r="L68" s="27" t="n">
        <v>6.21438530489591</v>
      </c>
      <c r="M68" s="27" t="n">
        <v>5.83451122512999</v>
      </c>
      <c r="N68" s="27" t="n">
        <v>6.52571837026959</v>
      </c>
      <c r="O68" s="27" t="n">
        <v>7.43925756209445</v>
      </c>
      <c r="P68" s="28" t="n">
        <v>9.30009495283287</v>
      </c>
      <c r="R68" s="3" t="s">
        <v>128</v>
      </c>
    </row>
    <row r="69" customFormat="false" ht="14.25" hidden="false" customHeight="false" outlineLevel="0" collapsed="false">
      <c r="A69" s="58"/>
      <c r="B69" s="70"/>
      <c r="C69" s="71"/>
      <c r="D69" s="72"/>
      <c r="E69" s="24" t="s">
        <v>85</v>
      </c>
      <c r="F69" s="27" t="n">
        <v>478.842933269142</v>
      </c>
      <c r="G69" s="27" t="n">
        <v>501.690041039465</v>
      </c>
      <c r="H69" s="27" t="n">
        <v>576.22888376513</v>
      </c>
      <c r="I69" s="27" t="n">
        <v>672.361254383456</v>
      </c>
      <c r="J69" s="27" t="n">
        <v>610.653170405622</v>
      </c>
      <c r="K69" s="27" t="n">
        <v>650.386736527976</v>
      </c>
      <c r="L69" s="27" t="n">
        <v>761.414585692634</v>
      </c>
      <c r="M69" s="27" t="n">
        <v>841.016907924148</v>
      </c>
      <c r="N69" s="27" t="n">
        <v>931.913739053417</v>
      </c>
      <c r="O69" s="27" t="n">
        <v>943.232827948773</v>
      </c>
      <c r="P69" s="28" t="n">
        <v>980.373204324199</v>
      </c>
      <c r="R69" s="3" t="s">
        <v>129</v>
      </c>
    </row>
    <row r="70" customFormat="false" ht="14.25" hidden="false" customHeight="false" outlineLevel="0" collapsed="false">
      <c r="A70" s="58"/>
      <c r="B70" s="70"/>
      <c r="C70" s="71"/>
      <c r="D70" s="72"/>
      <c r="E70" s="30" t="s">
        <v>87</v>
      </c>
      <c r="F70" s="73" t="n">
        <v>0</v>
      </c>
      <c r="G70" s="73" t="n">
        <v>0</v>
      </c>
      <c r="H70" s="73" t="n">
        <v>0</v>
      </c>
      <c r="I70" s="73" t="n">
        <v>0</v>
      </c>
      <c r="J70" s="73" t="n">
        <v>0</v>
      </c>
      <c r="K70" s="73" t="n">
        <v>0</v>
      </c>
      <c r="L70" s="73" t="n">
        <v>0</v>
      </c>
      <c r="M70" s="73" t="n">
        <v>0</v>
      </c>
      <c r="N70" s="73" t="n">
        <v>0</v>
      </c>
      <c r="O70" s="73" t="n">
        <v>0</v>
      </c>
      <c r="P70" s="74" t="n">
        <v>0</v>
      </c>
      <c r="R70" s="3" t="s">
        <v>130</v>
      </c>
    </row>
    <row r="71" customFormat="false" ht="13.8" hidden="false" customHeight="true" outlineLevel="0" collapsed="false">
      <c r="A71" s="75" t="s">
        <v>131</v>
      </c>
      <c r="B71" s="76" t="s">
        <v>132</v>
      </c>
      <c r="C71" s="45" t="s">
        <v>13</v>
      </c>
      <c r="D71" s="46" t="s">
        <v>41</v>
      </c>
      <c r="E71" s="47" t="s">
        <v>9</v>
      </c>
      <c r="F71" s="27" t="n">
        <v>17982.69376957</v>
      </c>
      <c r="G71" s="27" t="n">
        <v>21012.3296579981</v>
      </c>
      <c r="H71" s="27" t="n">
        <v>21174.771511905</v>
      </c>
      <c r="I71" s="27" t="n">
        <v>21223.4736145658</v>
      </c>
      <c r="J71" s="27" t="n">
        <v>20543.2360041818</v>
      </c>
      <c r="K71" s="27" t="n">
        <v>20859.1083777441</v>
      </c>
      <c r="L71" s="27" t="n">
        <v>21450.1924546188</v>
      </c>
      <c r="M71" s="27" t="n">
        <v>21061.4687090589</v>
      </c>
      <c r="N71" s="27" t="n">
        <v>20652.0869884072</v>
      </c>
      <c r="O71" s="27" t="n">
        <v>21069.3223528219</v>
      </c>
      <c r="P71" s="28" t="n">
        <v>20292.6690914873</v>
      </c>
      <c r="Q71" s="3" t="s">
        <v>133</v>
      </c>
      <c r="R71" s="3" t="s">
        <v>134</v>
      </c>
    </row>
    <row r="72" customFormat="false" ht="14.25" hidden="false" customHeight="false" outlineLevel="0" collapsed="false">
      <c r="A72" s="75"/>
      <c r="B72" s="76"/>
      <c r="C72" s="69" t="s">
        <v>2</v>
      </c>
      <c r="D72" s="46"/>
      <c r="E72" s="50" t="s">
        <v>49</v>
      </c>
      <c r="F72" s="27" t="n">
        <v>9335.69232541777</v>
      </c>
      <c r="G72" s="27" t="n">
        <v>10969.9928126195</v>
      </c>
      <c r="H72" s="27" t="n">
        <v>11409.4251813718</v>
      </c>
      <c r="I72" s="27" t="n">
        <v>11937.1581963254</v>
      </c>
      <c r="J72" s="27" t="n">
        <v>11082.278627246</v>
      </c>
      <c r="K72" s="27" t="n">
        <v>11319.7306197223</v>
      </c>
      <c r="L72" s="27" t="n">
        <v>12021.3872799017</v>
      </c>
      <c r="M72" s="27" t="n">
        <v>11846.6091693243</v>
      </c>
      <c r="N72" s="27" t="n">
        <v>11649.9756455885</v>
      </c>
      <c r="O72" s="27" t="n">
        <v>11635.9106525989</v>
      </c>
      <c r="P72" s="28" t="n">
        <v>11305.0341397372</v>
      </c>
      <c r="R72" s="3" t="s">
        <v>135</v>
      </c>
    </row>
    <row r="73" customFormat="false" ht="14.25" hidden="false" customHeight="false" outlineLevel="0" collapsed="false">
      <c r="A73" s="75"/>
      <c r="B73" s="76"/>
      <c r="C73" s="69"/>
      <c r="D73" s="46"/>
      <c r="E73" s="50" t="s">
        <v>52</v>
      </c>
      <c r="F73" s="27" t="n">
        <v>1840.9646671131</v>
      </c>
      <c r="G73" s="27" t="n">
        <v>1984.62561929665</v>
      </c>
      <c r="H73" s="27" t="n">
        <v>2145.50783375626</v>
      </c>
      <c r="I73" s="27" t="n">
        <v>2156.52140970925</v>
      </c>
      <c r="J73" s="27" t="n">
        <v>2208.01219210231</v>
      </c>
      <c r="K73" s="27" t="n">
        <v>2307.7281079092</v>
      </c>
      <c r="L73" s="27" t="n">
        <v>2232.61158078274</v>
      </c>
      <c r="M73" s="27" t="n">
        <v>2439.15118086846</v>
      </c>
      <c r="N73" s="27" t="n">
        <v>2826.7610133571</v>
      </c>
      <c r="O73" s="27" t="n">
        <v>2746.92197969122</v>
      </c>
      <c r="P73" s="28" t="n">
        <v>2784.18710607882</v>
      </c>
      <c r="R73" s="3" t="s">
        <v>136</v>
      </c>
    </row>
    <row r="74" customFormat="false" ht="14.25" hidden="false" customHeight="false" outlineLevel="0" collapsed="false">
      <c r="A74" s="75"/>
      <c r="B74" s="76"/>
      <c r="C74" s="69"/>
      <c r="D74" s="46"/>
      <c r="E74" s="50" t="s">
        <v>137</v>
      </c>
      <c r="F74" s="27" t="n">
        <v>-646.467106563918</v>
      </c>
      <c r="G74" s="27" t="n">
        <v>160.75616308544</v>
      </c>
      <c r="H74" s="27" t="n">
        <v>55.8911629297368</v>
      </c>
      <c r="I74" s="27" t="n">
        <v>-891.053011179755</v>
      </c>
      <c r="J74" s="27" t="n">
        <v>-1159.79699198555</v>
      </c>
      <c r="K74" s="27" t="n">
        <v>-1200.58986199765</v>
      </c>
      <c r="L74" s="27" t="n">
        <v>-1261.9564825998</v>
      </c>
      <c r="M74" s="27" t="n">
        <v>-1526.36818229928</v>
      </c>
      <c r="N74" s="27" t="n">
        <v>-1793.43385356785</v>
      </c>
      <c r="O74" s="27" t="n">
        <v>-2178.33314223748</v>
      </c>
      <c r="P74" s="28" t="n">
        <v>-2119.88308855917</v>
      </c>
      <c r="R74" s="3" t="s">
        <v>138</v>
      </c>
    </row>
    <row r="75" customFormat="false" ht="14.25" hidden="false" customHeight="false" outlineLevel="0" collapsed="false">
      <c r="A75" s="75"/>
      <c r="B75" s="76"/>
      <c r="C75" s="69"/>
      <c r="D75" s="46"/>
      <c r="E75" s="50" t="s">
        <v>58</v>
      </c>
      <c r="F75" s="27" t="n">
        <v>0</v>
      </c>
      <c r="G75" s="27" t="n">
        <v>0</v>
      </c>
      <c r="H75" s="27" t="n">
        <v>0</v>
      </c>
      <c r="I75" s="27" t="n">
        <v>0</v>
      </c>
      <c r="J75" s="27" t="n">
        <v>0</v>
      </c>
      <c r="K75" s="27" t="n">
        <v>0</v>
      </c>
      <c r="L75" s="27" t="n">
        <v>0</v>
      </c>
      <c r="M75" s="27" t="n">
        <v>0</v>
      </c>
      <c r="N75" s="27" t="n">
        <v>0</v>
      </c>
      <c r="O75" s="27" t="n">
        <v>0</v>
      </c>
      <c r="P75" s="28" t="n">
        <v>0</v>
      </c>
      <c r="R75" s="3" t="s">
        <v>139</v>
      </c>
    </row>
    <row r="76" customFormat="false" ht="14.25" hidden="false" customHeight="false" outlineLevel="0" collapsed="false">
      <c r="A76" s="75"/>
      <c r="B76" s="76"/>
      <c r="C76" s="69"/>
      <c r="D76" s="46"/>
      <c r="E76" s="62" t="s">
        <v>140</v>
      </c>
      <c r="F76" s="53" t="n">
        <v>7452.50388360302</v>
      </c>
      <c r="G76" s="53" t="n">
        <v>7896.95506299658</v>
      </c>
      <c r="H76" s="53" t="n">
        <v>7563.94733384716</v>
      </c>
      <c r="I76" s="53" t="n">
        <v>8020.8470197109</v>
      </c>
      <c r="J76" s="53" t="n">
        <v>8412.74217681909</v>
      </c>
      <c r="K76" s="53" t="n">
        <v>8432.23951211022</v>
      </c>
      <c r="L76" s="53" t="n">
        <v>8458.15007653418</v>
      </c>
      <c r="M76" s="53" t="n">
        <v>8302.0765411655</v>
      </c>
      <c r="N76" s="53" t="n">
        <v>7968.78418302947</v>
      </c>
      <c r="O76" s="53" t="n">
        <v>8864.82286276925</v>
      </c>
      <c r="P76" s="54" t="n">
        <v>8323.33093423048</v>
      </c>
      <c r="R76" s="3" t="s">
        <v>141</v>
      </c>
    </row>
    <row r="77" customFormat="false" ht="14.25" hidden="false" customHeight="false" outlineLevel="0" collapsed="false">
      <c r="A77" s="75"/>
      <c r="B77" s="76" t="s">
        <v>142</v>
      </c>
      <c r="C77" s="45" t="s">
        <v>13</v>
      </c>
      <c r="D77" s="46" t="s">
        <v>41</v>
      </c>
      <c r="E77" s="47" t="s">
        <v>9</v>
      </c>
      <c r="F77" s="48" t="n">
        <v>3748.35740683927</v>
      </c>
      <c r="G77" s="48" t="n">
        <v>3748.18741971255</v>
      </c>
      <c r="H77" s="48" t="n">
        <v>4295.95060317638</v>
      </c>
      <c r="I77" s="48" t="n">
        <v>4094.58021702459</v>
      </c>
      <c r="J77" s="48" t="n">
        <v>4426.0775239611</v>
      </c>
      <c r="K77" s="48" t="n">
        <v>4476.00445506871</v>
      </c>
      <c r="L77" s="48" t="n">
        <v>4588.35373224246</v>
      </c>
      <c r="M77" s="48" t="n">
        <v>4514.00928121297</v>
      </c>
      <c r="N77" s="48" t="n">
        <v>4712.83835222466</v>
      </c>
      <c r="O77" s="48" t="n">
        <v>4731.9630939091</v>
      </c>
      <c r="P77" s="49" t="n">
        <v>4699.90418961837</v>
      </c>
      <c r="R77" s="3" t="s">
        <v>143</v>
      </c>
    </row>
    <row r="78" customFormat="false" ht="14.25" hidden="false" customHeight="false" outlineLevel="0" collapsed="false">
      <c r="A78" s="75"/>
      <c r="B78" s="76"/>
      <c r="C78" s="69" t="s">
        <v>2</v>
      </c>
      <c r="D78" s="46"/>
      <c r="E78" s="50" t="s">
        <v>49</v>
      </c>
      <c r="F78" s="27" t="n">
        <v>4.9301978275163</v>
      </c>
      <c r="G78" s="27" t="n">
        <v>6.82343344918139</v>
      </c>
      <c r="H78" s="27" t="n">
        <v>5.28821918714049</v>
      </c>
      <c r="I78" s="27" t="n">
        <v>4.0852522738774</v>
      </c>
      <c r="J78" s="27" t="n">
        <v>2.344232457238</v>
      </c>
      <c r="K78" s="27" t="n">
        <v>2.35280047360073</v>
      </c>
      <c r="L78" s="27" t="n">
        <v>1.91024059883078</v>
      </c>
      <c r="M78" s="27" t="n">
        <v>2.34280431471948</v>
      </c>
      <c r="N78" s="27" t="n">
        <v>6.96385434034559</v>
      </c>
      <c r="O78" s="27" t="n">
        <v>8.49424473700468</v>
      </c>
      <c r="P78" s="28" t="n">
        <v>7.11962979880294</v>
      </c>
      <c r="R78" s="3" t="s">
        <v>144</v>
      </c>
    </row>
    <row r="79" customFormat="false" ht="14.25" hidden="false" customHeight="false" outlineLevel="0" collapsed="false">
      <c r="A79" s="75"/>
      <c r="B79" s="76"/>
      <c r="C79" s="69"/>
      <c r="D79" s="46"/>
      <c r="E79" s="50" t="s">
        <v>52</v>
      </c>
      <c r="F79" s="27" t="n">
        <v>4.07340661964919</v>
      </c>
      <c r="G79" s="27" t="n">
        <v>5.20327009904583</v>
      </c>
      <c r="H79" s="27" t="n">
        <v>3.71760283198372</v>
      </c>
      <c r="I79" s="27" t="n">
        <v>4.86382069905357</v>
      </c>
      <c r="J79" s="27" t="n">
        <v>2.22453732402982</v>
      </c>
      <c r="K79" s="27" t="n">
        <v>2.18624846248642</v>
      </c>
      <c r="L79" s="27" t="n">
        <v>1.56425891329623</v>
      </c>
      <c r="M79" s="27" t="n">
        <v>4.40191798159957</v>
      </c>
      <c r="N79" s="27" t="n">
        <v>13.6012869406055</v>
      </c>
      <c r="O79" s="27" t="n">
        <v>12.3249067475002</v>
      </c>
      <c r="P79" s="28" t="n">
        <v>9.36813934009643</v>
      </c>
      <c r="R79" s="3" t="s">
        <v>145</v>
      </c>
    </row>
    <row r="80" customFormat="false" ht="14.25" hidden="false" customHeight="false" outlineLevel="0" collapsed="false">
      <c r="A80" s="75"/>
      <c r="B80" s="76"/>
      <c r="C80" s="69"/>
      <c r="D80" s="46"/>
      <c r="E80" s="50" t="s">
        <v>137</v>
      </c>
      <c r="F80" s="27" t="n">
        <v>147.600787751203</v>
      </c>
      <c r="G80" s="27" t="n">
        <v>115.262674673955</v>
      </c>
      <c r="H80" s="27" t="n">
        <v>195.096705632656</v>
      </c>
      <c r="I80" s="27" t="n">
        <v>155.080048761439</v>
      </c>
      <c r="J80" s="27" t="n">
        <v>212.071560337917</v>
      </c>
      <c r="K80" s="27" t="n">
        <v>158.663011777992</v>
      </c>
      <c r="L80" s="27" t="n">
        <v>182.078208736272</v>
      </c>
      <c r="M80" s="27" t="n">
        <v>147.208095376505</v>
      </c>
      <c r="N80" s="27" t="n">
        <v>190.910346088449</v>
      </c>
      <c r="O80" s="27" t="n">
        <v>250.386363465581</v>
      </c>
      <c r="P80" s="28" t="n">
        <v>253.982898643182</v>
      </c>
      <c r="R80" s="3" t="s">
        <v>146</v>
      </c>
    </row>
    <row r="81" customFormat="false" ht="14.25" hidden="false" customHeight="false" outlineLevel="0" collapsed="false">
      <c r="A81" s="75"/>
      <c r="B81" s="76"/>
      <c r="C81" s="69"/>
      <c r="D81" s="46"/>
      <c r="E81" s="50" t="s">
        <v>58</v>
      </c>
      <c r="F81" s="27" t="n">
        <v>16.3462814926983</v>
      </c>
      <c r="G81" s="27" t="n">
        <v>13.4518080305383</v>
      </c>
      <c r="H81" s="27" t="n">
        <v>10.4480125051824</v>
      </c>
      <c r="I81" s="27" t="n">
        <v>19.9434672742015</v>
      </c>
      <c r="J81" s="27" t="n">
        <v>18.5400594327438</v>
      </c>
      <c r="K81" s="27" t="n">
        <v>19.0114899047251</v>
      </c>
      <c r="L81" s="27" t="n">
        <v>19.3229197953269</v>
      </c>
      <c r="M81" s="27" t="n">
        <v>9.36860231451452</v>
      </c>
      <c r="N81" s="27" t="n">
        <v>9.70003244903902</v>
      </c>
      <c r="O81" s="27" t="n">
        <v>9.38288807255434</v>
      </c>
      <c r="P81" s="28" t="n">
        <v>7.27145084226646</v>
      </c>
      <c r="R81" s="3" t="s">
        <v>147</v>
      </c>
    </row>
    <row r="82" customFormat="false" ht="14.25" hidden="false" customHeight="false" outlineLevel="0" collapsed="false">
      <c r="A82" s="75"/>
      <c r="B82" s="76"/>
      <c r="C82" s="69"/>
      <c r="D82" s="46"/>
      <c r="E82" s="62" t="s">
        <v>140</v>
      </c>
      <c r="F82" s="53" t="n">
        <v>3575.4067331482</v>
      </c>
      <c r="G82" s="53" t="n">
        <v>3607.44623345983</v>
      </c>
      <c r="H82" s="53" t="n">
        <v>4081.40006301942</v>
      </c>
      <c r="I82" s="53" t="n">
        <v>3910.60762801602</v>
      </c>
      <c r="J82" s="53" t="n">
        <v>4190.89713440917</v>
      </c>
      <c r="K82" s="53" t="n">
        <f aca="false">K77-K78-K79-K80-K81</f>
        <v>4293.79090444991</v>
      </c>
      <c r="L82" s="53" t="n">
        <f aca="false">L77-L78-L79-L80-L81</f>
        <v>4383.47810419873</v>
      </c>
      <c r="M82" s="53" t="n">
        <f aca="false">M77-M78-M79-M80-M81</f>
        <v>4350.68786122563</v>
      </c>
      <c r="N82" s="53" t="n">
        <f aca="false">N77-N78-N79-N80-N81</f>
        <v>4491.66283240622</v>
      </c>
      <c r="O82" s="53" t="n">
        <f aca="false">O77-O78-O79-O80-O81</f>
        <v>4451.37469088646</v>
      </c>
      <c r="P82" s="54" t="n">
        <f aca="false">P77-P78-P79-P80-P81</f>
        <v>4422.16207099402</v>
      </c>
      <c r="R82" s="3" t="s">
        <v>148</v>
      </c>
    </row>
    <row r="83" customFormat="false" ht="14.25" hidden="false" customHeight="false" outlineLevel="0" collapsed="false">
      <c r="A83" s="75"/>
      <c r="B83" s="76" t="s">
        <v>149</v>
      </c>
      <c r="C83" s="45" t="s">
        <v>13</v>
      </c>
      <c r="D83" s="46" t="s">
        <v>41</v>
      </c>
      <c r="E83" s="47" t="s">
        <v>9</v>
      </c>
      <c r="F83" s="48" t="n">
        <v>959.190952</v>
      </c>
      <c r="G83" s="48" t="n">
        <v>1246.41308</v>
      </c>
      <c r="H83" s="48" t="n">
        <v>1504.36858</v>
      </c>
      <c r="I83" s="48" t="n">
        <v>1654.891856</v>
      </c>
      <c r="J83" s="48" t="n">
        <v>1698.284052</v>
      </c>
      <c r="K83" s="48" t="n">
        <v>2193.58332</v>
      </c>
      <c r="L83" s="48" t="n">
        <v>2295.722588</v>
      </c>
      <c r="M83" s="48" t="n">
        <v>3158.993712</v>
      </c>
      <c r="N83" s="48" t="n">
        <v>3669.68384</v>
      </c>
      <c r="O83" s="48" t="n">
        <v>3827.959204</v>
      </c>
      <c r="P83" s="49" t="n">
        <v>3707.412596</v>
      </c>
      <c r="R83" s="3" t="s">
        <v>150</v>
      </c>
    </row>
    <row r="84" customFormat="false" ht="14.25" hidden="false" customHeight="false" outlineLevel="0" collapsed="false">
      <c r="A84" s="75"/>
      <c r="B84" s="76"/>
      <c r="C84" s="69" t="s">
        <v>2</v>
      </c>
      <c r="D84" s="46"/>
      <c r="E84" s="50" t="s">
        <v>49</v>
      </c>
      <c r="F84" s="27" t="n">
        <v>324.387</v>
      </c>
      <c r="G84" s="27" t="n">
        <v>478.268</v>
      </c>
      <c r="H84" s="27" t="n">
        <v>584.535</v>
      </c>
      <c r="I84" s="27" t="n">
        <v>561.792</v>
      </c>
      <c r="J84" s="27" t="n">
        <v>485.45</v>
      </c>
      <c r="K84" s="27" t="n">
        <v>769.405</v>
      </c>
      <c r="L84" s="27" t="n">
        <v>790.818</v>
      </c>
      <c r="M84" s="27" t="n">
        <v>1506.757</v>
      </c>
      <c r="N84" s="27" t="n">
        <v>1538.283056</v>
      </c>
      <c r="O84" s="27" t="n">
        <v>1483.625312</v>
      </c>
      <c r="P84" s="28" t="n">
        <v>1085.56852</v>
      </c>
      <c r="R84" s="3" t="s">
        <v>151</v>
      </c>
    </row>
    <row r="85" customFormat="false" ht="14.25" hidden="false" customHeight="false" outlineLevel="0" collapsed="false">
      <c r="A85" s="75"/>
      <c r="B85" s="76"/>
      <c r="C85" s="69"/>
      <c r="D85" s="46"/>
      <c r="E85" s="50" t="s">
        <v>52</v>
      </c>
      <c r="F85" s="27" t="n">
        <v>37.639</v>
      </c>
      <c r="G85" s="27" t="n">
        <v>41.363</v>
      </c>
      <c r="H85" s="27" t="n">
        <v>5.852</v>
      </c>
      <c r="I85" s="27" t="n">
        <v>17.157</v>
      </c>
      <c r="J85" s="27" t="n">
        <v>27.93</v>
      </c>
      <c r="K85" s="27" t="n">
        <v>49.21</v>
      </c>
      <c r="L85" s="27" t="n">
        <v>85.918</v>
      </c>
      <c r="M85" s="27" t="n">
        <v>124.222</v>
      </c>
      <c r="N85" s="27" t="n">
        <v>241.50864</v>
      </c>
      <c r="O85" s="27" t="n">
        <v>247.199756</v>
      </c>
      <c r="P85" s="28" t="n">
        <v>243.839612</v>
      </c>
      <c r="R85" s="3" t="s">
        <v>152</v>
      </c>
    </row>
    <row r="86" customFormat="false" ht="14.25" hidden="false" customHeight="false" outlineLevel="0" collapsed="false">
      <c r="A86" s="75"/>
      <c r="B86" s="76"/>
      <c r="C86" s="69"/>
      <c r="D86" s="46"/>
      <c r="E86" s="50" t="s">
        <v>137</v>
      </c>
      <c r="F86" s="27" t="n">
        <v>0</v>
      </c>
      <c r="G86" s="27" t="n">
        <v>0</v>
      </c>
      <c r="H86" s="27" t="n">
        <v>0</v>
      </c>
      <c r="I86" s="27" t="n">
        <v>0</v>
      </c>
      <c r="J86" s="27" t="n">
        <v>0.39984</v>
      </c>
      <c r="K86" s="27" t="n">
        <v>0.117216</v>
      </c>
      <c r="L86" s="27" t="n">
        <v>0.05966</v>
      </c>
      <c r="M86" s="27" t="n">
        <v>0.042404</v>
      </c>
      <c r="N86" s="27" t="n">
        <v>0</v>
      </c>
      <c r="O86" s="27" t="n">
        <v>0.268104</v>
      </c>
      <c r="P86" s="28" t="n">
        <v>0.1451</v>
      </c>
      <c r="R86" s="3" t="s">
        <v>153</v>
      </c>
    </row>
    <row r="87" customFormat="false" ht="14.25" hidden="false" customHeight="false" outlineLevel="0" collapsed="false">
      <c r="A87" s="75"/>
      <c r="B87" s="76"/>
      <c r="C87" s="69"/>
      <c r="D87" s="46"/>
      <c r="E87" s="50" t="s">
        <v>58</v>
      </c>
      <c r="F87" s="27" t="n">
        <v>11.704</v>
      </c>
      <c r="G87" s="27" t="n">
        <v>0.532</v>
      </c>
      <c r="H87" s="27" t="n">
        <v>21.28</v>
      </c>
      <c r="I87" s="27" t="n">
        <v>22.876</v>
      </c>
      <c r="J87" s="27" t="n">
        <v>29.526</v>
      </c>
      <c r="K87" s="27" t="n">
        <v>28.861</v>
      </c>
      <c r="L87" s="27" t="n">
        <v>0</v>
      </c>
      <c r="M87" s="27" t="n">
        <v>32.319</v>
      </c>
      <c r="N87" s="27" t="n">
        <v>39.368</v>
      </c>
      <c r="O87" s="27" t="n">
        <v>43.358</v>
      </c>
      <c r="P87" s="28" t="n">
        <v>38.969</v>
      </c>
      <c r="R87" s="3" t="s">
        <v>154</v>
      </c>
    </row>
    <row r="88" customFormat="false" ht="14.25" hidden="false" customHeight="false" outlineLevel="0" collapsed="false">
      <c r="A88" s="75"/>
      <c r="B88" s="76"/>
      <c r="C88" s="69"/>
      <c r="D88" s="46"/>
      <c r="E88" s="62" t="s">
        <v>140</v>
      </c>
      <c r="F88" s="53" t="n">
        <v>585.460952</v>
      </c>
      <c r="G88" s="53" t="n">
        <v>726.25008</v>
      </c>
      <c r="H88" s="53" t="n">
        <v>892.70158</v>
      </c>
      <c r="I88" s="53" t="n">
        <v>1053.066856</v>
      </c>
      <c r="J88" s="53" t="n">
        <v>1154.978212</v>
      </c>
      <c r="K88" s="53" t="n">
        <f aca="false">K83-K84-K85-K86-K87</f>
        <v>1345.990104</v>
      </c>
      <c r="L88" s="53" t="n">
        <f aca="false">L83-L84-L85-L86-L87</f>
        <v>1418.926928</v>
      </c>
      <c r="M88" s="53" t="n">
        <f aca="false">M83-M84-M85-M86-M87</f>
        <v>1495.653308</v>
      </c>
      <c r="N88" s="53" t="n">
        <f aca="false">N83-N84-N85-N86-N87</f>
        <v>1850.524144</v>
      </c>
      <c r="O88" s="53" t="n">
        <f aca="false">O83-O84-O85-O86-O87</f>
        <v>2053.508032</v>
      </c>
      <c r="P88" s="54" t="n">
        <f aca="false">P83-P84-P85-P86-P87</f>
        <v>2338.890364</v>
      </c>
      <c r="R88" s="3" t="s">
        <v>155</v>
      </c>
    </row>
    <row r="89" customFormat="false" ht="14.25" hidden="false" customHeight="false" outlineLevel="0" collapsed="false">
      <c r="A89" s="75"/>
      <c r="B89" s="76" t="s">
        <v>156</v>
      </c>
      <c r="C89" s="56" t="s">
        <v>13</v>
      </c>
      <c r="D89" s="40" t="s">
        <v>41</v>
      </c>
      <c r="E89" s="77" t="s">
        <v>9</v>
      </c>
      <c r="F89" s="43" t="n">
        <v>0</v>
      </c>
      <c r="G89" s="43" t="n">
        <v>0</v>
      </c>
      <c r="H89" s="43" t="n">
        <v>0</v>
      </c>
      <c r="I89" s="43" t="n">
        <v>0</v>
      </c>
      <c r="J89" s="43" t="n">
        <v>0</v>
      </c>
      <c r="K89" s="43" t="n">
        <v>0</v>
      </c>
      <c r="L89" s="43" t="n">
        <v>0</v>
      </c>
      <c r="M89" s="43" t="n">
        <v>0</v>
      </c>
      <c r="N89" s="43" t="n">
        <v>0</v>
      </c>
      <c r="O89" s="43" t="n">
        <v>0</v>
      </c>
      <c r="P89" s="44" t="n">
        <v>0</v>
      </c>
      <c r="R89" s="3" t="s">
        <v>157</v>
      </c>
    </row>
    <row r="90" customFormat="false" ht="14.25" hidden="false" customHeight="false" outlineLevel="0" collapsed="false">
      <c r="A90" s="75"/>
      <c r="B90" s="76" t="s">
        <v>158</v>
      </c>
      <c r="C90" s="56" t="s">
        <v>13</v>
      </c>
      <c r="D90" s="40" t="s">
        <v>41</v>
      </c>
      <c r="E90" s="77" t="s">
        <v>9</v>
      </c>
      <c r="F90" s="43" t="n">
        <v>238.979026677749</v>
      </c>
      <c r="G90" s="43" t="n">
        <v>248.208815777003</v>
      </c>
      <c r="H90" s="43" t="n">
        <v>265.795804060668</v>
      </c>
      <c r="I90" s="43" t="n">
        <v>271.916223463368</v>
      </c>
      <c r="J90" s="43" t="n">
        <v>366.217384260405</v>
      </c>
      <c r="K90" s="43" t="n">
        <v>326.078248177631</v>
      </c>
      <c r="L90" s="43" t="n">
        <v>376.50411325651</v>
      </c>
      <c r="M90" s="43" t="n">
        <v>496.073511587589</v>
      </c>
      <c r="N90" s="43" t="n">
        <v>697.740101906704</v>
      </c>
      <c r="O90" s="43" t="n">
        <v>857.411766324154</v>
      </c>
      <c r="P90" s="44" t="n">
        <v>963.068886012948</v>
      </c>
      <c r="R90" s="3" t="s">
        <v>159</v>
      </c>
    </row>
    <row r="91" customFormat="false" ht="14.25" hidden="false" customHeight="false" outlineLevel="0" collapsed="false">
      <c r="A91" s="75"/>
      <c r="B91" s="78" t="s">
        <v>160</v>
      </c>
      <c r="C91" s="56" t="s">
        <v>13</v>
      </c>
      <c r="D91" s="40" t="s">
        <v>41</v>
      </c>
      <c r="E91" s="47" t="s">
        <v>9</v>
      </c>
      <c r="F91" s="48" t="n">
        <v>448.683276212459</v>
      </c>
      <c r="G91" s="48" t="n">
        <v>428.576838174671</v>
      </c>
      <c r="H91" s="48" t="n">
        <v>519.301609320731</v>
      </c>
      <c r="I91" s="48" t="n">
        <v>678.002363832933</v>
      </c>
      <c r="J91" s="48" t="n">
        <v>816.940800273764</v>
      </c>
      <c r="K91" s="48" t="n">
        <v>846.473667391616</v>
      </c>
      <c r="L91" s="48" t="n">
        <v>921.233730095692</v>
      </c>
      <c r="M91" s="48" t="n">
        <v>1097.68124287597</v>
      </c>
      <c r="N91" s="48" t="n">
        <v>1264.40736660496</v>
      </c>
      <c r="O91" s="48" t="n">
        <v>1349.31896831834</v>
      </c>
      <c r="P91" s="49" t="n">
        <v>1420.93279132946</v>
      </c>
      <c r="R91" s="3" t="s">
        <v>161</v>
      </c>
    </row>
    <row r="92" customFormat="false" ht="14.25" hidden="false" customHeight="false" outlineLevel="0" collapsed="false">
      <c r="A92" s="75"/>
      <c r="B92" s="70" t="s">
        <v>162</v>
      </c>
      <c r="C92" s="71" t="s">
        <v>13</v>
      </c>
      <c r="D92" s="79" t="s">
        <v>41</v>
      </c>
      <c r="E92" s="80" t="s">
        <v>9</v>
      </c>
      <c r="F92" s="81" t="n">
        <v>161.41</v>
      </c>
      <c r="G92" s="81" t="n">
        <v>176.31</v>
      </c>
      <c r="H92" s="81" t="n">
        <v>239.03</v>
      </c>
      <c r="I92" s="81" t="n">
        <v>280.24</v>
      </c>
      <c r="J92" s="81" t="n">
        <v>319.75</v>
      </c>
      <c r="K92" s="81" t="n">
        <v>332.36</v>
      </c>
      <c r="L92" s="81" t="n">
        <v>315.97</v>
      </c>
      <c r="M92" s="81" t="n">
        <v>341.66</v>
      </c>
      <c r="N92" s="81" t="n">
        <v>376.37</v>
      </c>
      <c r="O92" s="81" t="n">
        <v>391.53</v>
      </c>
      <c r="P92" s="82" t="n">
        <v>354.01</v>
      </c>
      <c r="R92" s="3" t="s">
        <v>163</v>
      </c>
    </row>
    <row r="93" customFormat="false" ht="13.5" hidden="false" customHeight="false" outlineLevel="0" collapsed="false">
      <c r="R93" s="3"/>
    </row>
    <row r="94" customFormat="false" ht="15" hidden="false" customHeight="false" outlineLevel="0" collapsed="false">
      <c r="A94" s="83" t="s">
        <v>164</v>
      </c>
      <c r="R94" s="3"/>
    </row>
    <row r="95" customFormat="false" ht="15" hidden="false" customHeight="false" outlineLevel="0" collapsed="false">
      <c r="A95" s="83" t="s">
        <v>165</v>
      </c>
    </row>
    <row r="96" customFormat="false" ht="15" hidden="false" customHeight="false" outlineLevel="0" collapsed="false">
      <c r="A96" s="83" t="s">
        <v>166</v>
      </c>
    </row>
    <row r="97" customFormat="false" ht="13.5" hidden="false" customHeight="true" outlineLevel="0" collapsed="false">
      <c r="A97" s="84" t="s">
        <v>167</v>
      </c>
      <c r="B97" s="84"/>
      <c r="C97" s="84"/>
      <c r="D97" s="84"/>
      <c r="E97" s="84"/>
      <c r="F97" s="84"/>
      <c r="G97" s="84"/>
      <c r="H97" s="84"/>
      <c r="I97" s="84"/>
      <c r="J97" s="84"/>
      <c r="K97" s="84"/>
      <c r="L97" s="84"/>
      <c r="M97" s="84"/>
      <c r="N97" s="84"/>
      <c r="O97" s="84"/>
      <c r="P97" s="84"/>
      <c r="Q97" s="84"/>
      <c r="R97" s="84"/>
      <c r="S97" s="84"/>
    </row>
    <row r="98" customFormat="false" ht="13.5" hidden="false" customHeight="false" outlineLevel="0" collapsed="false">
      <c r="A98" s="84"/>
      <c r="B98" s="84"/>
      <c r="C98" s="84"/>
      <c r="D98" s="84"/>
      <c r="E98" s="84"/>
      <c r="F98" s="84"/>
      <c r="G98" s="84"/>
      <c r="H98" s="84"/>
      <c r="I98" s="84"/>
      <c r="J98" s="84"/>
      <c r="K98" s="84"/>
      <c r="L98" s="84"/>
      <c r="M98" s="84"/>
      <c r="N98" s="84"/>
      <c r="O98" s="84"/>
      <c r="P98" s="84"/>
      <c r="Q98" s="84"/>
      <c r="R98" s="84"/>
      <c r="S98" s="84"/>
    </row>
    <row r="99" customFormat="false" ht="13.5" hidden="false" customHeight="true" outlineLevel="0" collapsed="false">
      <c r="A99" s="84" t="s">
        <v>168</v>
      </c>
      <c r="B99" s="84"/>
      <c r="C99" s="84"/>
      <c r="D99" s="84"/>
      <c r="E99" s="84"/>
      <c r="F99" s="84"/>
      <c r="G99" s="84"/>
      <c r="H99" s="84"/>
      <c r="I99" s="84"/>
      <c r="J99" s="84"/>
      <c r="K99" s="84"/>
      <c r="L99" s="84"/>
      <c r="M99" s="84"/>
      <c r="N99" s="84"/>
      <c r="O99" s="84"/>
      <c r="P99" s="84"/>
      <c r="Q99" s="84"/>
      <c r="R99" s="84"/>
    </row>
    <row r="100" customFormat="false" ht="13.5" hidden="false" customHeight="false" outlineLevel="0" collapsed="false">
      <c r="A100" s="84"/>
      <c r="B100" s="84"/>
      <c r="C100" s="84"/>
      <c r="D100" s="84"/>
      <c r="E100" s="84"/>
      <c r="F100" s="84"/>
      <c r="G100" s="84"/>
      <c r="H100" s="84"/>
      <c r="I100" s="84"/>
      <c r="J100" s="84"/>
      <c r="K100" s="84"/>
      <c r="L100" s="84"/>
      <c r="M100" s="84"/>
      <c r="N100" s="84"/>
      <c r="O100" s="84"/>
      <c r="P100" s="84"/>
      <c r="Q100" s="84"/>
      <c r="R100" s="84"/>
    </row>
    <row r="103" customFormat="false" ht="17.05" hidden="false" customHeight="false" outlineLevel="0" collapsed="false">
      <c r="B103" s="85" t="s">
        <v>169</v>
      </c>
      <c r="F103" s="1" t="n">
        <f aca="false">F3/F2</f>
        <v>5.25887431474558</v>
      </c>
      <c r="G103" s="1" t="n">
        <f aca="false">G3/G2</f>
        <v>5.72762149772093</v>
      </c>
      <c r="H103" s="1" t="n">
        <f aca="false">H3/H2</f>
        <v>6.2390868751855</v>
      </c>
      <c r="I103" s="1" t="n">
        <f aca="false">I3/I2</f>
        <v>6.78431700445777</v>
      </c>
      <c r="J103" s="1" t="n">
        <f aca="false">J3/J2</f>
        <v>7.28882671242554</v>
      </c>
      <c r="K103" s="1" t="n">
        <f aca="false">K3/K2</f>
        <v>7.88347959317435</v>
      </c>
      <c r="L103" s="1" t="n">
        <f aca="false">L3/L2</f>
        <v>8.43118293436489</v>
      </c>
      <c r="M103" s="1" t="n">
        <f aca="false">M3/M2</f>
        <v>8.99296034810741</v>
      </c>
      <c r="N103" s="1" t="n">
        <f aca="false">N3/N2</f>
        <v>9.56972456630883</v>
      </c>
      <c r="O103" s="1" t="n">
        <f aca="false">O3/O2</f>
        <v>10.1021637358974</v>
      </c>
      <c r="P103" s="1" t="n">
        <f aca="false">P3/P2</f>
        <v>10.4449931839978</v>
      </c>
      <c r="R103" s="85" t="s">
        <v>169</v>
      </c>
    </row>
    <row r="104" customFormat="false" ht="13.8" hidden="false" customHeight="false" outlineLevel="0" collapsed="false">
      <c r="B104" s="85" t="s">
        <v>170</v>
      </c>
      <c r="F104" s="1" t="n">
        <f aca="false">(F71+F77+F83)/F11</f>
        <v>0.963929607832536</v>
      </c>
      <c r="G104" s="1" t="n">
        <f aca="false">(G71+G77+G83)/G11</f>
        <v>0.968239209450747</v>
      </c>
      <c r="H104" s="1" t="n">
        <f aca="false">(H71+H77+H83)/H11</f>
        <v>0.963422999548985</v>
      </c>
      <c r="I104" s="1" t="n">
        <f aca="false">(I71+I77+I83)/I11</f>
        <v>0.956382156541835</v>
      </c>
      <c r="J104" s="1" t="n">
        <f aca="false">(J71+J77+J83)/J11</f>
        <v>0.946649584601399</v>
      </c>
      <c r="K104" s="1" t="n">
        <f aca="false">(K71+K77+K83)/K11</f>
        <v>0.948166555392468</v>
      </c>
      <c r="L104" s="1" t="n">
        <f aca="false">(L71+L77+L83)/L11</f>
        <v>0.946116298141797</v>
      </c>
      <c r="M104" s="1" t="n">
        <f aca="false">(M71+M77+M83)/M11</f>
        <v>0.936895274875118</v>
      </c>
      <c r="N104" s="1" t="n">
        <f aca="false">(N71+N77+N83)/N11</f>
        <v>0.925461128096537</v>
      </c>
      <c r="O104" s="1" t="n">
        <f aca="false">(O71+O77+O83)/O11</f>
        <v>0.919377540905734</v>
      </c>
      <c r="P104" s="1" t="n">
        <f aca="false">(P71+P77+P83)/P11</f>
        <v>0.912907567582814</v>
      </c>
      <c r="R104" s="85" t="s">
        <v>170</v>
      </c>
    </row>
    <row r="105" customFormat="false" ht="13.8" hidden="false" customHeight="false" outlineLevel="0" collapsed="false">
      <c r="B105" s="85" t="s">
        <v>171</v>
      </c>
      <c r="F105" s="1" t="n">
        <f aca="false">1-F104</f>
        <v>0.0360703921674644</v>
      </c>
      <c r="G105" s="1" t="n">
        <f aca="false">1-G104</f>
        <v>0.0317607905492534</v>
      </c>
      <c r="H105" s="1" t="n">
        <f aca="false">1-H104</f>
        <v>0.0365770004510154</v>
      </c>
      <c r="I105" s="1" t="n">
        <f aca="false">1-I104</f>
        <v>0.043617843458165</v>
      </c>
      <c r="J105" s="1" t="n">
        <f aca="false">1-J104</f>
        <v>0.0533504153986007</v>
      </c>
      <c r="K105" s="1" t="n">
        <f aca="false">1-K104</f>
        <v>0.0518334446075323</v>
      </c>
      <c r="L105" s="1" t="n">
        <f aca="false">1-L104</f>
        <v>0.0538837018582027</v>
      </c>
      <c r="M105" s="1" t="n">
        <f aca="false">1-M104</f>
        <v>0.063104725124882</v>
      </c>
      <c r="N105" s="1" t="n">
        <f aca="false">1-N104</f>
        <v>0.0745388719034633</v>
      </c>
      <c r="O105" s="1" t="n">
        <f aca="false">1-O104</f>
        <v>0.0806224590942657</v>
      </c>
      <c r="P105" s="1" t="n">
        <f aca="false">1-P104</f>
        <v>0.087092432417186</v>
      </c>
      <c r="R105" s="85" t="s">
        <v>171</v>
      </c>
    </row>
    <row r="106" customFormat="false" ht="13.8" hidden="false" customHeight="false" outlineLevel="0" collapsed="false">
      <c r="B106" s="85" t="s">
        <v>172</v>
      </c>
      <c r="F106" s="1" t="n">
        <f aca="false">F11/F3</f>
        <v>0.568804087952613</v>
      </c>
      <c r="G106" s="1" t="n">
        <f aca="false">G11/G3</f>
        <v>0.584515274128095</v>
      </c>
      <c r="H106" s="1" t="n">
        <f aca="false">H11/H3</f>
        <v>0.552686687152098</v>
      </c>
      <c r="I106" s="1" t="n">
        <f aca="false">I11/I3</f>
        <v>0.507431602328363</v>
      </c>
      <c r="J106" s="1" t="n">
        <f aca="false">J11/J3</f>
        <v>0.466712587654938</v>
      </c>
      <c r="K106" s="1" t="n">
        <f aca="false">K11/K3</f>
        <v>0.442909569019742</v>
      </c>
      <c r="L106" s="1" t="n">
        <f aca="false">L11/L3</f>
        <v>0.423797878237163</v>
      </c>
      <c r="M106" s="1" t="n">
        <f aca="false">M11/M3</f>
        <v>0.40487122291568</v>
      </c>
      <c r="N106" s="1" t="n">
        <f aca="false">N11/N3</f>
        <v>0.388148147438405</v>
      </c>
      <c r="O106" s="1" t="n">
        <f aca="false">O11/O3</f>
        <v>0.376682581669905</v>
      </c>
      <c r="P106" s="1" t="n">
        <f aca="false">P11/P3</f>
        <v>0.354497721875118</v>
      </c>
      <c r="R106" s="85" t="s">
        <v>172</v>
      </c>
    </row>
    <row r="107" customFormat="false" ht="13.8" hidden="false" customHeight="false" outlineLevel="0" collapsed="false">
      <c r="B107" s="85" t="s">
        <v>173</v>
      </c>
      <c r="F107" s="1" t="n">
        <f aca="false">碳排放!F2/F11</f>
        <v>2.3942945325012</v>
      </c>
      <c r="G107" s="1" t="n">
        <f aca="false">碳排放!G2/G11</f>
        <v>2.42715113841675</v>
      </c>
      <c r="H107" s="1" t="n">
        <f aca="false">碳排放!H2/H11</f>
        <v>2.41087494347243</v>
      </c>
      <c r="I107" s="1" t="n">
        <f aca="false">碳排放!I2/I11</f>
        <v>2.36673860601075</v>
      </c>
      <c r="J107" s="1" t="n">
        <f aca="false">碳排放!J2/J11</f>
        <v>2.30216938885774</v>
      </c>
      <c r="K107" s="1" t="n">
        <f aca="false">碳排放!K2/K11</f>
        <v>2.2758042953357</v>
      </c>
      <c r="L107" s="1" t="n">
        <f aca="false">碳排放!L2/L11</f>
        <v>2.28817210410621</v>
      </c>
      <c r="M107" s="1" t="n">
        <f aca="false">碳排放!M2/M11</f>
        <v>2.29709221428109</v>
      </c>
      <c r="N107" s="1" t="n">
        <f aca="false">碳排放!N2/N11</f>
        <v>2.27908437879398</v>
      </c>
      <c r="O107" s="1" t="n">
        <f aca="false">碳排放!O2/O11</f>
        <v>2.29916433788069</v>
      </c>
      <c r="P107" s="1" t="n">
        <f aca="false">碳排放!P2/P11</f>
        <v>2.31036738667103</v>
      </c>
      <c r="R107" s="85" t="s">
        <v>173</v>
      </c>
    </row>
    <row r="108" customFormat="false" ht="13.8" hidden="false" customHeight="false" outlineLevel="0" collapsed="false">
      <c r="B108" s="85" t="s">
        <v>174</v>
      </c>
      <c r="F108" s="1" t="n">
        <f aca="false">碳排放!F2/F3</f>
        <v>1.36188451784927</v>
      </c>
      <c r="G108" s="1" t="n">
        <f aca="false">碳排放!G2/G3</f>
        <v>1.41870691302198</v>
      </c>
      <c r="H108" s="1" t="n">
        <f aca="false">碳排放!H2/H3</f>
        <v>1.33245848564578</v>
      </c>
      <c r="I108" s="1" t="n">
        <f aca="false">碳排放!I2/I3</f>
        <v>1.20095796314043</v>
      </c>
      <c r="J108" s="1" t="n">
        <f aca="false">碳排放!J2/J3</f>
        <v>1.07445143269378</v>
      </c>
      <c r="K108" s="1" t="n">
        <f aca="false">碳排放!K2/K3</f>
        <v>1.00797549962041</v>
      </c>
      <c r="L108" s="1" t="n">
        <f aca="false">碳排放!L2/L3</f>
        <v>0.969722482761676</v>
      </c>
      <c r="M108" s="1" t="n">
        <f aca="false">碳排放!M2/M3</f>
        <v>0.93002653394607</v>
      </c>
      <c r="N108" s="1" t="n">
        <f aca="false">碳排放!N2/N3</f>
        <v>0.88462237948469</v>
      </c>
      <c r="O108" s="1" t="n">
        <f aca="false">碳排放!O2/O3</f>
        <v>0.866055158476277</v>
      </c>
      <c r="P108" s="1" t="n">
        <f aca="false">碳排放!P2/P3</f>
        <v>0.819019975269451</v>
      </c>
      <c r="R108" s="85" t="s">
        <v>174</v>
      </c>
    </row>
    <row r="109" customFormat="false" ht="13.8" hidden="false" customHeight="false" outlineLevel="0" collapsed="false">
      <c r="B109" s="85" t="s">
        <v>175</v>
      </c>
      <c r="G109" s="1" t="n">
        <f aca="false">(G2-F2)/F2</f>
        <v>0.0195251444212602</v>
      </c>
      <c r="H109" s="1" t="n">
        <f aca="false">(H2-G2)/G2</f>
        <v>0.012067820101982</v>
      </c>
      <c r="I109" s="1" t="n">
        <f aca="false">(I2-H2)/H2</f>
        <v>0.00894479058007516</v>
      </c>
      <c r="J109" s="1" t="n">
        <f aca="false">(J2-I2)/I2</f>
        <v>0.0108209519996484</v>
      </c>
      <c r="K109" s="1" t="n">
        <f aca="false">(K2-J2)/J2</f>
        <v>0.00410815484435025</v>
      </c>
      <c r="L109" s="1" t="n">
        <f aca="false">(L2-K2)/K2</f>
        <v>0.00798065208999024</v>
      </c>
      <c r="M109" s="1" t="n">
        <f aca="false">(M2-L2)/L2</f>
        <v>0.00501463347121694</v>
      </c>
      <c r="N109" s="1" t="n">
        <f aca="false">(N2-M2)/M2</f>
        <v>0.00269365465661548</v>
      </c>
      <c r="O109" s="1" t="n">
        <f aca="false">(O2-N2)/N2</f>
        <v>0.00271128165480526</v>
      </c>
      <c r="P109" s="1" t="n">
        <f aca="false">(P2-O2)/O2</f>
        <v>0.00252801658737832</v>
      </c>
      <c r="R109" s="85" t="s">
        <v>175</v>
      </c>
    </row>
    <row r="110" customFormat="false" ht="17.05" hidden="false" customHeight="false" outlineLevel="0" collapsed="false">
      <c r="B110" s="29" t="s">
        <v>176</v>
      </c>
      <c r="G110" s="1" t="n">
        <f aca="false">(G3-F3)/F3</f>
        <v>0.110400018171331</v>
      </c>
      <c r="H110" s="1" t="n">
        <f aca="false">(H3-G3)/G3</f>
        <v>0.102443493465556</v>
      </c>
      <c r="I110" s="1" t="n">
        <f aca="false">(I3-H3)/H3</f>
        <v>0.0971158818954525</v>
      </c>
      <c r="J110" s="1" t="n">
        <f aca="false">(J3-I3)/I3</f>
        <v>0.0859897542484173</v>
      </c>
      <c r="K110" s="1" t="n">
        <f aca="false">(K3-J3)/J3</f>
        <v>0.0860274856803651</v>
      </c>
      <c r="L110" s="1" t="n">
        <f aca="false">(L3-K3)/K3</f>
        <v>0.0780099284368334</v>
      </c>
      <c r="M110" s="1" t="n">
        <f aca="false">(M3-L3)/L3</f>
        <v>0.0719796757387263</v>
      </c>
      <c r="N110" s="1" t="n">
        <f aca="false">(N3-M3)/M3</f>
        <v>0.0670014909460588</v>
      </c>
      <c r="O110" s="1" t="n">
        <f aca="false">(O3-N3)/N3</f>
        <v>0.0585000097882053</v>
      </c>
      <c r="P110" s="1" t="n">
        <f aca="false">(P3-O3)/O3</f>
        <v>0.0365500474727616</v>
      </c>
      <c r="R110" s="29" t="s">
        <v>176</v>
      </c>
    </row>
    <row r="111" customFormat="false" ht="17.05" hidden="false" customHeight="false" outlineLevel="0" collapsed="false">
      <c r="B111" s="85" t="s">
        <v>177</v>
      </c>
      <c r="G111" s="1" t="n">
        <f aca="false">(G103-F103)/F103</f>
        <v>0.0891345095776491</v>
      </c>
      <c r="H111" s="1" t="n">
        <f aca="false">(H103-G103)/G103</f>
        <v>0.0892980406732697</v>
      </c>
      <c r="I111" s="1" t="n">
        <f aca="false">(I103-H103)/H103</f>
        <v>0.0873894113320958</v>
      </c>
      <c r="J111" s="1" t="n">
        <f aca="false">(J103-I103)/I103</f>
        <v>0.0743641117648648</v>
      </c>
      <c r="K111" s="1" t="n">
        <f aca="false">(K103-J103)/J103</f>
        <v>0.0815841704310363</v>
      </c>
      <c r="L111" s="1" t="n">
        <f aca="false">(L103-K103)/K103</f>
        <v>0.0694748219637364</v>
      </c>
      <c r="M111" s="1" t="n">
        <f aca="false">(M103-L103)/L103</f>
        <v>0.0666309126626536</v>
      </c>
      <c r="N111" s="1" t="n">
        <f aca="false">(N103-M103)/M103</f>
        <v>0.064135078536491</v>
      </c>
      <c r="O111" s="1" t="n">
        <f aca="false">(O103-N103)/N103</f>
        <v>0.055637878174992</v>
      </c>
      <c r="P111" s="1" t="n">
        <f aca="false">(P103-O103)/O103</f>
        <v>0.0339362395089912</v>
      </c>
      <c r="R111" s="85" t="s">
        <v>177</v>
      </c>
    </row>
    <row r="112" customFormat="false" ht="13.8" hidden="false" customHeight="false" outlineLevel="0" collapsed="false">
      <c r="B112" s="85" t="s">
        <v>178</v>
      </c>
      <c r="G112" s="1" t="n">
        <f aca="false">(G106-F106)/F106</f>
        <v>0.0276214368149741</v>
      </c>
      <c r="H112" s="1" t="n">
        <f aca="false">(H106-G106)/G106</f>
        <v>-0.0544529602301239</v>
      </c>
      <c r="I112" s="1" t="n">
        <f aca="false">(I106-H106)/H106</f>
        <v>-0.0818819882507505</v>
      </c>
      <c r="J112" s="1" t="n">
        <f aca="false">(J106-I106)/I106</f>
        <v>-0.0802453266343388</v>
      </c>
      <c r="K112" s="1" t="n">
        <f aca="false">(K106-J106)/J106</f>
        <v>-0.05100144985332</v>
      </c>
      <c r="L112" s="1" t="n">
        <f aca="false">(L106-K106)/K106</f>
        <v>-0.0431503225926626</v>
      </c>
      <c r="M112" s="1" t="n">
        <f aca="false">(M106-L106)/L106</f>
        <v>-0.0446596273681469</v>
      </c>
      <c r="N112" s="1" t="n">
        <f aca="false">(N106-M106)/M106</f>
        <v>-0.0413046779586941</v>
      </c>
      <c r="O112" s="1" t="n">
        <f aca="false">(O106-N106)/N106</f>
        <v>-0.0295391485033926</v>
      </c>
      <c r="P112" s="1" t="n">
        <f aca="false">(P106-O106)/O106</f>
        <v>-0.0588953694021042</v>
      </c>
      <c r="R112" s="85" t="s">
        <v>178</v>
      </c>
    </row>
    <row r="113" customFormat="false" ht="13.8" hidden="false" customHeight="false" outlineLevel="0" collapsed="false">
      <c r="B113" s="85" t="s">
        <v>179</v>
      </c>
      <c r="G113" s="1" t="n">
        <f aca="false">(G107-F107)/F107</f>
        <v>0.0137228755566786</v>
      </c>
      <c r="H113" s="1" t="n">
        <f aca="false">(H107-G107)/G107</f>
        <v>-0.00670588439537261</v>
      </c>
      <c r="I113" s="1" t="n">
        <f aca="false">(I107-H107)/H107</f>
        <v>-0.01830718660094</v>
      </c>
      <c r="J113" s="1" t="n">
        <f aca="false">(J107-I107)/I107</f>
        <v>-0.0272819385246115</v>
      </c>
      <c r="K113" s="1" t="n">
        <f aca="false">(K107-J107)/J107</f>
        <v>-0.0114522822037529</v>
      </c>
      <c r="L113" s="1" t="n">
        <f aca="false">(L107-K107)/K107</f>
        <v>0.00543447817365421</v>
      </c>
      <c r="M113" s="1" t="n">
        <f aca="false">(M107-L107)/L107</f>
        <v>0.00389835631632439</v>
      </c>
      <c r="N113" s="1" t="n">
        <f aca="false">(N107-M107)/M107</f>
        <v>-0.00783940469396692</v>
      </c>
      <c r="O113" s="1" t="n">
        <f aca="false">(O107-N107)/N107</f>
        <v>0.00881053780787866</v>
      </c>
      <c r="P113" s="1" t="n">
        <f aca="false">(P107-O107)/O107</f>
        <v>0.00487266116899976</v>
      </c>
      <c r="R113" s="85" t="s">
        <v>179</v>
      </c>
    </row>
    <row r="116" customFormat="false" ht="13.8" hidden="false" customHeight="false" outlineLevel="0" collapsed="false">
      <c r="B116" s="85" t="s">
        <v>170</v>
      </c>
      <c r="C116" s="86" t="s">
        <v>19</v>
      </c>
      <c r="F116" s="1" t="n">
        <f aca="false">(F23+F24+F25)/F12</f>
        <v>0.899076732267237</v>
      </c>
      <c r="G116" s="1" t="n">
        <f aca="false">(G23+G24+G25)/G12</f>
        <v>0.896997506031781</v>
      </c>
      <c r="H116" s="1" t="n">
        <f aca="false">(H23+H24+H25)/H12</f>
        <v>0.896084260961653</v>
      </c>
      <c r="I116" s="1" t="n">
        <f aca="false">(I23+I24+I25)/I12</f>
        <v>0.852727530925915</v>
      </c>
      <c r="J116" s="1" t="n">
        <f aca="false">(J23+J24+J25)/J12</f>
        <v>0.850684297777406</v>
      </c>
      <c r="K116" s="1" t="n">
        <f aca="false">(K23+K24+K25)/K12</f>
        <v>0.849700264990057</v>
      </c>
      <c r="L116" s="1" t="n">
        <f aca="false">(L23+L24+L25)/L12</f>
        <v>0.824579326355301</v>
      </c>
      <c r="M116" s="1" t="n">
        <f aca="false">(M23+M24+M25)/M12</f>
        <v>0.813677286482276</v>
      </c>
      <c r="N116" s="1" t="n">
        <f aca="false">(N23+N24+N25)/N12</f>
        <v>0.806846196215692</v>
      </c>
      <c r="O116" s="1" t="n">
        <f aca="false">(O23+O24+O25)/O12</f>
        <v>0.785291615223137</v>
      </c>
      <c r="P116" s="1" t="n">
        <f aca="false">(P23+P24+P25)/P12</f>
        <v>0.767094821245683</v>
      </c>
      <c r="R116" s="87" t="s">
        <v>180</v>
      </c>
    </row>
    <row r="117" customFormat="false" ht="17.7" hidden="false" customHeight="false" outlineLevel="0" collapsed="false">
      <c r="C117" s="86" t="s">
        <v>181</v>
      </c>
      <c r="F117" s="88" t="n">
        <f aca="false">(F29+F30+F31)/F13</f>
        <v>1.00722155024863</v>
      </c>
      <c r="G117" s="88" t="n">
        <f aca="false">(G29+G30+G31)/G13</f>
        <v>1.0097994939365</v>
      </c>
      <c r="H117" s="88" t="n">
        <f aca="false">(H29+H30+H31)/H13</f>
        <v>1.00803057530101</v>
      </c>
      <c r="I117" s="88" t="n">
        <f aca="false">(I29+I30+I31)/I13</f>
        <v>1.00680722046454</v>
      </c>
      <c r="J117" s="88" t="n">
        <f aca="false">(J29+J30+J31)/J13</f>
        <v>0.993815620928729</v>
      </c>
      <c r="K117" s="88" t="n">
        <f aca="false">(K29+K30+K31)/K13</f>
        <v>0.997645609194786</v>
      </c>
      <c r="L117" s="88" t="n">
        <f aca="false">(L29+L30+L31)/L13</f>
        <v>1.00123579154569</v>
      </c>
      <c r="M117" s="88" t="n">
        <f aca="false">(M29+M30+M31)/M13</f>
        <v>0.996126600003245</v>
      </c>
      <c r="N117" s="88" t="n">
        <f aca="false">(N29+N30+N31)/N13</f>
        <v>0.989483526957423</v>
      </c>
      <c r="O117" s="88" t="n">
        <f aca="false">(O29+O30+O31)/O13</f>
        <v>0.983214816801919</v>
      </c>
      <c r="P117" s="88" t="n">
        <f aca="false">(P29+P30+P31)/P13</f>
        <v>0.979190165706013</v>
      </c>
      <c r="R117" s="86" t="s">
        <v>182</v>
      </c>
    </row>
    <row r="118" customFormat="false" ht="17.7" hidden="false" customHeight="false" outlineLevel="0" collapsed="false">
      <c r="C118" s="86" t="s">
        <v>25</v>
      </c>
      <c r="F118" s="1" t="n">
        <f aca="false">(F35+F36+F37)/(F14+F15+F16+F17)</f>
        <v>1.9096758784201</v>
      </c>
      <c r="G118" s="1" t="n">
        <f aca="false">(G35+G36+G37)/(G14+G15+G16+G17)</f>
        <v>1.72773391530667</v>
      </c>
      <c r="H118" s="1" t="n">
        <f aca="false">(H35+H36+H37)/(H14+H15+H16+H17)</f>
        <v>1.7239030464602</v>
      </c>
      <c r="I118" s="1" t="n">
        <f aca="false">(I35+I36+I37)/(I14+I15+I16+I17)</f>
        <v>1.85490213721158</v>
      </c>
      <c r="J118" s="1" t="n">
        <f aca="false">(J35+J36+J37)/(J14+J15+J16+J17)</f>
        <v>1.94073169513652</v>
      </c>
      <c r="K118" s="1" t="n">
        <f aca="false">(K35+K36+K37)/(K14+K15+K16+K17)</f>
        <v>1.91696743504516</v>
      </c>
      <c r="L118" s="1" t="n">
        <f aca="false">(L35+L36+L37)/(L14+L15+L16+L17)</f>
        <v>1.95329286932415</v>
      </c>
      <c r="M118" s="1" t="n">
        <f aca="false">(M35+M36+M37)/(M14+M15+M16+M17)</f>
        <v>1.9486432518722</v>
      </c>
      <c r="N118" s="1" t="n">
        <f aca="false">(N35+N36+N37)/(N14+N15+N16+N17)</f>
        <v>1.97447296998488</v>
      </c>
      <c r="O118" s="1" t="n">
        <f aca="false">(O35+O36+O37)/(O14+O15+O16+O17)</f>
        <v>2.01219352112991</v>
      </c>
      <c r="P118" s="1" t="n">
        <f aca="false">(P35+P36+P37)/(P14+P15+P16+P17)</f>
        <v>2.10988308347155</v>
      </c>
      <c r="R118" s="86" t="s">
        <v>183</v>
      </c>
    </row>
    <row r="119" customFormat="false" ht="17.7" hidden="false" customHeight="false" outlineLevel="0" collapsed="false">
      <c r="C119" s="86" t="s">
        <v>28</v>
      </c>
      <c r="F119" s="1" t="n">
        <f aca="false">(F41+F42+F43)/(F18)</f>
        <v>0.641490601085883</v>
      </c>
      <c r="G119" s="1" t="n">
        <f aca="false">(G41+G42+G43)/(G18)</f>
        <v>0.632487065012667</v>
      </c>
      <c r="H119" s="1" t="n">
        <f aca="false">(H41+H42+H43)/(H18)</f>
        <v>0.621110837793118</v>
      </c>
      <c r="I119" s="1" t="n">
        <f aca="false">(I41+I42+I43)/(I18)</f>
        <v>0.615576734633326</v>
      </c>
      <c r="J119" s="1" t="n">
        <f aca="false">(J41+J42+J43)/(J18)</f>
        <v>0.623718329700873</v>
      </c>
      <c r="K119" s="1" t="n">
        <f aca="false">(K41+K42+K43)/(K18)</f>
        <v>0.623364254044768</v>
      </c>
      <c r="L119" s="1" t="n">
        <f aca="false">(L41+L42+L43)/(L18)</f>
        <v>0.614219675994131</v>
      </c>
      <c r="M119" s="1" t="n">
        <f aca="false">(M41+M42+M43)/(M18)</f>
        <v>0.596301363786082</v>
      </c>
      <c r="N119" s="1" t="n">
        <f aca="false">(N41+N42+N43)/(N18)</f>
        <v>0.584208696863734</v>
      </c>
      <c r="O119" s="1" t="n">
        <f aca="false">(O41+O42+O43)/(O18)</f>
        <v>0.601629536097023</v>
      </c>
      <c r="P119" s="1" t="n">
        <f aca="false">(P41+P42+P43)/(P18)</f>
        <v>0.592566785760888</v>
      </c>
      <c r="R119" s="86" t="s">
        <v>184</v>
      </c>
    </row>
    <row r="120" customFormat="false" ht="17.7" hidden="false" customHeight="false" outlineLevel="0" collapsed="false">
      <c r="C120" s="86" t="s">
        <v>185</v>
      </c>
      <c r="F120" s="1" t="n">
        <f aca="false">(F47+F48+F49)/(F19)</f>
        <v>0.763674397828592</v>
      </c>
      <c r="G120" s="1" t="n">
        <f aca="false">(G47+G48+G49)/(G19)</f>
        <v>0.754044037583552</v>
      </c>
      <c r="H120" s="1" t="n">
        <f aca="false">(H47+H48+H49)/(H19)</f>
        <v>0.748200810373751</v>
      </c>
      <c r="I120" s="1" t="n">
        <f aca="false">(I47+I48+I49)/(I19)</f>
        <v>0.738276548963422</v>
      </c>
      <c r="J120" s="1" t="n">
        <f aca="false">(J47+J48+J49)/(J19)</f>
        <v>0.745463673185815</v>
      </c>
      <c r="K120" s="1" t="n">
        <f aca="false">(K47+K48+K49)/(K19)</f>
        <v>0.7415087456508</v>
      </c>
      <c r="L120" s="1" t="n">
        <f aca="false">(L47+L48+L49)/(L19)</f>
        <v>0.721785957163707</v>
      </c>
      <c r="M120" s="1" t="n">
        <f aca="false">(M47+M48+M49)/(M19)</f>
        <v>0.70207750010664</v>
      </c>
      <c r="N120" s="1" t="n">
        <f aca="false">(N47+N48+N49)/(N19)</f>
        <v>0.684137294310956</v>
      </c>
      <c r="O120" s="1" t="n">
        <f aca="false">(O47+O48+O49)/(O19)</f>
        <v>0.683817603425937</v>
      </c>
      <c r="P120" s="1" t="n">
        <f aca="false">(P47+P48+P49)/(P19)</f>
        <v>0.679951565128494</v>
      </c>
      <c r="R120" s="86" t="s">
        <v>186</v>
      </c>
    </row>
    <row r="121" customFormat="false" ht="17.7" hidden="false" customHeight="false" outlineLevel="0" collapsed="false">
      <c r="C121" s="86" t="s">
        <v>34</v>
      </c>
      <c r="F121" s="1" t="n">
        <f aca="false">(F53+F54+F55)/F20</f>
        <v>0.969807569813845</v>
      </c>
      <c r="G121" s="1" t="n">
        <f aca="false">(G53+G54+G55)/G20</f>
        <v>0.965308608929249</v>
      </c>
      <c r="H121" s="1" t="n">
        <f aca="false">(H53+H54+H55)/H20</f>
        <v>0.963627728776326</v>
      </c>
      <c r="I121" s="1" t="n">
        <f aca="false">(I53+I54+I55)/I20</f>
        <v>0.96221841382967</v>
      </c>
      <c r="J121" s="1" t="n">
        <f aca="false">(J53+J54+J55)/J20</f>
        <v>0.962657553731261</v>
      </c>
      <c r="K121" s="1" t="n">
        <f aca="false">(K53+K54+K55)/K20</f>
        <v>0.961487059229475</v>
      </c>
      <c r="L121" s="1" t="n">
        <f aca="false">(L53+L54+L55)/L20</f>
        <v>0.958468737733571</v>
      </c>
      <c r="M121" s="1" t="n">
        <f aca="false">(M53+M54+M55)/M20</f>
        <v>0.953126308476686</v>
      </c>
      <c r="N121" s="1" t="n">
        <f aca="false">(N53+N54+N55)/N20</f>
        <v>0.951876537610646</v>
      </c>
      <c r="O121" s="1" t="n">
        <f aca="false">(O53+O54+O55)/O20</f>
        <v>0.951597854253465</v>
      </c>
      <c r="P121" s="1" t="n">
        <f aca="false">(P53+P54+P55)/P20</f>
        <v>0.95083807558184</v>
      </c>
      <c r="R121" s="86" t="s">
        <v>187</v>
      </c>
    </row>
    <row r="122" customFormat="false" ht="17.7" hidden="false" customHeight="false" outlineLevel="0" collapsed="false">
      <c r="C122" s="86" t="s">
        <v>37</v>
      </c>
      <c r="F122" s="1" t="n">
        <f aca="false">(F59+F60+F61)/F21</f>
        <v>0.22450569764754</v>
      </c>
      <c r="G122" s="1" t="n">
        <f aca="false">(G59+G60+G61)/G21</f>
        <v>0.24538997868094</v>
      </c>
      <c r="H122" s="1" t="n">
        <f aca="false">(H59+H60+H61)/H21</f>
        <v>0.243585759808956</v>
      </c>
      <c r="I122" s="1" t="n">
        <f aca="false">(I59+I60+I61)/I21</f>
        <v>0.209322530475288</v>
      </c>
      <c r="J122" s="1" t="n">
        <f aca="false">(J59+J60+J61)/J21</f>
        <v>0.174127090744322</v>
      </c>
      <c r="K122" s="1" t="n">
        <f aca="false">(K59+K60+K61)/K21</f>
        <v>0.154584470346729</v>
      </c>
      <c r="L122" s="1" t="n">
        <f aca="false">(L59+L60+L61)/L21</f>
        <v>0.101426903006028</v>
      </c>
      <c r="M122" s="1" t="n">
        <f aca="false">(M59+M60+M61)/M21</f>
        <v>0.0642975287762599</v>
      </c>
      <c r="N122" s="1" t="n">
        <f aca="false">(N59+N60+N61)/N21</f>
        <v>0.0465204550770938</v>
      </c>
      <c r="O122" s="1" t="n">
        <f aca="false">(O59+O60+O61)/O21</f>
        <v>0.0441792581639232</v>
      </c>
      <c r="P122" s="1" t="n">
        <f aca="false">(P59+P60+P61)/P21</f>
        <v>0.0221730824555946</v>
      </c>
      <c r="R122" s="86" t="s">
        <v>188</v>
      </c>
    </row>
    <row r="123" customFormat="false" ht="17.7" hidden="false" customHeight="false" outlineLevel="0" collapsed="false">
      <c r="C123" s="86" t="s">
        <v>70</v>
      </c>
      <c r="F123" s="1" t="n">
        <f aca="false">(F65+F66+F67)/F22</f>
        <v>0.562137909004356</v>
      </c>
      <c r="G123" s="1" t="n">
        <f aca="false">(G65+G66+G67)/G22</f>
        <v>0.569336066748288</v>
      </c>
      <c r="H123" s="1" t="n">
        <f aca="false">(H65+H66+H67)/H22</f>
        <v>0.571628916351876</v>
      </c>
      <c r="I123" s="1" t="n">
        <f aca="false">(I65+I66+I67)/I22</f>
        <v>0.530670120794549</v>
      </c>
      <c r="J123" s="1" t="n">
        <f aca="false">(J65+J66+J67)/J22</f>
        <v>0.574734467319886</v>
      </c>
      <c r="K123" s="1" t="n">
        <f aca="false">(K65+K66+K67)/K22</f>
        <v>0.574976818506272</v>
      </c>
      <c r="L123" s="1" t="n">
        <f aca="false">(L65+L66+L67)/L22</f>
        <v>0.550122296908544</v>
      </c>
      <c r="M123" s="1" t="n">
        <f aca="false">(M65+M66+M67)/M22</f>
        <v>0.545349547154677</v>
      </c>
      <c r="N123" s="1" t="n">
        <f aca="false">(N65+N66+N67)/N22</f>
        <v>0.538552637609984</v>
      </c>
      <c r="O123" s="1" t="n">
        <f aca="false">(O65+O66+O67)/O22</f>
        <v>0.5408329920238</v>
      </c>
      <c r="P123" s="1" t="n">
        <f aca="false">(P65+P66+P67)/P22</f>
        <v>0.546147290741312</v>
      </c>
      <c r="R123" s="86" t="s">
        <v>189</v>
      </c>
    </row>
    <row r="127" customFormat="false" ht="13.8" hidden="false" customHeight="false" outlineLevel="0" collapsed="false">
      <c r="B127" s="85" t="s">
        <v>190</v>
      </c>
      <c r="G127" s="1" t="n">
        <f aca="false">(碳排放!G2-碳排放!F2)/碳排放!F2</f>
        <v>0.15672963555472</v>
      </c>
      <c r="H127" s="1" t="n">
        <f aca="false">(碳排放!H2-碳排放!G2)/碳排放!G2</f>
        <v>0.0354218861767092</v>
      </c>
      <c r="I127" s="1" t="n">
        <f aca="false">(碳排放!I2-碳排放!H2)/碳排放!H2</f>
        <v>-0.0111586446825703</v>
      </c>
      <c r="J127" s="1" t="n">
        <f aca="false">(碳排放!J2-碳排放!I2)/碳排放!I2</f>
        <v>-0.0284062530450653</v>
      </c>
      <c r="K127" s="1" t="n">
        <f aca="false">(碳排放!K2-碳排放!J2)/碳排放!J2</f>
        <v>0.0188353462712089</v>
      </c>
      <c r="L127" s="1" t="n">
        <f aca="false">(碳排放!L2-碳排放!K2)/碳排放!K2</f>
        <v>0.0370990809193019</v>
      </c>
      <c r="M127" s="1" t="n">
        <f aca="false">(碳排放!M2-碳排放!L2)/碳排放!L2</f>
        <v>0.0280977908737838</v>
      </c>
      <c r="N127" s="1" t="n">
        <f aca="false">(碳排放!N2-碳排放!M2)/碳排放!M2</f>
        <v>0.0149101809273198</v>
      </c>
      <c r="O127" s="1" t="n">
        <f aca="false">(碳排放!O2-碳排放!N2)/碳排放!N2</f>
        <v>0.0362832944134557</v>
      </c>
      <c r="P127" s="1" t="n">
        <f aca="false">(碳排放!P2-碳排放!O2)/碳排放!O2</f>
        <v>-0.0197446595199238</v>
      </c>
      <c r="R127" s="89" t="s">
        <v>191</v>
      </c>
    </row>
    <row r="128" customFormat="false" ht="13.8" hidden="false" customHeight="false" outlineLevel="0" collapsed="false">
      <c r="G128" s="1" t="n">
        <f aca="false">(碳排放!G3-碳排放!F3)/碳排放!F3</f>
        <v>0.150777059811614</v>
      </c>
      <c r="H128" s="1" t="n">
        <f aca="false">(碳排放!H3-碳排放!G3)/碳排放!G3</f>
        <v>0.130044235823928</v>
      </c>
      <c r="I128" s="1" t="n">
        <f aca="false">(碳排放!I3-碳排放!H3)/碳排放!H3</f>
        <v>-0.135416348813935</v>
      </c>
      <c r="J128" s="1" t="n">
        <f aca="false">(碳排放!J3-碳排放!I3)/碳排放!I3</f>
        <v>0.0132757583806922</v>
      </c>
      <c r="K128" s="1" t="n">
        <f aca="false">(碳排放!K3-碳排放!J3)/碳排放!J3</f>
        <v>0.13876560079078</v>
      </c>
      <c r="L128" s="1" t="n">
        <f aca="false">(碳排放!L3-碳排放!K3)/碳排放!K3</f>
        <v>0.0417385665194323</v>
      </c>
      <c r="M128" s="1" t="n">
        <f aca="false">(碳排放!M3-碳排放!L3)/碳排放!L3</f>
        <v>0.0280632965913535</v>
      </c>
      <c r="N128" s="1" t="n">
        <f aca="false">(碳排放!N3-碳排放!M3)/碳排放!M3</f>
        <v>0.0405359767821818</v>
      </c>
      <c r="O128" s="1" t="n">
        <f aca="false">(碳排放!O3-碳排放!N3)/碳排放!N3</f>
        <v>-0.0132020347661127</v>
      </c>
      <c r="P128" s="1" t="n">
        <f aca="false">(碳排放!P3-碳排放!O3)/碳排放!O3</f>
        <v>-0.0309962609794153</v>
      </c>
      <c r="R128" s="89" t="s">
        <v>192</v>
      </c>
    </row>
    <row r="129" customFormat="false" ht="13.8" hidden="false" customHeight="false" outlineLevel="0" collapsed="false">
      <c r="G129" s="1" t="n">
        <f aca="false">(碳排放!G4-碳排放!F4)/碳排放!F4</f>
        <v>0.171364746784164</v>
      </c>
      <c r="H129" s="1" t="n">
        <f aca="false">(碳排放!H4-碳排放!G4)/碳排放!G4</f>
        <v>0.020244998200859</v>
      </c>
      <c r="I129" s="1" t="n">
        <f aca="false">(碳排放!I4-碳排放!H4)/碳排放!H4</f>
        <v>-0.0336587466092641</v>
      </c>
      <c r="J129" s="1" t="n">
        <f aca="false">(碳排放!J4-碳排放!I4)/碳排放!I4</f>
        <v>-0.0199334179411451</v>
      </c>
      <c r="K129" s="1" t="n">
        <f aca="false">(碳排放!K4-碳排放!J4)/碳排放!J4</f>
        <v>-0.00168216386637362</v>
      </c>
      <c r="L129" s="1" t="n">
        <f aca="false">(碳排放!L4-碳排放!K4)/碳排放!K4</f>
        <v>0.0250548613595034</v>
      </c>
      <c r="M129" s="1" t="n">
        <f aca="false">(碳排放!M4-碳排放!L4)/碳排放!L4</f>
        <v>0.0113325750602313</v>
      </c>
      <c r="N129" s="1" t="n">
        <f aca="false">(碳排放!N4-碳排放!M4)/碳排放!M4</f>
        <v>-0.00885249988091707</v>
      </c>
      <c r="O129" s="1" t="n">
        <f aca="false">(碳排放!O4-碳排放!N4)/碳排放!N4</f>
        <v>0.0329206072660139</v>
      </c>
      <c r="P129" s="1" t="n">
        <f aca="false">(碳排放!P4-碳排放!O4)/碳排放!O4</f>
        <v>-0.0236264348238872</v>
      </c>
      <c r="R129" s="89" t="s">
        <v>193</v>
      </c>
    </row>
    <row r="130" customFormat="false" ht="13.8" hidden="false" customHeight="false" outlineLevel="0" collapsed="false">
      <c r="G130" s="1" t="n">
        <f aca="false">(碳排放!G5-碳排放!F5)/碳排放!F5</f>
        <v>0.116351168081102</v>
      </c>
      <c r="H130" s="1" t="n">
        <f aca="false">(碳排放!H5-碳排放!G5)/碳排放!G5</f>
        <v>0.0855362142982072</v>
      </c>
      <c r="I130" s="1" t="n">
        <f aca="false">(碳排放!I5-碳排放!H5)/碳排放!H5</f>
        <v>0.0900557046504765</v>
      </c>
      <c r="J130" s="1" t="n">
        <f aca="false">(碳排放!J5-碳排放!I5)/碳排放!I5</f>
        <v>-0.014810493976889</v>
      </c>
      <c r="K130" s="1" t="n">
        <f aca="false">(碳排放!K5-碳排放!J5)/碳排放!J5</f>
        <v>0.0831744942463584</v>
      </c>
      <c r="L130" s="1" t="n">
        <f aca="false">(碳排放!L5-碳排放!K5)/碳排放!K5</f>
        <v>0.0585102468998499</v>
      </c>
      <c r="M130" s="1" t="n">
        <f aca="false">(碳排放!M5-碳排放!L5)/碳排放!L5</f>
        <v>0.0821495093523925</v>
      </c>
      <c r="N130" s="1" t="n">
        <f aca="false">(碳排放!N5-碳排放!M5)/碳排放!M5</f>
        <v>0.0942982999637575</v>
      </c>
      <c r="O130" s="1" t="n">
        <f aca="false">(碳排放!O5-碳排放!N5)/碳排放!N5</f>
        <v>0.0699324340315918</v>
      </c>
      <c r="P130" s="1" t="n">
        <f aca="false">(碳排放!P5-碳排放!O5)/碳排放!O5</f>
        <v>-0.0219648972683883</v>
      </c>
      <c r="R130" s="89" t="s">
        <v>194</v>
      </c>
    </row>
    <row r="131" customFormat="false" ht="13.8" hidden="false" customHeight="false" outlineLevel="0" collapsed="false">
      <c r="G131" s="1" t="n">
        <f aca="false">(碳排放!G6-碳排放!F6)/碳排放!F6</f>
        <v>0.0691850182227935</v>
      </c>
      <c r="H131" s="1" t="n">
        <f aca="false">(碳排放!H6-碳排放!G6)/碳排放!G6</f>
        <v>0.0857963791825699</v>
      </c>
      <c r="I131" s="1" t="n">
        <f aca="false">(碳排放!I6-碳排放!H6)/碳排放!H6</f>
        <v>0.0801369628879674</v>
      </c>
      <c r="J131" s="1" t="n">
        <f aca="false">(碳排放!J6-碳排放!I6)/碳排放!I6</f>
        <v>0.0806300745576948</v>
      </c>
      <c r="K131" s="1" t="n">
        <f aca="false">(碳排放!K6-碳排放!J6)/碳排放!J6</f>
        <v>0.0579024508877763</v>
      </c>
      <c r="L131" s="1" t="n">
        <f aca="false">(碳排放!L6-碳排放!K6)/碳排放!K6</f>
        <v>0.0359751235949949</v>
      </c>
      <c r="M131" s="1" t="n">
        <f aca="false">(碳排放!M6-碳排放!L6)/碳排放!L6</f>
        <v>0.0592173065034872</v>
      </c>
      <c r="N131" s="1" t="n">
        <f aca="false">(碳排放!N6-碳排放!M6)/碳排放!M6</f>
        <v>0.0619670107678885</v>
      </c>
      <c r="O131" s="1" t="n">
        <f aca="false">(碳排放!O6-碳排放!N6)/碳排放!N6</f>
        <v>0.0633123551072106</v>
      </c>
      <c r="P131" s="1" t="n">
        <f aca="false">(碳排放!P6-碳排放!O6)/碳排放!O6</f>
        <v>0.00131844058361435</v>
      </c>
      <c r="R131" s="89" t="s">
        <v>195</v>
      </c>
    </row>
    <row r="132" customFormat="false" ht="13.8" hidden="false" customHeight="false" outlineLevel="0" collapsed="false">
      <c r="G132" s="1" t="n">
        <f aca="false">(碳排放!G7-碳排放!F7)/碳排放!F7</f>
        <v>0.167479868778531</v>
      </c>
      <c r="H132" s="1" t="n">
        <f aca="false">(碳排放!H7-碳排放!G7)/碳排放!G7</f>
        <v>0.0852779368592264</v>
      </c>
      <c r="I132" s="1" t="n">
        <f aca="false">(碳排放!I7-碳排放!H7)/碳排放!H7</f>
        <v>0.0999071917343785</v>
      </c>
      <c r="J132" s="1" t="n">
        <f aca="false">(碳排放!J7-碳排放!I7)/碳排放!I7</f>
        <v>-0.107900061583769</v>
      </c>
      <c r="K132" s="1" t="n">
        <f aca="false">(碳排放!K7-碳排放!J7)/碳排放!J7</f>
        <v>0.11303326290561</v>
      </c>
      <c r="L132" s="1" t="n">
        <f aca="false">(碳排放!L7-碳排放!K7)/碳排放!K7</f>
        <v>0.0838165645204592</v>
      </c>
      <c r="M132" s="1" t="n">
        <f aca="false">(碳排放!M7-碳排放!L7)/碳排放!L7</f>
        <v>0.106764990735921</v>
      </c>
      <c r="N132" s="1" t="n">
        <f aca="false">(碳排放!N7-碳排放!M7)/碳排放!M7</f>
        <v>0.127511845269981</v>
      </c>
      <c r="O132" s="1" t="n">
        <f aca="false">(碳排放!O7-碳排放!N7)/碳排放!N7</f>
        <v>0.0763378198440894</v>
      </c>
      <c r="P132" s="1" t="n">
        <f aca="false">(碳排放!P7-碳排放!O7)/碳排放!O7</f>
        <v>-0.0442205136089609</v>
      </c>
      <c r="R132" s="89" t="s">
        <v>196</v>
      </c>
    </row>
    <row r="133" customFormat="false" ht="13.8" hidden="false" customHeight="false" outlineLevel="0" collapsed="false">
      <c r="G133" s="1" t="n">
        <f aca="false">(碳排放!G8-碳排放!F8)/碳排放!F8</f>
        <v>0.0603274714972144</v>
      </c>
      <c r="H133" s="1" t="n">
        <f aca="false">(碳排放!H8-碳排放!G8)/碳排放!G8</f>
        <v>0.117227437212648</v>
      </c>
      <c r="I133" s="1" t="n">
        <f aca="false">(碳排放!I8-碳排放!H8)/碳排放!H8</f>
        <v>0.112823829030476</v>
      </c>
      <c r="J133" s="1" t="n">
        <f aca="false">(碳排放!J8-碳排放!I8)/碳排放!I8</f>
        <v>-0.131608115645663</v>
      </c>
      <c r="K133" s="1" t="n">
        <f aca="false">(碳排放!K8-碳排放!J8)/碳排放!J8</f>
        <v>0.106177237934123</v>
      </c>
      <c r="L133" s="1" t="n">
        <f aca="false">(碳排放!L8-碳排放!K8)/碳排放!K8</f>
        <v>0.115715032536898</v>
      </c>
      <c r="M133" s="1" t="n">
        <f aca="false">(碳排放!M8-碳排放!L8)/碳排放!L8</f>
        <v>0.0937437107347234</v>
      </c>
      <c r="N133" s="1" t="n">
        <f aca="false">(碳排放!N8-碳排放!M8)/碳排放!M8</f>
        <v>0.0851163602302382</v>
      </c>
      <c r="O133" s="1" t="n">
        <f aca="false">(碳排放!O8-碳排放!N8)/碳排放!N8</f>
        <v>0.0211650538831345</v>
      </c>
      <c r="P133" s="1" t="n">
        <f aca="false">(碳排放!P8-碳排放!O8)/碳排放!O8</f>
        <v>0.0138514820262375</v>
      </c>
      <c r="R133" s="89" t="s">
        <v>197</v>
      </c>
    </row>
    <row r="134" customFormat="false" ht="13.8" hidden="false" customHeight="false" outlineLevel="0" collapsed="false"/>
    <row r="135" customFormat="false" ht="13.8" hidden="false" customHeight="false" outlineLevel="0" collapsed="false"/>
    <row r="136" customFormat="false" ht="13.5" hidden="false" customHeight="false" outlineLevel="0" collapsed="false">
      <c r="B136" s="90" t="s">
        <v>198</v>
      </c>
      <c r="F136" s="1" t="n">
        <f aca="false">F11/F2</f>
        <v>2.99126920825628</v>
      </c>
      <c r="G136" s="1" t="n">
        <f aca="false">G11/G2</f>
        <v>3.34788224984232</v>
      </c>
      <c r="H136" s="1" t="n">
        <f aca="false">H11/H2</f>
        <v>3.44826025590041</v>
      </c>
      <c r="I136" s="1" t="n">
        <f aca="false">I11/I2</f>
        <v>3.44257684827557</v>
      </c>
      <c r="J136" s="1" t="n">
        <f aca="false">J11/J2</f>
        <v>3.40178717592456</v>
      </c>
      <c r="K136" s="1" t="n">
        <f aca="false">K11/K2</f>
        <v>3.49166854898878</v>
      </c>
      <c r="L136" s="1" t="n">
        <f aca="false">L11/L2</f>
        <v>3.57311743861321</v>
      </c>
      <c r="M136" s="1" t="n">
        <f aca="false">M11/M2</f>
        <v>3.64099085377046</v>
      </c>
      <c r="N136" s="1" t="n">
        <f aca="false">N11/N2</f>
        <v>3.71447086190856</v>
      </c>
      <c r="O136" s="1" t="n">
        <f aca="false">O11/O2</f>
        <v>3.80530911648991</v>
      </c>
      <c r="P136" s="1" t="n">
        <f aca="false">P11/P2</f>
        <v>3.70272628872836</v>
      </c>
      <c r="R136" s="90" t="s">
        <v>198</v>
      </c>
    </row>
    <row r="137" customFormat="false" ht="13.5" hidden="false" customHeight="false" outlineLevel="0" collapsed="false">
      <c r="B137" s="90" t="s">
        <v>199</v>
      </c>
      <c r="F137" s="1" t="n">
        <f aca="false">(G11-F11)/F11</f>
        <v>0.141070862112596</v>
      </c>
      <c r="G137" s="1" t="n">
        <f aca="false">(H11-G11)/G11</f>
        <v>0.0424121817599175</v>
      </c>
      <c r="H137" s="1" t="n">
        <f aca="false">(I11-H11)/H11</f>
        <v>0.00728185214437739</v>
      </c>
      <c r="I137" s="1" t="n">
        <f aca="false">(J11-I11)/I11</f>
        <v>-0.0011558483027923</v>
      </c>
      <c r="J137" s="1" t="n">
        <f aca="false">(K11-J11)/J11</f>
        <v>0.0306385093301108</v>
      </c>
      <c r="K137" s="1" t="n">
        <f aca="false">(L11-K11)/K11</f>
        <v>0.0314934522666908</v>
      </c>
      <c r="L137" s="1" t="n">
        <f aca="false">(M11-L11)/L11</f>
        <v>0.0241054628740079</v>
      </c>
      <c r="M137" s="1" t="n">
        <f aca="false">(N11-M11)/M11</f>
        <v>0.0229293379810853</v>
      </c>
      <c r="N137" s="1" t="n">
        <f aca="false">(O11-N11)/N11</f>
        <v>0.027232820808229</v>
      </c>
      <c r="O137" s="1" t="n">
        <f aca="false">(P11-O11)/O11</f>
        <v>-0.0244979504769153</v>
      </c>
      <c r="R137" s="90" t="s">
        <v>199</v>
      </c>
    </row>
    <row r="138" customFormat="false" ht="13.5" hidden="false" customHeight="false" outlineLevel="0" collapsed="false">
      <c r="B138" s="90" t="s">
        <v>200</v>
      </c>
      <c r="F138" s="91" t="n">
        <f aca="false">(G136-F136)/F136</f>
        <v>0.119217969616956</v>
      </c>
      <c r="G138" s="91" t="n">
        <f aca="false">(H136-G136)/G136</f>
        <v>0.0299825377857363</v>
      </c>
      <c r="H138" s="91" t="n">
        <f aca="false">(I136-H136)/H136</f>
        <v>-0.00164819567058937</v>
      </c>
      <c r="I138" s="91" t="n">
        <f aca="false">(J136-I136)/I136</f>
        <v>-0.011848587307918</v>
      </c>
      <c r="J138" s="91" t="n">
        <f aca="false">(K136-J136)/J136</f>
        <v>0.0264218096006532</v>
      </c>
      <c r="K138" s="91" t="n">
        <f aca="false">(L136-K136)/K136</f>
        <v>0.0233266383912708</v>
      </c>
      <c r="L138" s="91" t="n">
        <f aca="false">(M136-L136)/L136</f>
        <v>0.0189955735637929</v>
      </c>
      <c r="M138" s="91" t="n">
        <f aca="false">(N136-M136)/M136</f>
        <v>0.0201813218129916</v>
      </c>
      <c r="N138" s="91" t="n">
        <f aca="false">(O136-N136)/N136</f>
        <v>0.0244552341257747</v>
      </c>
      <c r="O138" s="91" t="n">
        <f aca="false">(P136-O136)/O136</f>
        <v>-0.0269578172551132</v>
      </c>
      <c r="P138" s="91"/>
      <c r="R138" s="90" t="s">
        <v>200</v>
      </c>
    </row>
    <row r="142" customFormat="false" ht="13.8" hidden="false" customHeight="false" outlineLevel="0" collapsed="false">
      <c r="B142" s="90" t="s">
        <v>201</v>
      </c>
      <c r="E142" s="60" t="s">
        <v>202</v>
      </c>
      <c r="F142" s="1" t="n">
        <f aca="false">碳排放!F2/F11</f>
        <v>2.3942945325012</v>
      </c>
      <c r="G142" s="1" t="n">
        <f aca="false">碳排放!G2/G11</f>
        <v>2.42715113841675</v>
      </c>
      <c r="H142" s="1" t="n">
        <f aca="false">碳排放!H2/H11</f>
        <v>2.41087494347243</v>
      </c>
      <c r="I142" s="1" t="n">
        <f aca="false">碳排放!I2/I11</f>
        <v>2.36673860601075</v>
      </c>
      <c r="J142" s="1" t="n">
        <f aca="false">碳排放!J2/J11</f>
        <v>2.30216938885774</v>
      </c>
      <c r="K142" s="1" t="n">
        <f aca="false">碳排放!K2/K11</f>
        <v>2.2758042953357</v>
      </c>
      <c r="L142" s="1" t="n">
        <f aca="false">碳排放!L2/L11</f>
        <v>2.28817210410621</v>
      </c>
      <c r="M142" s="1" t="n">
        <f aca="false">碳排放!M2/M11</f>
        <v>2.29709221428109</v>
      </c>
      <c r="N142" s="1" t="n">
        <f aca="false">碳排放!N2/N11</f>
        <v>2.27908437879398</v>
      </c>
      <c r="O142" s="1" t="n">
        <f aca="false">碳排放!O2/O11</f>
        <v>2.29916433788069</v>
      </c>
      <c r="P142" s="1" t="n">
        <f aca="false">碳排放!P2/P11</f>
        <v>2.31036738667103</v>
      </c>
      <c r="R142" s="92" t="s">
        <v>203</v>
      </c>
    </row>
    <row r="143" customFormat="false" ht="13.8" hidden="false" customHeight="false" outlineLevel="0" collapsed="false">
      <c r="E143" s="56" t="s">
        <v>19</v>
      </c>
      <c r="F143" s="1" t="n">
        <f aca="false">碳排放!F3/F12</f>
        <v>2.59462756562861</v>
      </c>
      <c r="G143" s="1" t="n">
        <f aca="false">碳排放!G3/G12</f>
        <v>2.6180827079807</v>
      </c>
      <c r="H143" s="1" t="n">
        <f aca="false">碳排放!H3/H12</f>
        <v>2.59556385412307</v>
      </c>
      <c r="I143" s="1" t="n">
        <f aca="false">碳排放!I3/I12</f>
        <v>2.78173303531445</v>
      </c>
      <c r="J143" s="1" t="n">
        <f aca="false">碳排放!J3/J12</f>
        <v>2.66038490058949</v>
      </c>
      <c r="K143" s="1" t="n">
        <f aca="false">碳排放!K3/K12</f>
        <v>2.70745843928617</v>
      </c>
      <c r="L143" s="1" t="n">
        <f aca="false">碳排放!L3/L12</f>
        <v>2.79386233697993</v>
      </c>
      <c r="M143" s="1" t="n">
        <f aca="false">碳排放!M3/M12</f>
        <v>2.82646482382919</v>
      </c>
      <c r="N143" s="1" t="n">
        <f aca="false">碳排放!N3/N12</f>
        <v>2.82860772206902</v>
      </c>
      <c r="O143" s="1" t="n">
        <f aca="false">碳排放!O3/O12</f>
        <v>2.91485128660876</v>
      </c>
      <c r="P143" s="1" t="n">
        <f aca="false">碳排放!P3/P12</f>
        <v>2.92310568415974</v>
      </c>
      <c r="R143" s="56" t="s">
        <v>204</v>
      </c>
    </row>
    <row r="144" customFormat="false" ht="13.8" hidden="false" customHeight="false" outlineLevel="0" collapsed="false">
      <c r="E144" s="93" t="s">
        <v>25</v>
      </c>
      <c r="F144" s="1" t="n">
        <f aca="false">F152/(F14+F15+F16+F17)</f>
        <v>4.50677755618103</v>
      </c>
      <c r="G144" s="1" t="n">
        <f aca="false">G152/(G14+G15+G16+G17)</f>
        <v>4.44734486536732</v>
      </c>
      <c r="H144" s="1" t="n">
        <f aca="false">H152/(H14+H15+H16+H17)</f>
        <v>4.41896096219149</v>
      </c>
      <c r="I144" s="1" t="n">
        <f aca="false">I152/(I14+I15+I16+I17)</f>
        <v>4.24513200713549</v>
      </c>
      <c r="J144" s="1" t="n">
        <f aca="false">J152/(J14+J15+J16+J17)</f>
        <v>4.14420595645296</v>
      </c>
      <c r="K144" s="1" t="n">
        <f aca="false">K152/(K14+K15+K16+K17)</f>
        <v>4.29908197455928</v>
      </c>
      <c r="L144" s="1" t="n">
        <f aca="false">L152/(L14+L15+L16+L17)</f>
        <v>4.39709418219035</v>
      </c>
      <c r="M144" s="1" t="n">
        <f aca="false">M152/(M14+M15+M16+M17)</f>
        <v>4.27104403605068</v>
      </c>
      <c r="N144" s="1" t="n">
        <f aca="false">N152/(N14+N15+N16+N17)</f>
        <v>4.24754731332612</v>
      </c>
      <c r="O144" s="1" t="n">
        <f aca="false">O152/(O14+O15+O16+O17)</f>
        <v>4.15877307476869</v>
      </c>
      <c r="P144" s="1" t="n">
        <f aca="false">P152/(P14+P15+P16+P17)</f>
        <v>4.39402445841485</v>
      </c>
      <c r="R144" s="93" t="s">
        <v>205</v>
      </c>
    </row>
    <row r="145" customFormat="false" ht="13.8" hidden="false" customHeight="false" outlineLevel="0" collapsed="false">
      <c r="E145" s="69" t="s">
        <v>28</v>
      </c>
      <c r="F145" s="1" t="n">
        <f aca="false">碳排放!F4/F18</f>
        <v>3.15983444840553</v>
      </c>
      <c r="G145" s="1" t="n">
        <f aca="false">碳排放!G4/G18</f>
        <v>3.49171418566117</v>
      </c>
      <c r="H145" s="1" t="n">
        <f aca="false">碳排放!H4/H18</f>
        <v>3.48820289927551</v>
      </c>
      <c r="I145" s="1" t="n">
        <f aca="false">碳排放!I4/I18</f>
        <v>3.19486747181055</v>
      </c>
      <c r="J145" s="1" t="n">
        <f aca="false">碳排放!J4/J18</f>
        <v>3.00777938203351</v>
      </c>
      <c r="K145" s="1" t="n">
        <f aca="false">碳排放!K4/K18</f>
        <v>2.96376930296474</v>
      </c>
      <c r="L145" s="1" t="n">
        <f aca="false">碳排放!L4/L18</f>
        <v>2.95534814592528</v>
      </c>
      <c r="M145" s="1" t="n">
        <f aca="false">碳排放!M4/M18</f>
        <v>2.97077714818525</v>
      </c>
      <c r="N145" s="1" t="n">
        <f aca="false">碳排放!N4/N18</f>
        <v>2.89714568902763</v>
      </c>
      <c r="O145" s="1" t="n">
        <f aca="false">碳排放!O4/O18</f>
        <v>2.83813236150881</v>
      </c>
      <c r="P145" s="1" t="n">
        <f aca="false">碳排放!P4/P18</f>
        <v>2.80584799273393</v>
      </c>
      <c r="R145" s="69" t="s">
        <v>206</v>
      </c>
    </row>
    <row r="146" customFormat="false" ht="13.8" hidden="false" customHeight="false" outlineLevel="0" collapsed="false">
      <c r="E146" s="45" t="s">
        <v>185</v>
      </c>
      <c r="F146" s="1" t="n">
        <f aca="false">碳排放!F5/F19</f>
        <v>3.0516140493183</v>
      </c>
      <c r="G146" s="1" t="n">
        <f aca="false">碳排放!G5/G19</f>
        <v>3.11243547090577</v>
      </c>
      <c r="H146" s="1" t="n">
        <f aca="false">碳排放!H5/H19</f>
        <v>3.0956630690561</v>
      </c>
      <c r="I146" s="1" t="n">
        <f aca="false">碳排放!I5/I19</f>
        <v>3.13933735099578</v>
      </c>
      <c r="J146" s="1" t="n">
        <f aca="false">碳排放!J5/J19</f>
        <v>2.90298998731042</v>
      </c>
      <c r="K146" s="1" t="n">
        <f aca="false">碳排放!K5/K19</f>
        <v>2.99502855853481</v>
      </c>
      <c r="L146" s="1" t="n">
        <f aca="false">碳排放!L5/L19</f>
        <v>3.05746479974519</v>
      </c>
      <c r="M146" s="1" t="n">
        <f aca="false">碳排放!M5/M19</f>
        <v>3.12344568953522</v>
      </c>
      <c r="N146" s="1" t="n">
        <f aca="false">碳排放!N5/N19</f>
        <v>3.15746070551064</v>
      </c>
      <c r="O146" s="1" t="n">
        <f aca="false">碳排放!O5/O19</f>
        <v>3.16574078534413</v>
      </c>
      <c r="P146" s="1" t="n">
        <f aca="false">碳排放!P5/P19</f>
        <v>3.10924029786519</v>
      </c>
      <c r="R146" s="94" t="s">
        <v>207</v>
      </c>
    </row>
    <row r="147" customFormat="false" ht="13.8" hidden="false" customHeight="false" outlineLevel="0" collapsed="false">
      <c r="E147" s="25" t="s">
        <v>34</v>
      </c>
      <c r="F147" s="1" t="n">
        <f aca="false">(碳排放!F6/F20)</f>
        <v>2.19417435550445</v>
      </c>
      <c r="G147" s="1" t="n">
        <f aca="false">(碳排放!G6/G20)</f>
        <v>2.1945590819631</v>
      </c>
      <c r="H147" s="1" t="n">
        <f aca="false">(碳排放!H6/H20)</f>
        <v>2.20110820759346</v>
      </c>
      <c r="I147" s="1" t="n">
        <f aca="false">(碳排放!I6/I20)</f>
        <v>2.20635413422395</v>
      </c>
      <c r="J147" s="1" t="n">
        <f aca="false">(碳排放!J6/J20)</f>
        <v>2.16994879573378</v>
      </c>
      <c r="K147" s="1" t="n">
        <f aca="false">(碳排放!K6/K20)</f>
        <v>2.17803426259567</v>
      </c>
      <c r="L147" s="1" t="n">
        <f aca="false">(碳排放!L6/L20)</f>
        <v>2.18675095910975</v>
      </c>
      <c r="M147" s="1" t="n">
        <f aca="false">(碳排放!M6/M20)</f>
        <v>2.20575846793552</v>
      </c>
      <c r="N147" s="1" t="n">
        <f aca="false">(碳排放!N6/N20)</f>
        <v>2.20470083258603</v>
      </c>
      <c r="O147" s="1" t="n">
        <f aca="false">(碳排放!O6/O20)</f>
        <v>2.19485133240448</v>
      </c>
      <c r="P147" s="1" t="n">
        <f aca="false">(碳排放!P6/P20)</f>
        <v>2.19638285570012</v>
      </c>
      <c r="R147" s="25" t="s">
        <v>208</v>
      </c>
    </row>
    <row r="148" customFormat="false" ht="13.8" hidden="false" customHeight="false" outlineLevel="0" collapsed="false">
      <c r="E148" s="69" t="s">
        <v>37</v>
      </c>
      <c r="F148" s="1" t="n">
        <f aca="false">(碳排放!F7/F21)</f>
        <v>5.294361496247</v>
      </c>
      <c r="G148" s="1" t="n">
        <f aca="false">(碳排放!G7/G21)</f>
        <v>5.32237321783922</v>
      </c>
      <c r="H148" s="1" t="n">
        <f aca="false">(碳排放!H7/H21)</f>
        <v>5.19106437729177</v>
      </c>
      <c r="I148" s="1" t="n">
        <f aca="false">(碳排放!I7/I21)</f>
        <v>5.34305759771337</v>
      </c>
      <c r="J148" s="1" t="n">
        <f aca="false">(碳排放!J7/J21)</f>
        <v>4.83128211106854</v>
      </c>
      <c r="K148" s="1" t="n">
        <f aca="false">(碳排放!K7/K21)</f>
        <v>5.1748515477684</v>
      </c>
      <c r="L148" s="1" t="n">
        <f aca="false">(碳排放!L7/L21)</f>
        <v>5.33965538969029</v>
      </c>
      <c r="M148" s="1" t="n">
        <f aca="false">(碳排放!M7/M21)</f>
        <v>5.45479525331968</v>
      </c>
      <c r="N148" s="1" t="n">
        <f aca="false">(碳排放!N7/N21)</f>
        <v>5.42644350846509</v>
      </c>
      <c r="O148" s="1" t="n">
        <f aca="false">(碳排放!O7/O21)</f>
        <v>5.48487418368671</v>
      </c>
      <c r="P148" s="1" t="n">
        <f aca="false">(碳排放!P7/P21)</f>
        <v>5.32588069903951</v>
      </c>
      <c r="R148" s="69" t="s">
        <v>209</v>
      </c>
    </row>
    <row r="149" customFormat="false" ht="13.8" hidden="false" customHeight="false" outlineLevel="0" collapsed="false">
      <c r="E149" s="95" t="s">
        <v>70</v>
      </c>
      <c r="F149" s="1" t="n">
        <f aca="false">(碳排放!F8/F22)</f>
        <v>3.78033857346653</v>
      </c>
      <c r="G149" s="1" t="n">
        <f aca="false">(碳排放!G8/G22)</f>
        <v>3.81853788769066</v>
      </c>
      <c r="H149" s="1" t="n">
        <f aca="false">(碳排放!H8/H22)</f>
        <v>3.74704968211014</v>
      </c>
      <c r="I149" s="1" t="n">
        <f aca="false">(碳排放!I8/I22)</f>
        <v>3.89231531914427</v>
      </c>
      <c r="J149" s="1" t="n">
        <f aca="false">(碳排放!J8/J22)</f>
        <v>3.37421335435791</v>
      </c>
      <c r="K149" s="1" t="n">
        <f aca="false">(碳排放!K8/K22)</f>
        <v>3.50915033934866</v>
      </c>
      <c r="L149" s="1" t="n">
        <f aca="false">(碳排放!L8/L22)</f>
        <v>3.59364141085844</v>
      </c>
      <c r="M149" s="1" t="n">
        <f aca="false">(碳排放!M8/M22)</f>
        <v>3.60062260868767</v>
      </c>
      <c r="N149" s="1" t="n">
        <f aca="false">(碳排放!N8/N22)</f>
        <v>3.57848676517421</v>
      </c>
      <c r="O149" s="1" t="n">
        <f aca="false">(碳排放!O8/O22)</f>
        <v>3.58937955600244</v>
      </c>
      <c r="P149" s="1" t="n">
        <f aca="false">(碳排放!P8/P22)</f>
        <v>3.45522927264915</v>
      </c>
      <c r="R149" s="95" t="s">
        <v>210</v>
      </c>
    </row>
    <row r="150" customFormat="false" ht="13.8" hidden="false" customHeight="false" outlineLevel="0" collapsed="false">
      <c r="B150" s="0"/>
      <c r="C150" s="0"/>
      <c r="D150" s="0"/>
      <c r="E150" s="0"/>
      <c r="F150" s="0"/>
      <c r="G150" s="0"/>
      <c r="H150" s="0"/>
      <c r="I150" s="0"/>
      <c r="J150" s="0"/>
      <c r="K150" s="0"/>
      <c r="L150" s="0"/>
      <c r="M150" s="0"/>
      <c r="N150" s="0"/>
      <c r="O150" s="0"/>
      <c r="P150" s="0"/>
      <c r="Q150" s="0"/>
    </row>
    <row r="151" customFormat="false" ht="13.8" hidden="false" customHeight="false" outlineLevel="0" collapsed="false">
      <c r="Q151" s="0"/>
    </row>
    <row r="152" customFormat="false" ht="14.9" hidden="false" customHeight="false" outlineLevel="0" collapsed="false">
      <c r="B152" s="90" t="s">
        <v>211</v>
      </c>
      <c r="F152" s="96" t="n">
        <v>26141.0809002257</v>
      </c>
      <c r="G152" s="96" t="n">
        <v>35461.3995586267</v>
      </c>
      <c r="H152" s="96" t="n">
        <v>37007.1413780019</v>
      </c>
      <c r="I152" s="96" t="n">
        <v>32013.9300295245</v>
      </c>
      <c r="J152" s="96" t="n">
        <v>27565.6198008531</v>
      </c>
      <c r="K152" s="96" t="n">
        <v>30178.578201432</v>
      </c>
      <c r="L152" s="96" t="n">
        <v>31681.6005705065</v>
      </c>
      <c r="M152" s="96" t="n">
        <v>31969.7711993623</v>
      </c>
      <c r="N152" s="96" t="n">
        <v>31673.9454376005</v>
      </c>
      <c r="O152" s="96" t="n">
        <v>29471.4134101513</v>
      </c>
      <c r="P152" s="96" t="n">
        <v>28355.7372938627</v>
      </c>
      <c r="Q152" s="0"/>
      <c r="R152" s="92" t="s">
        <v>211</v>
      </c>
    </row>
    <row r="153" customFormat="false" ht="13.8" hidden="false" customHeight="false" outlineLevel="0" collapsed="false">
      <c r="Q153" s="0"/>
    </row>
    <row r="154" customFormat="false" ht="13.8" hidden="false" customHeight="false" outlineLevel="0" collapsed="false">
      <c r="Q154" s="0"/>
    </row>
    <row r="155" customFormat="false" ht="13.8" hidden="false" customHeight="false" outlineLevel="0" collapsed="false">
      <c r="Q155" s="0"/>
    </row>
    <row r="156" customFormat="false" ht="13.8" hidden="false" customHeight="false" outlineLevel="0" collapsed="false">
      <c r="Q156" s="0"/>
    </row>
    <row r="157" customFormat="false" ht="13.8" hidden="false" customHeight="false" outlineLevel="0" collapsed="false">
      <c r="D157" s="97"/>
      <c r="Q157" s="0"/>
      <c r="R157" s="3"/>
    </row>
    <row r="158" customFormat="false" ht="17.7" hidden="false" customHeight="false" outlineLevel="0" collapsed="false">
      <c r="B158" s="92" t="s">
        <v>212</v>
      </c>
      <c r="C158" s="20" t="s">
        <v>13</v>
      </c>
      <c r="D158" s="97"/>
      <c r="E158" s="0"/>
      <c r="F158" s="1" t="n">
        <f aca="false">F11/F3</f>
        <v>0.568804087952613</v>
      </c>
      <c r="G158" s="1" t="n">
        <f aca="false">G11/G3</f>
        <v>0.584515274128095</v>
      </c>
      <c r="H158" s="1" t="n">
        <f aca="false">H11/H3</f>
        <v>0.552686687152098</v>
      </c>
      <c r="I158" s="1" t="n">
        <f aca="false">I11/I3</f>
        <v>0.507431602328363</v>
      </c>
      <c r="J158" s="1" t="n">
        <f aca="false">J11/J3</f>
        <v>0.466712587654938</v>
      </c>
      <c r="K158" s="1" t="n">
        <f aca="false">K11/K3</f>
        <v>0.442909569019742</v>
      </c>
      <c r="L158" s="1" t="n">
        <f aca="false">L11/L3</f>
        <v>0.423797878237163</v>
      </c>
      <c r="M158" s="1" t="n">
        <f aca="false">M11/M3</f>
        <v>0.40487122291568</v>
      </c>
      <c r="N158" s="1" t="n">
        <f aca="false">N11/N3</f>
        <v>0.388148147438405</v>
      </c>
      <c r="O158" s="1" t="n">
        <f aca="false">O11/O3</f>
        <v>0.376682581669905</v>
      </c>
      <c r="P158" s="1" t="n">
        <f aca="false">P11/P3</f>
        <v>0.354497721875118</v>
      </c>
      <c r="Q158" s="0"/>
      <c r="R158" s="98" t="s">
        <v>213</v>
      </c>
    </row>
    <row r="159" customFormat="false" ht="13.8" hidden="false" customHeight="false" outlineLevel="0" collapsed="false">
      <c r="B159" s="92" t="s">
        <v>172</v>
      </c>
      <c r="C159" s="25" t="s">
        <v>19</v>
      </c>
      <c r="D159" s="97"/>
      <c r="F159" s="1" t="n">
        <f aca="false">F12/F4</f>
        <v>0.143346369499737</v>
      </c>
      <c r="G159" s="1" t="n">
        <f aca="false">G12/G4</f>
        <v>0.143911936821836</v>
      </c>
      <c r="H159" s="1" t="n">
        <f aca="false">H12/H4</f>
        <v>0.146819695650283</v>
      </c>
      <c r="I159" s="1" t="n">
        <f aca="false">I12/I4</f>
        <v>0.112179626809569</v>
      </c>
      <c r="J159" s="1" t="n">
        <f aca="false">J12/J4</f>
        <v>0.114250638501677</v>
      </c>
      <c r="K159" s="1" t="n">
        <f aca="false">K12/K4</f>
        <v>0.118087010393412</v>
      </c>
      <c r="L159" s="1" t="n">
        <f aca="false">L12/L4</f>
        <v>0.117450014741495</v>
      </c>
      <c r="M159" s="1" t="n">
        <f aca="false">M12/M4</f>
        <v>0.123435971930705</v>
      </c>
      <c r="N159" s="1" t="n">
        <f aca="false">N12/N4</f>
        <v>0.127518013507186</v>
      </c>
      <c r="O159" s="1" t="n">
        <f aca="false">O12/O4</f>
        <v>0.117687770378132</v>
      </c>
      <c r="P159" s="1" t="n">
        <f aca="false">P12/P4</f>
        <v>0.108195604065008</v>
      </c>
      <c r="Q159" s="0"/>
      <c r="R159" s="56" t="s">
        <v>214</v>
      </c>
    </row>
    <row r="160" customFormat="false" ht="13.8" hidden="false" customHeight="false" outlineLevel="0" collapsed="false">
      <c r="C160" s="25" t="s">
        <v>13</v>
      </c>
      <c r="D160" s="97"/>
      <c r="F160" s="1" t="n">
        <f aca="false">F13/F5</f>
        <v>0.920355098633717</v>
      </c>
      <c r="G160" s="1" t="n">
        <f aca="false">G13/G5</f>
        <v>0.974958110644236</v>
      </c>
      <c r="H160" s="1" t="n">
        <f aca="false">H13/H5</f>
        <v>0.931921349963962</v>
      </c>
      <c r="I160" s="1" t="n">
        <f aca="false">I13/I5</f>
        <v>0.875119861353231</v>
      </c>
      <c r="J160" s="1" t="n">
        <f aca="false">J13/J5</f>
        <v>0.818822251148351</v>
      </c>
      <c r="K160" s="1" t="n">
        <f aca="false">K13/K5</f>
        <v>0.790281389369204</v>
      </c>
      <c r="L160" s="1" t="n">
        <f aca="false">L13/L5</f>
        <v>0.778735432547151</v>
      </c>
      <c r="M160" s="1" t="n">
        <f aca="false">M13/M5</f>
        <v>0.733537457780062</v>
      </c>
      <c r="N160" s="1" t="n">
        <f aca="false">N13/N5</f>
        <v>0.700192592433329</v>
      </c>
      <c r="O160" s="1" t="n">
        <f aca="false">O13/O5</f>
        <v>0.694302056014733</v>
      </c>
      <c r="P160" s="1" t="n">
        <f aca="false">P13/P5</f>
        <v>0.663275369810401</v>
      </c>
      <c r="Q160" s="0"/>
      <c r="R160" s="99" t="s">
        <v>215</v>
      </c>
    </row>
    <row r="161" customFormat="false" ht="13.8" hidden="false" customHeight="false" outlineLevel="0" collapsed="false">
      <c r="C161" s="25" t="s">
        <v>25</v>
      </c>
      <c r="D161" s="97"/>
      <c r="F161" s="1" t="n">
        <f aca="false">(F14+F15+F16+F17)/F6</f>
        <v>6.41178266008894</v>
      </c>
      <c r="G161" s="1" t="n">
        <f aca="false">(G14+G15+G16+G17)/G6</f>
        <v>8.41603503081555</v>
      </c>
      <c r="H161" s="1" t="n">
        <f aca="false">(H14+H15+H16+H17)/H6</f>
        <v>7.4697055016495</v>
      </c>
      <c r="I161" s="1" t="n">
        <f aca="false">(I14+I15+I16+I17)/I6</f>
        <v>7.07809215526137</v>
      </c>
      <c r="J161" s="1" t="n">
        <f aca="false">(J14+J15+J16+J17)/J6</f>
        <v>5.78491914910279</v>
      </c>
      <c r="K161" s="1" t="n">
        <f aca="false">(K14+K15+K16+K17)/K6</f>
        <v>5.17061712332367</v>
      </c>
      <c r="L161" s="1" t="n">
        <f aca="false">(L14+L15+L16+L17)/L6</f>
        <v>5.0815338101758</v>
      </c>
      <c r="M161" s="1" t="n">
        <f aca="false">(M14+M15+M16+M17)/M6</f>
        <v>4.9019735576511</v>
      </c>
      <c r="N161" s="1" t="n">
        <f aca="false">(N14+N15+N16+N17)/N6</f>
        <v>4.64737699114418</v>
      </c>
      <c r="O161" s="1" t="n">
        <f aca="false">(O14+O15+O16+O17)/O6</f>
        <v>4.1865507803628</v>
      </c>
      <c r="P161" s="1" t="n">
        <f aca="false">(P14+P15+P16+P17)/P6</f>
        <v>3.88590811410314</v>
      </c>
      <c r="R161" s="100" t="s">
        <v>216</v>
      </c>
    </row>
    <row r="162" customFormat="false" ht="13.8" hidden="false" customHeight="false" outlineLevel="0" collapsed="false">
      <c r="C162" s="25" t="s">
        <v>28</v>
      </c>
      <c r="D162" s="97"/>
      <c r="F162" s="1" t="n">
        <f aca="false">F18/F7</f>
        <v>0.68321688729842</v>
      </c>
      <c r="G162" s="1" t="n">
        <f aca="false">G18/G7</f>
        <v>0.665650377861821</v>
      </c>
      <c r="H162" s="1" t="n">
        <f aca="false">H18/H7</f>
        <v>0.632644998933739</v>
      </c>
      <c r="I162" s="1" t="n">
        <f aca="false">I18/I7</f>
        <v>0.623184759658174</v>
      </c>
      <c r="J162" s="1" t="n">
        <f aca="false">J18/J7</f>
        <v>0.613109802773694</v>
      </c>
      <c r="K162" s="1" t="n">
        <f aca="false">K18/K7</f>
        <v>0.587612646076841</v>
      </c>
      <c r="L162" s="1" t="n">
        <f aca="false">L18/L7</f>
        <v>0.579326149395488</v>
      </c>
      <c r="M162" s="1" t="n">
        <f aca="false">M18/M7</f>
        <v>0.540580584405032</v>
      </c>
      <c r="N162" s="1" t="n">
        <f aca="false">N18/N7</f>
        <v>0.518868697340902</v>
      </c>
      <c r="O162" s="1" t="n">
        <f aca="false">O18/O7</f>
        <v>0.53026931912107</v>
      </c>
      <c r="P162" s="1" t="n">
        <f aca="false">P18/P7</f>
        <v>0.516742274863125</v>
      </c>
      <c r="R162" s="69" t="s">
        <v>217</v>
      </c>
    </row>
    <row r="163" customFormat="false" ht="13.8" hidden="false" customHeight="false" outlineLevel="0" collapsed="false">
      <c r="C163" s="31" t="s">
        <v>13</v>
      </c>
      <c r="F163" s="1" t="n">
        <f aca="false">F19/F8</f>
        <v>0.112892788268812</v>
      </c>
      <c r="G163" s="1" t="n">
        <f aca="false">G19/G8</f>
        <v>0.108625116962681</v>
      </c>
      <c r="H163" s="1" t="n">
        <f aca="false">H19/H8</f>
        <v>0.105003180171443</v>
      </c>
      <c r="I163" s="1" t="n">
        <f aca="false">I19/I8</f>
        <v>0.0990636161558948</v>
      </c>
      <c r="J163" s="1" t="n">
        <f aca="false">J19/J8</f>
        <v>0.0941220350073156</v>
      </c>
      <c r="K163" s="1" t="n">
        <f aca="false">K19/K8</f>
        <v>0.0889336962705871</v>
      </c>
      <c r="L163" s="1" t="n">
        <f aca="false">L19/L8</f>
        <v>0.0823330372625966</v>
      </c>
      <c r="M163" s="1" t="n">
        <f aca="false">M19/M8</f>
        <v>0.0809465309957542</v>
      </c>
      <c r="N163" s="1" t="n">
        <f aca="false">N19/N8</f>
        <v>0.0810957738297232</v>
      </c>
      <c r="O163" s="1" t="n">
        <f aca="false">O19/O8</f>
        <v>0.079873789770162</v>
      </c>
      <c r="P163" s="1" t="n">
        <f aca="false">P19/P8</f>
        <v>0.0752979571938917</v>
      </c>
      <c r="R163" s="101" t="s">
        <v>218</v>
      </c>
    </row>
    <row r="164" customFormat="false" ht="13.8" hidden="false" customHeight="false" outlineLevel="0" collapsed="false">
      <c r="C164" s="31" t="s">
        <v>34</v>
      </c>
      <c r="F164" s="1" t="n">
        <f aca="false">F20/F9</f>
        <v>0.791219233974645</v>
      </c>
      <c r="G164" s="1" t="n">
        <f aca="false">G20/G9</f>
        <v>0.751719452870843</v>
      </c>
      <c r="H164" s="1" t="n">
        <f aca="false">H20/H9</f>
        <v>0.735688025428287</v>
      </c>
      <c r="I164" s="1" t="n">
        <f aca="false">I20/I9</f>
        <v>0.780537190138778</v>
      </c>
      <c r="J164" s="1" t="n">
        <f aca="false">J20/J9</f>
        <v>0.805353403938811</v>
      </c>
      <c r="K164" s="1" t="n">
        <f aca="false">K20/K9</f>
        <v>0.901307935937434</v>
      </c>
      <c r="L164" s="1" t="n">
        <f aca="false">L20/L9</f>
        <v>0.899483535200366</v>
      </c>
      <c r="M164" s="1" t="n">
        <f aca="false">M20/M9</f>
        <v>0.904051458677768</v>
      </c>
      <c r="N164" s="1" t="n">
        <f aca="false">N20/N9</f>
        <v>0.904296252549539</v>
      </c>
      <c r="O164" s="1" t="n">
        <f aca="false">O20/O9</f>
        <v>0.903183926104001</v>
      </c>
      <c r="P164" s="1" t="n">
        <f aca="false">P20/P9</f>
        <v>0.899676065291275</v>
      </c>
      <c r="R164" s="102" t="s">
        <v>219</v>
      </c>
    </row>
    <row r="165" customFormat="false" ht="13.8" hidden="false" customHeight="false" outlineLevel="0" collapsed="false">
      <c r="C165" s="31" t="s">
        <v>37</v>
      </c>
      <c r="F165" s="1" t="n">
        <f aca="false">F21/F10</f>
        <v>0.034817351008769</v>
      </c>
      <c r="G165" s="1" t="n">
        <f aca="false">G21/G10</f>
        <v>0.0355012922572125</v>
      </c>
      <c r="H165" s="1" t="n">
        <f aca="false">H21/H10</f>
        <v>0.0349071549275234</v>
      </c>
      <c r="I165" s="1" t="n">
        <f aca="false">I21/I10</f>
        <v>0.0323501077319107</v>
      </c>
      <c r="J165" s="1" t="n">
        <f aca="false">J21/J10</f>
        <v>0.0283235206502756</v>
      </c>
      <c r="K165" s="1" t="n">
        <f aca="false">K21/K10</f>
        <v>0.0261198311455724</v>
      </c>
      <c r="L165" s="1" t="n">
        <f aca="false">L21/L10</f>
        <v>0.0243506594695684</v>
      </c>
      <c r="M165" s="1" t="n">
        <f aca="false">M21/M10</f>
        <v>0.0244330347730046</v>
      </c>
      <c r="N165" s="1" t="n">
        <f aca="false">N21/N10</f>
        <v>0.0255990849977281</v>
      </c>
      <c r="O165" s="1" t="n">
        <f aca="false">O21/O10</f>
        <v>0.0251378991455119</v>
      </c>
      <c r="P165" s="1" t="n">
        <f aca="false">P21/P10</f>
        <v>0.0233481091177005</v>
      </c>
      <c r="R165" s="103" t="s">
        <v>220</v>
      </c>
    </row>
    <row r="166" customFormat="false" ht="13.8" hidden="false" customHeight="false" outlineLevel="0" collapsed="false">
      <c r="R166" s="3"/>
    </row>
    <row r="167" customFormat="false" ht="17.7" hidden="false" customHeight="false" outlineLevel="0" collapsed="false">
      <c r="B167" s="92" t="s">
        <v>221</v>
      </c>
      <c r="F167" s="1" t="n">
        <f aca="false">(F89+F90+F91+F92)/(F72+F73+F78+F79+F84+F85+F89+F90+F91+F92)</f>
        <v>0.0684914750499207</v>
      </c>
      <c r="G167" s="1" t="n">
        <f aca="false">(G89+G90+G91+G92)/(G72+G73+G78+G79+G84+G85+G89+G90+G91+G92)</f>
        <v>0.0594932376731697</v>
      </c>
      <c r="H167" s="1" t="n">
        <f aca="false">(H89+H90+H91+H92)/(H72+H73+H78+H79+H84+H85+H89+H90+H91+H92)</f>
        <v>0.067472449035328</v>
      </c>
      <c r="I167" s="1" t="n">
        <f aca="false">(I89+I90+I91+I92)/(I72+I73+I78+I79+I84+I85+I89+I90+I91+I92)</f>
        <v>0.0773113987504554</v>
      </c>
      <c r="J167" s="1" t="n">
        <f aca="false">(J89+J90+J91+J92)/(J72+J73+J78+J79+J84+J85+J89+J90+J91+J92)</f>
        <v>0.0981577741101341</v>
      </c>
      <c r="K167" s="1" t="n">
        <f aca="false">(K89+K90+K91+K92)/(K72+K73+K78+K79+K84+K85+K89+K90+K91+K92)</f>
        <v>0.0943191743679162</v>
      </c>
      <c r="L167" s="1" t="n">
        <f aca="false">(L89+L90+L91+L92)/(L72+L73+L78+L79+L84+L85+L89+L90+L91+L92)</f>
        <v>0.0963527478515518</v>
      </c>
      <c r="M167" s="1" t="n">
        <f aca="false">(M89+M90+M91+M92)/(M72+M73+M78+M79+M84+M85+M89+M90+M91+M92)</f>
        <v>0.108372569508185</v>
      </c>
      <c r="N167" s="1" t="n">
        <f aca="false">(N89+N90+N91+N92)/(N72+N73+N78+N79+N84+N85+N89+N90+N91+N92)</f>
        <v>0.125621311755026</v>
      </c>
      <c r="O167" s="1" t="n">
        <f aca="false">(O89+O90+O91+O92)/(O72+O73+O78+O79+O84+O85+O89+O90+O91+O92)</f>
        <v>0.13870160315097</v>
      </c>
      <c r="P167" s="1" t="n">
        <f aca="false">(P89+P90+P91+P92)/(P72+P73+P78+P79+P84+P85+P89+P90+P91+P92)</f>
        <v>0.150662646141687</v>
      </c>
      <c r="R167" s="92" t="s">
        <v>221</v>
      </c>
    </row>
    <row r="169" customFormat="false" ht="13.8" hidden="false" customHeight="false" outlineLevel="0" collapsed="false"/>
    <row r="170" customFormat="false" ht="13.8" hidden="false" customHeight="false" outlineLevel="0" collapsed="false">
      <c r="B170" s="92" t="s">
        <v>222</v>
      </c>
      <c r="F170" s="1" t="n">
        <f aca="false">F14+F15+F16+F17</f>
        <v>5800.39298020674</v>
      </c>
      <c r="G170" s="1" t="n">
        <f aca="false">G14+G15+G16+G17</f>
        <v>7973.61136411396</v>
      </c>
      <c r="H170" s="1" t="n">
        <f aca="false">H14+H15+H16+H17</f>
        <v>8374.62509730998</v>
      </c>
      <c r="I170" s="1" t="n">
        <f aca="false">I14+I15+I16+I17</f>
        <v>7541.32733109676</v>
      </c>
      <c r="J170" s="1" t="n">
        <f aca="false">J14+J15+J16+J17</f>
        <v>6651.6046959323</v>
      </c>
      <c r="K170" s="1" t="n">
        <f aca="false">K14+K15+K16+K17</f>
        <v>7019.77268170741</v>
      </c>
      <c r="L170" s="1" t="n">
        <f aca="false">L14+L15+L16+L17</f>
        <v>7205.12212333936</v>
      </c>
      <c r="M170" s="1" t="n">
        <f aca="false">M14+M15+M16+M17</f>
        <v>7485.23567762694</v>
      </c>
      <c r="N170" s="1" t="n">
        <f aca="false">N14+N15+N16+N17</f>
        <v>7456.99649730272</v>
      </c>
      <c r="O170" s="1" t="n">
        <f aca="false">O14+O15+O16+O17</f>
        <v>7086.56444588299</v>
      </c>
      <c r="P170" s="1" t="n">
        <f aca="false">P14+P15+P16+P17</f>
        <v>6453.24976276806</v>
      </c>
      <c r="R170" s="92" t="s">
        <v>222</v>
      </c>
    </row>
    <row r="171" customFormat="false" ht="13.8" hidden="false" customHeight="false" outlineLevel="0" collapsed="false"/>
    <row r="172" customFormat="false" ht="13.8" hidden="false" customHeight="false" outlineLevel="0" collapsed="false"/>
    <row r="173" customFormat="false" ht="13.8" hidden="false" customHeight="false" outlineLevel="0" collapsed="false">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row>
    <row r="174" customFormat="false" ht="13.8" hidden="false" customHeight="false" outlineLevel="0" collapsed="false">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row>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sheetData>
  <mergeCells count="42">
    <mergeCell ref="A3:A10"/>
    <mergeCell ref="B5:B7"/>
    <mergeCell ref="B8:B10"/>
    <mergeCell ref="A11:A22"/>
    <mergeCell ref="B13:B18"/>
    <mergeCell ref="D13:D18"/>
    <mergeCell ref="C14:C17"/>
    <mergeCell ref="B19:B21"/>
    <mergeCell ref="D19:D21"/>
    <mergeCell ref="A23:A70"/>
    <mergeCell ref="B23:B28"/>
    <mergeCell ref="C23:C28"/>
    <mergeCell ref="D23:D28"/>
    <mergeCell ref="B29:B46"/>
    <mergeCell ref="C29:C34"/>
    <mergeCell ref="D29:D34"/>
    <mergeCell ref="C35:C40"/>
    <mergeCell ref="D35:D40"/>
    <mergeCell ref="C41:C46"/>
    <mergeCell ref="D41:D46"/>
    <mergeCell ref="B47:B64"/>
    <mergeCell ref="C47:C52"/>
    <mergeCell ref="D47:D52"/>
    <mergeCell ref="C53:C58"/>
    <mergeCell ref="D53:D58"/>
    <mergeCell ref="C59:C64"/>
    <mergeCell ref="D59:D64"/>
    <mergeCell ref="B65:B70"/>
    <mergeCell ref="C65:C70"/>
    <mergeCell ref="D65:D70"/>
    <mergeCell ref="A71:A92"/>
    <mergeCell ref="B71:B76"/>
    <mergeCell ref="D71:D76"/>
    <mergeCell ref="C72:C76"/>
    <mergeCell ref="B77:B82"/>
    <mergeCell ref="D77:D82"/>
    <mergeCell ref="C78:C82"/>
    <mergeCell ref="B83:B88"/>
    <mergeCell ref="D83:D88"/>
    <mergeCell ref="C84:C88"/>
    <mergeCell ref="A97:S98"/>
    <mergeCell ref="A99:R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5" activeCellId="0" sqref="B5"/>
    </sheetView>
  </sheetViews>
  <sheetFormatPr defaultColWidth="9" defaultRowHeight="13.5" zeroHeight="false" outlineLevelRow="0" outlineLevelCol="0"/>
  <cols>
    <col collapsed="false" customWidth="true" hidden="false" outlineLevel="0" max="2" min="1" style="0" width="5.16"/>
    <col collapsed="false" customWidth="true" hidden="false" outlineLevel="0" max="3" min="3" style="104" width="7.09"/>
    <col collapsed="false" customWidth="true" hidden="false" outlineLevel="0" max="5" min="4" style="0" width="5.16"/>
    <col collapsed="false" customWidth="true" hidden="false" outlineLevel="0" max="6" min="6" style="0" width="5.67"/>
    <col collapsed="false" customWidth="true" hidden="false" outlineLevel="0" max="8" min="7" style="0" width="5.58"/>
    <col collapsed="false" customWidth="true" hidden="false" outlineLevel="0" max="9" min="9" style="0" width="6.15"/>
    <col collapsed="false" customWidth="true" hidden="false" outlineLevel="0" max="10" min="10" style="0" width="5.91"/>
    <col collapsed="false" customWidth="true" hidden="false" outlineLevel="0" max="11" min="11" style="0" width="5.25"/>
    <col collapsed="false" customWidth="true" hidden="false" outlineLevel="0" max="12" min="12" style="0" width="5.34"/>
    <col collapsed="false" customWidth="true" hidden="false" outlineLevel="0" max="13" min="13" style="0" width="6.09"/>
    <col collapsed="false" customWidth="true" hidden="false" outlineLevel="0" max="14" min="14" style="0" width="5.91"/>
    <col collapsed="false" customWidth="true" hidden="false" outlineLevel="0" max="15" min="15" style="0" width="6.09"/>
    <col collapsed="false" customWidth="true" hidden="false" outlineLevel="0" max="16" min="16" style="0" width="5.83"/>
    <col collapsed="false" customWidth="true" hidden="false" outlineLevel="0" max="17" min="17" style="105" width="17.98"/>
    <col collapsed="false" customWidth="true" hidden="false" outlineLevel="0" max="18" min="18" style="105" width="20.94"/>
  </cols>
  <sheetData>
    <row r="1" customFormat="false" ht="14.25" hidden="false" customHeight="false" outlineLevel="0" collapsed="false">
      <c r="A1" s="5" t="s">
        <v>0</v>
      </c>
      <c r="B1" s="6" t="s">
        <v>1</v>
      </c>
      <c r="C1" s="7" t="s">
        <v>2</v>
      </c>
      <c r="D1" s="6" t="s">
        <v>3</v>
      </c>
      <c r="E1" s="6" t="s">
        <v>4</v>
      </c>
      <c r="F1" s="106" t="n">
        <v>2010</v>
      </c>
      <c r="G1" s="106" t="n">
        <v>2011</v>
      </c>
      <c r="H1" s="106" t="n">
        <v>2012</v>
      </c>
      <c r="I1" s="106" t="n">
        <v>2013</v>
      </c>
      <c r="J1" s="106" t="n">
        <v>2014</v>
      </c>
      <c r="K1" s="106" t="n">
        <v>2015</v>
      </c>
      <c r="L1" s="106" t="n">
        <v>2016</v>
      </c>
      <c r="M1" s="106" t="n">
        <v>2017</v>
      </c>
      <c r="N1" s="106" t="n">
        <v>2018</v>
      </c>
      <c r="O1" s="106" t="n">
        <v>2019</v>
      </c>
      <c r="P1" s="107" t="n">
        <v>2020</v>
      </c>
    </row>
    <row r="2" s="1" customFormat="true" ht="15.75" hidden="false" customHeight="true" outlineLevel="0" collapsed="false">
      <c r="A2" s="108" t="s">
        <v>223</v>
      </c>
      <c r="B2" s="33" t="s">
        <v>224</v>
      </c>
      <c r="C2" s="60" t="s">
        <v>13</v>
      </c>
      <c r="D2" s="33" t="s">
        <v>225</v>
      </c>
      <c r="E2" s="109" t="s">
        <v>9</v>
      </c>
      <c r="F2" s="110" t="n">
        <v>56360.0518416869</v>
      </c>
      <c r="G2" s="110" t="n">
        <v>65193.3422266796</v>
      </c>
      <c r="H2" s="110" t="n">
        <v>67502.6133745123</v>
      </c>
      <c r="I2" s="110" t="n">
        <v>66749.3756967212</v>
      </c>
      <c r="J2" s="110" t="n">
        <v>64853.27604008</v>
      </c>
      <c r="K2" s="110" t="n">
        <v>66074.8099511172</v>
      </c>
      <c r="L2" s="110" t="n">
        <v>68526.1246722212</v>
      </c>
      <c r="M2" s="110" t="n">
        <v>70451.5573926521</v>
      </c>
      <c r="N2" s="110" t="n">
        <v>71502.002859988</v>
      </c>
      <c r="O2" s="110" t="n">
        <v>74096.3310809087</v>
      </c>
      <c r="P2" s="111" t="n">
        <v>72633.3242520406</v>
      </c>
      <c r="Q2" s="4" t="s">
        <v>226</v>
      </c>
      <c r="R2" s="4" t="s">
        <v>227</v>
      </c>
      <c r="S2" s="112" t="s">
        <v>228</v>
      </c>
    </row>
    <row r="3" s="1" customFormat="true" ht="17.7" hidden="false" customHeight="false" outlineLevel="0" collapsed="false">
      <c r="A3" s="108"/>
      <c r="B3" s="40" t="s">
        <v>18</v>
      </c>
      <c r="C3" s="56" t="s">
        <v>19</v>
      </c>
      <c r="D3" s="40" t="s">
        <v>225</v>
      </c>
      <c r="E3" s="77" t="s">
        <v>9</v>
      </c>
      <c r="F3" s="113" t="n">
        <v>896.069697449971</v>
      </c>
      <c r="G3" s="113" t="n">
        <v>1031.17645181776</v>
      </c>
      <c r="H3" s="113" t="n">
        <v>1165.27500549403</v>
      </c>
      <c r="I3" s="113" t="n">
        <v>1007.47771888589</v>
      </c>
      <c r="J3" s="113" t="n">
        <v>1020.85274965575</v>
      </c>
      <c r="K3" s="113" t="n">
        <v>1162.51199478065</v>
      </c>
      <c r="L3" s="113" t="n">
        <v>1211.03357900444</v>
      </c>
      <c r="M3" s="113" t="n">
        <v>1245.01917351413</v>
      </c>
      <c r="N3" s="113" t="n">
        <v>1295.48724182507</v>
      </c>
      <c r="O3" s="113" t="n">
        <v>1278.38417421944</v>
      </c>
      <c r="P3" s="114" t="n">
        <v>1238.75904472338</v>
      </c>
      <c r="Q3" s="4"/>
      <c r="R3" s="4" t="s">
        <v>229</v>
      </c>
      <c r="S3" s="115" t="s">
        <v>230</v>
      </c>
    </row>
    <row r="4" s="1" customFormat="true" ht="15.75" hidden="false" customHeight="true" outlineLevel="0" collapsed="false">
      <c r="A4" s="108"/>
      <c r="B4" s="63" t="s">
        <v>22</v>
      </c>
      <c r="C4" s="69" t="s">
        <v>28</v>
      </c>
      <c r="D4" s="63" t="s">
        <v>225</v>
      </c>
      <c r="E4" s="47" t="s">
        <v>9</v>
      </c>
      <c r="F4" s="116" t="n">
        <v>45225.6967955493</v>
      </c>
      <c r="G4" s="116" t="n">
        <v>52975.786875056</v>
      </c>
      <c r="H4" s="116" t="n">
        <v>54048.2815850306</v>
      </c>
      <c r="I4" s="116" t="n">
        <v>52229.0841704939</v>
      </c>
      <c r="J4" s="116" t="n">
        <v>51187.9800070402</v>
      </c>
      <c r="K4" s="116" t="n">
        <v>51101.8734366797</v>
      </c>
      <c r="L4" s="116" t="n">
        <v>52382.2237908466</v>
      </c>
      <c r="M4" s="116" t="n">
        <v>52975.8492737782</v>
      </c>
      <c r="N4" s="116" t="n">
        <v>52506.8805743906</v>
      </c>
      <c r="O4" s="116" t="n">
        <v>54235.4389685436</v>
      </c>
      <c r="P4" s="117" t="n">
        <v>52954.0489046084</v>
      </c>
      <c r="Q4" s="4"/>
      <c r="R4" s="4" t="s">
        <v>231</v>
      </c>
      <c r="S4" s="115" t="s">
        <v>232</v>
      </c>
    </row>
    <row r="5" s="1" customFormat="true" ht="15.75" hidden="false" customHeight="true" outlineLevel="0" collapsed="false">
      <c r="A5" s="108"/>
      <c r="B5" s="40" t="s">
        <v>31</v>
      </c>
      <c r="C5" s="45" t="s">
        <v>13</v>
      </c>
      <c r="D5" s="40" t="s">
        <v>225</v>
      </c>
      <c r="E5" s="47" t="s">
        <v>9</v>
      </c>
      <c r="F5" s="116" t="n">
        <v>5898.28418533801</v>
      </c>
      <c r="G5" s="116" t="n">
        <v>6584.55643997638</v>
      </c>
      <c r="H5" s="116" t="n">
        <v>7147.77447068484</v>
      </c>
      <c r="I5" s="116" t="n">
        <v>7791.47233732505</v>
      </c>
      <c r="J5" s="116" t="n">
        <v>7676.076783202</v>
      </c>
      <c r="K5" s="116" t="n">
        <v>8314.53058744104</v>
      </c>
      <c r="L5" s="116" t="n">
        <v>8801.01582496857</v>
      </c>
      <c r="M5" s="116" t="n">
        <v>9524.01495679238</v>
      </c>
      <c r="N5" s="116" t="n">
        <v>10422.1133760473</v>
      </c>
      <c r="O5" s="116" t="n">
        <v>11150.9571321875</v>
      </c>
      <c r="P5" s="117" t="n">
        <v>10906.0275043348</v>
      </c>
      <c r="Q5" s="4"/>
      <c r="R5" s="4" t="s">
        <v>233</v>
      </c>
      <c r="S5" s="112" t="s">
        <v>234</v>
      </c>
    </row>
    <row r="6" s="1" customFormat="true" ht="17.7" hidden="false" customHeight="false" outlineLevel="0" collapsed="false">
      <c r="A6" s="108"/>
      <c r="B6" s="40"/>
      <c r="C6" s="25" t="s">
        <v>34</v>
      </c>
      <c r="D6" s="40"/>
      <c r="E6" s="26" t="s">
        <v>9</v>
      </c>
      <c r="F6" s="118" t="n">
        <v>3068.03057368219</v>
      </c>
      <c r="G6" s="118" t="n">
        <v>3280.29232483048</v>
      </c>
      <c r="H6" s="118" t="n">
        <v>3561.72952896131</v>
      </c>
      <c r="I6" s="118" t="n">
        <v>3847.15571604066</v>
      </c>
      <c r="J6" s="118" t="n">
        <v>4157.35216826008</v>
      </c>
      <c r="K6" s="118" t="n">
        <v>4398.07304800595</v>
      </c>
      <c r="L6" s="118" t="n">
        <v>4556.29426948778</v>
      </c>
      <c r="M6" s="118" t="n">
        <v>4826.10574376412</v>
      </c>
      <c r="N6" s="118" t="n">
        <v>5125.16509035492</v>
      </c>
      <c r="O6" s="118" t="n">
        <v>5449.65136253855</v>
      </c>
      <c r="P6" s="119" t="n">
        <v>5456.83640406147</v>
      </c>
      <c r="Q6" s="4"/>
      <c r="R6" s="4" t="s">
        <v>235</v>
      </c>
      <c r="S6" s="115" t="s">
        <v>236</v>
      </c>
    </row>
    <row r="7" s="1" customFormat="true" ht="17.7" hidden="false" customHeight="false" outlineLevel="0" collapsed="false">
      <c r="A7" s="108"/>
      <c r="B7" s="40"/>
      <c r="C7" s="69" t="s">
        <v>37</v>
      </c>
      <c r="D7" s="40"/>
      <c r="E7" s="55" t="s">
        <v>9</v>
      </c>
      <c r="F7" s="120" t="n">
        <v>2830.25361165582</v>
      </c>
      <c r="G7" s="120" t="n">
        <v>3304.2641151459</v>
      </c>
      <c r="H7" s="120" t="n">
        <v>3586.04494172352</v>
      </c>
      <c r="I7" s="120" t="n">
        <v>3944.31662128439</v>
      </c>
      <c r="J7" s="120" t="n">
        <v>3518.72461494192</v>
      </c>
      <c r="K7" s="120" t="n">
        <v>3916.45753943509</v>
      </c>
      <c r="L7" s="120" t="n">
        <v>4244.72155548079</v>
      </c>
      <c r="M7" s="120" t="n">
        <v>4697.90921302826</v>
      </c>
      <c r="N7" s="120" t="n">
        <v>5296.94828569234</v>
      </c>
      <c r="O7" s="120" t="n">
        <v>5701.30576964898</v>
      </c>
      <c r="P7" s="121" t="n">
        <v>5449.19110027337</v>
      </c>
      <c r="Q7" s="4"/>
      <c r="R7" s="4" t="s">
        <v>237</v>
      </c>
      <c r="S7" s="115" t="s">
        <v>238</v>
      </c>
    </row>
    <row r="8" s="1" customFormat="true" ht="17.7" hidden="false" customHeight="false" outlineLevel="0" collapsed="false">
      <c r="A8" s="108"/>
      <c r="B8" s="30" t="s">
        <v>69</v>
      </c>
      <c r="C8" s="95" t="s">
        <v>70</v>
      </c>
      <c r="D8" s="24" t="s">
        <v>225</v>
      </c>
      <c r="E8" s="122" t="s">
        <v>9</v>
      </c>
      <c r="F8" s="123" t="n">
        <v>4340.0011633496</v>
      </c>
      <c r="G8" s="123" t="n">
        <v>4601.82245982945</v>
      </c>
      <c r="H8" s="123" t="n">
        <v>5141.28231330286</v>
      </c>
      <c r="I8" s="123" t="n">
        <v>5721.34147001635</v>
      </c>
      <c r="J8" s="123" t="n">
        <v>4968.36650018211</v>
      </c>
      <c r="K8" s="123" t="n">
        <v>5495.89393221587</v>
      </c>
      <c r="L8" s="123" t="n">
        <v>6131.85147740157</v>
      </c>
      <c r="M8" s="123" t="n">
        <v>6706.67398856739</v>
      </c>
      <c r="N8" s="123" t="n">
        <v>7277.52166772506</v>
      </c>
      <c r="O8" s="123" t="n">
        <v>7431.55080595814</v>
      </c>
      <c r="P8" s="124" t="n">
        <v>7534.48879837394</v>
      </c>
      <c r="Q8" s="4"/>
      <c r="R8" s="4" t="s">
        <v>239</v>
      </c>
      <c r="S8" s="115" t="s">
        <v>240</v>
      </c>
    </row>
    <row r="9" s="1" customFormat="true" ht="13.5" hidden="false" customHeight="true" outlineLevel="0" collapsed="false">
      <c r="A9" s="125" t="s">
        <v>241</v>
      </c>
      <c r="B9" s="33" t="s">
        <v>18</v>
      </c>
      <c r="C9" s="60" t="s">
        <v>19</v>
      </c>
      <c r="D9" s="109" t="s">
        <v>242</v>
      </c>
      <c r="E9" s="21" t="s">
        <v>75</v>
      </c>
      <c r="F9" s="126" t="n">
        <v>2.6636734598908</v>
      </c>
      <c r="G9" s="126" t="n">
        <v>2.6636734598908</v>
      </c>
      <c r="H9" s="126" t="n">
        <v>2.6636734598908</v>
      </c>
      <c r="I9" s="126" t="n">
        <v>2.6636734598908</v>
      </c>
      <c r="J9" s="126" t="n">
        <v>2.6636734598908</v>
      </c>
      <c r="K9" s="126" t="n">
        <v>2.6636734598908</v>
      </c>
      <c r="L9" s="126" t="n">
        <v>2.6636734598908</v>
      </c>
      <c r="M9" s="126" t="n">
        <v>2.6636734598908</v>
      </c>
      <c r="N9" s="126" t="n">
        <v>2.6636734598908</v>
      </c>
      <c r="O9" s="126" t="n">
        <v>2.6636734598908</v>
      </c>
      <c r="P9" s="127" t="n">
        <v>2.6636734598908</v>
      </c>
      <c r="Q9" s="4" t="s">
        <v>243</v>
      </c>
      <c r="R9" s="4" t="s">
        <v>244</v>
      </c>
    </row>
    <row r="10" s="1" customFormat="true" ht="14.25" hidden="false" customHeight="false" outlineLevel="0" collapsed="false">
      <c r="A10" s="125"/>
      <c r="B10" s="33"/>
      <c r="C10" s="60"/>
      <c r="D10" s="109"/>
      <c r="E10" s="24" t="s">
        <v>78</v>
      </c>
      <c r="F10" s="118" t="n">
        <v>2.11381172625967</v>
      </c>
      <c r="G10" s="118" t="n">
        <v>2.11628148907787</v>
      </c>
      <c r="H10" s="118" t="n">
        <v>2.11893523272418</v>
      </c>
      <c r="I10" s="118" t="n">
        <v>2.11741677161602</v>
      </c>
      <c r="J10" s="118" t="n">
        <v>2.10924505561222</v>
      </c>
      <c r="K10" s="118" t="n">
        <v>2.10966403339643</v>
      </c>
      <c r="L10" s="118" t="n">
        <v>2.11668897534899</v>
      </c>
      <c r="M10" s="118" t="n">
        <v>2.1165287463181</v>
      </c>
      <c r="N10" s="118" t="n">
        <v>2.11634094075819</v>
      </c>
      <c r="O10" s="118" t="n">
        <v>2.1159286339651</v>
      </c>
      <c r="P10" s="119" t="n">
        <v>2.11563840284221</v>
      </c>
      <c r="Q10" s="4"/>
      <c r="R10" s="4" t="s">
        <v>245</v>
      </c>
    </row>
    <row r="11" s="1" customFormat="true" ht="14.25" hidden="false" customHeight="false" outlineLevel="0" collapsed="false">
      <c r="A11" s="125"/>
      <c r="B11" s="33"/>
      <c r="C11" s="60"/>
      <c r="D11" s="109"/>
      <c r="E11" s="24" t="s">
        <v>81</v>
      </c>
      <c r="F11" s="118" t="s">
        <v>9</v>
      </c>
      <c r="G11" s="118" t="s">
        <v>9</v>
      </c>
      <c r="H11" s="118" t="s">
        <v>9</v>
      </c>
      <c r="I11" s="118" t="s">
        <v>9</v>
      </c>
      <c r="J11" s="118" t="s">
        <v>9</v>
      </c>
      <c r="K11" s="118" t="s">
        <v>9</v>
      </c>
      <c r="L11" s="118" t="s">
        <v>9</v>
      </c>
      <c r="M11" s="118" t="s">
        <v>9</v>
      </c>
      <c r="N11" s="118" t="s">
        <v>9</v>
      </c>
      <c r="O11" s="118" t="s">
        <v>9</v>
      </c>
      <c r="P11" s="119" t="s">
        <v>9</v>
      </c>
      <c r="Q11" s="4"/>
      <c r="R11" s="4" t="s">
        <v>246</v>
      </c>
    </row>
    <row r="12" s="1" customFormat="true" ht="14.25" hidden="false" customHeight="false" outlineLevel="0" collapsed="false">
      <c r="A12" s="125"/>
      <c r="B12" s="33"/>
      <c r="C12" s="60"/>
      <c r="D12" s="109"/>
      <c r="E12" s="24" t="s">
        <v>83</v>
      </c>
      <c r="F12" s="118" t="s">
        <v>9</v>
      </c>
      <c r="G12" s="118" t="s">
        <v>9</v>
      </c>
      <c r="H12" s="118" t="s">
        <v>9</v>
      </c>
      <c r="I12" s="118" t="s">
        <v>9</v>
      </c>
      <c r="J12" s="118" t="s">
        <v>9</v>
      </c>
      <c r="K12" s="118" t="s">
        <v>9</v>
      </c>
      <c r="L12" s="118" t="s">
        <v>9</v>
      </c>
      <c r="M12" s="118" t="s">
        <v>9</v>
      </c>
      <c r="N12" s="118" t="s">
        <v>9</v>
      </c>
      <c r="O12" s="118" t="s">
        <v>9</v>
      </c>
      <c r="P12" s="119" t="s">
        <v>9</v>
      </c>
      <c r="Q12" s="4"/>
      <c r="R12" s="4" t="s">
        <v>247</v>
      </c>
    </row>
    <row r="13" s="1" customFormat="true" ht="14.25" hidden="false" customHeight="false" outlineLevel="0" collapsed="false">
      <c r="A13" s="125"/>
      <c r="B13" s="33"/>
      <c r="C13" s="60"/>
      <c r="D13" s="109"/>
      <c r="E13" s="24" t="s">
        <v>85</v>
      </c>
      <c r="F13" s="118" t="n">
        <v>6.30710873738302</v>
      </c>
      <c r="G13" s="118" t="n">
        <v>6.44502162136879</v>
      </c>
      <c r="H13" s="118" t="n">
        <v>6.25348207401945</v>
      </c>
      <c r="I13" s="118" t="n">
        <v>6.25286287852662</v>
      </c>
      <c r="J13" s="118" t="n">
        <v>5.45025803665601</v>
      </c>
      <c r="K13" s="118" t="n">
        <v>5.77752907997892</v>
      </c>
      <c r="L13" s="118" t="n">
        <v>5.72503819295614</v>
      </c>
      <c r="M13" s="118" t="n">
        <v>5.69587168874327</v>
      </c>
      <c r="N13" s="118" t="n">
        <v>5.59561506384514</v>
      </c>
      <c r="O13" s="118" t="n">
        <v>5.64855136846249</v>
      </c>
      <c r="P13" s="119" t="n">
        <v>5.40623973812944</v>
      </c>
      <c r="Q13" s="4"/>
      <c r="R13" s="4" t="s">
        <v>248</v>
      </c>
    </row>
    <row r="14" s="1" customFormat="true" ht="14.25" hidden="false" customHeight="false" outlineLevel="0" collapsed="false">
      <c r="A14" s="125"/>
      <c r="B14" s="33"/>
      <c r="C14" s="60"/>
      <c r="D14" s="109"/>
      <c r="E14" s="62" t="s">
        <v>87</v>
      </c>
      <c r="F14" s="120" t="s">
        <v>9</v>
      </c>
      <c r="G14" s="120" t="s">
        <v>9</v>
      </c>
      <c r="H14" s="120" t="s">
        <v>9</v>
      </c>
      <c r="I14" s="120" t="s">
        <v>9</v>
      </c>
      <c r="J14" s="120" t="s">
        <v>9</v>
      </c>
      <c r="K14" s="120" t="s">
        <v>9</v>
      </c>
      <c r="L14" s="120" t="s">
        <v>9</v>
      </c>
      <c r="M14" s="120" t="s">
        <v>9</v>
      </c>
      <c r="N14" s="120" t="s">
        <v>9</v>
      </c>
      <c r="O14" s="120" t="s">
        <v>9</v>
      </c>
      <c r="P14" s="121" t="s">
        <v>9</v>
      </c>
      <c r="Q14" s="4"/>
      <c r="R14" s="4" t="s">
        <v>249</v>
      </c>
    </row>
    <row r="15" s="1" customFormat="true" ht="15.75" hidden="false" customHeight="true" outlineLevel="0" collapsed="false">
      <c r="A15" s="125"/>
      <c r="B15" s="40" t="s">
        <v>22</v>
      </c>
      <c r="C15" s="56" t="s">
        <v>28</v>
      </c>
      <c r="D15" s="77" t="s">
        <v>242</v>
      </c>
      <c r="E15" s="63" t="s">
        <v>75</v>
      </c>
      <c r="F15" s="116" t="n">
        <v>2.9610789612377</v>
      </c>
      <c r="G15" s="116" t="n">
        <v>2.63166310286187</v>
      </c>
      <c r="H15" s="116" t="n">
        <v>2.66389358175008</v>
      </c>
      <c r="I15" s="116" t="n">
        <v>3.12972918756762</v>
      </c>
      <c r="J15" s="116" t="n">
        <v>3.30160960469571</v>
      </c>
      <c r="K15" s="116" t="n">
        <v>3.09099369444538</v>
      </c>
      <c r="L15" s="116" t="n">
        <v>3.08595802260286</v>
      </c>
      <c r="M15" s="116" t="n">
        <v>3.16641871546752</v>
      </c>
      <c r="N15" s="116" t="n">
        <v>3.25626922420109</v>
      </c>
      <c r="O15" s="116" t="n">
        <v>3.34845012208729</v>
      </c>
      <c r="P15" s="117" t="n">
        <v>3.38316230933334</v>
      </c>
      <c r="Q15" s="4"/>
      <c r="R15" s="4" t="s">
        <v>250</v>
      </c>
    </row>
    <row r="16" s="1" customFormat="true" ht="14.25" hidden="false" customHeight="false" outlineLevel="0" collapsed="false">
      <c r="A16" s="125"/>
      <c r="B16" s="40"/>
      <c r="C16" s="56"/>
      <c r="D16" s="77"/>
      <c r="E16" s="24" t="s">
        <v>78</v>
      </c>
      <c r="F16" s="118" t="n">
        <v>1.37688015957801</v>
      </c>
      <c r="G16" s="118" t="n">
        <v>1.49597328887891</v>
      </c>
      <c r="H16" s="118" t="n">
        <v>1.57711347055618</v>
      </c>
      <c r="I16" s="118" t="n">
        <v>1.51851138513803</v>
      </c>
      <c r="J16" s="118" t="n">
        <v>1.59421754400583</v>
      </c>
      <c r="K16" s="118" t="n">
        <v>1.3012194395049</v>
      </c>
      <c r="L16" s="118" t="n">
        <v>1.32271754540528</v>
      </c>
      <c r="M16" s="118" t="n">
        <v>1.3643686396513</v>
      </c>
      <c r="N16" s="118" t="n">
        <v>1.4518091300615</v>
      </c>
      <c r="O16" s="118" t="n">
        <v>1.55826932191166</v>
      </c>
      <c r="P16" s="119" t="n">
        <v>1.83306906881064</v>
      </c>
      <c r="Q16" s="4"/>
      <c r="R16" s="4" t="s">
        <v>251</v>
      </c>
    </row>
    <row r="17" s="1" customFormat="true" ht="14.25" hidden="false" customHeight="false" outlineLevel="0" collapsed="false">
      <c r="A17" s="125"/>
      <c r="B17" s="40"/>
      <c r="C17" s="56"/>
      <c r="D17" s="77"/>
      <c r="E17" s="24" t="s">
        <v>81</v>
      </c>
      <c r="F17" s="118" t="n">
        <v>1.62770967669481</v>
      </c>
      <c r="G17" s="118" t="n">
        <v>1.57200511785237</v>
      </c>
      <c r="H17" s="118" t="n">
        <v>1.62770979166595</v>
      </c>
      <c r="I17" s="118" t="n">
        <v>1.62855630356017</v>
      </c>
      <c r="J17" s="118" t="n">
        <v>1.58749043956205</v>
      </c>
      <c r="K17" s="118" t="n">
        <v>1.59250298474498</v>
      </c>
      <c r="L17" s="118" t="n">
        <v>1.5730509323586</v>
      </c>
      <c r="M17" s="118" t="n">
        <v>1.59863156655131</v>
      </c>
      <c r="N17" s="118" t="n">
        <v>1.60361369136026</v>
      </c>
      <c r="O17" s="118" t="n">
        <v>1.60066130198853</v>
      </c>
      <c r="P17" s="119" t="n">
        <v>1.60523336141225</v>
      </c>
      <c r="Q17" s="4"/>
      <c r="R17" s="4" t="s">
        <v>252</v>
      </c>
    </row>
    <row r="18" s="1" customFormat="true" ht="14.25" hidden="false" customHeight="false" outlineLevel="0" collapsed="false">
      <c r="A18" s="125"/>
      <c r="B18" s="40"/>
      <c r="C18" s="56"/>
      <c r="D18" s="77"/>
      <c r="E18" s="24" t="s">
        <v>83</v>
      </c>
      <c r="F18" s="118" t="n">
        <v>2.70713357003314</v>
      </c>
      <c r="G18" s="118" t="n">
        <v>2.8605447166184</v>
      </c>
      <c r="H18" s="118" t="n">
        <v>2.98509995946872</v>
      </c>
      <c r="I18" s="118" t="n">
        <v>2.60340617751856</v>
      </c>
      <c r="J18" s="118" t="n">
        <v>2.61976378886622</v>
      </c>
      <c r="K18" s="118" t="n">
        <v>2.73862224571269</v>
      </c>
      <c r="L18" s="118" t="n">
        <v>2.81742862393007</v>
      </c>
      <c r="M18" s="118" t="n">
        <v>2.92565431316106</v>
      </c>
      <c r="N18" s="118" t="n">
        <v>3.19385528574315</v>
      </c>
      <c r="O18" s="118" t="n">
        <v>3.08274198282358</v>
      </c>
      <c r="P18" s="119" t="n">
        <v>3.12406685073011</v>
      </c>
      <c r="Q18" s="4"/>
      <c r="R18" s="4" t="s">
        <v>253</v>
      </c>
    </row>
    <row r="19" s="1" customFormat="true" ht="14.25" hidden="false" customHeight="false" outlineLevel="0" collapsed="false">
      <c r="A19" s="125"/>
      <c r="B19" s="40"/>
      <c r="C19" s="56"/>
      <c r="D19" s="77"/>
      <c r="E19" s="24" t="s">
        <v>85</v>
      </c>
      <c r="F19" s="118" t="n">
        <v>6.30710873738302</v>
      </c>
      <c r="G19" s="118" t="n">
        <v>6.44502162136879</v>
      </c>
      <c r="H19" s="118" t="n">
        <v>6.25348207401945</v>
      </c>
      <c r="I19" s="118" t="n">
        <v>6.25286287852662</v>
      </c>
      <c r="J19" s="118" t="n">
        <v>5.45025803665601</v>
      </c>
      <c r="K19" s="118" t="n">
        <v>5.77752907997892</v>
      </c>
      <c r="L19" s="118" t="n">
        <v>5.72503819295614</v>
      </c>
      <c r="M19" s="118" t="n">
        <v>5.69587168874327</v>
      </c>
      <c r="N19" s="118" t="n">
        <v>5.59561506384514</v>
      </c>
      <c r="O19" s="118" t="n">
        <v>5.64855136846249</v>
      </c>
      <c r="P19" s="119" t="n">
        <v>5.40623973812944</v>
      </c>
      <c r="Q19" s="4"/>
      <c r="R19" s="4" t="s">
        <v>254</v>
      </c>
    </row>
    <row r="20" s="1" customFormat="true" ht="14.25" hidden="false" customHeight="false" outlineLevel="0" collapsed="false">
      <c r="A20" s="125"/>
      <c r="B20" s="40"/>
      <c r="C20" s="56"/>
      <c r="D20" s="77"/>
      <c r="E20" s="62" t="s">
        <v>87</v>
      </c>
      <c r="F20" s="120" t="n">
        <v>0</v>
      </c>
      <c r="G20" s="120" t="n">
        <v>0</v>
      </c>
      <c r="H20" s="120" t="n">
        <v>0</v>
      </c>
      <c r="I20" s="120" t="n">
        <v>0</v>
      </c>
      <c r="J20" s="120" t="n">
        <v>0</v>
      </c>
      <c r="K20" s="120" t="n">
        <v>0</v>
      </c>
      <c r="L20" s="120" t="n">
        <v>0</v>
      </c>
      <c r="M20" s="120" t="n">
        <v>0</v>
      </c>
      <c r="N20" s="120" t="n">
        <v>0</v>
      </c>
      <c r="O20" s="120" t="n">
        <v>0</v>
      </c>
      <c r="P20" s="121" t="n">
        <v>0</v>
      </c>
      <c r="Q20" s="4"/>
      <c r="R20" s="4" t="s">
        <v>255</v>
      </c>
    </row>
    <row r="21" s="1" customFormat="true" ht="15.75" hidden="false" customHeight="true" outlineLevel="0" collapsed="false">
      <c r="A21" s="125"/>
      <c r="B21" s="40" t="s">
        <v>31</v>
      </c>
      <c r="C21" s="56" t="s">
        <v>34</v>
      </c>
      <c r="D21" s="77" t="s">
        <v>242</v>
      </c>
      <c r="E21" s="63" t="s">
        <v>75</v>
      </c>
      <c r="F21" s="116" t="n">
        <v>2.6636734598908</v>
      </c>
      <c r="G21" s="116" t="n">
        <v>2.6636734598908</v>
      </c>
      <c r="H21" s="116" t="n">
        <v>2.6636734598908</v>
      </c>
      <c r="I21" s="116" t="n">
        <v>2.6636734598908</v>
      </c>
      <c r="J21" s="116" t="n">
        <v>2.6636734598908</v>
      </c>
      <c r="K21" s="116" t="n">
        <v>2.6636734598908</v>
      </c>
      <c r="L21" s="116" t="n">
        <v>2.6636734598908</v>
      </c>
      <c r="M21" s="116" t="n">
        <v>2.6636734598908</v>
      </c>
      <c r="N21" s="116" t="n">
        <v>2.6636734598908</v>
      </c>
      <c r="O21" s="116" t="n">
        <v>2.6636734598908</v>
      </c>
      <c r="P21" s="117" t="n">
        <v>2.6636734598908</v>
      </c>
      <c r="Q21" s="4"/>
      <c r="R21" s="4" t="s">
        <v>256</v>
      </c>
    </row>
    <row r="22" s="1" customFormat="true" ht="14.25" hidden="false" customHeight="false" outlineLevel="0" collapsed="false">
      <c r="A22" s="125"/>
      <c r="B22" s="40"/>
      <c r="C22" s="56"/>
      <c r="D22" s="77"/>
      <c r="E22" s="24" t="s">
        <v>78</v>
      </c>
      <c r="F22" s="118" t="n">
        <v>2.0701706997119</v>
      </c>
      <c r="G22" s="118" t="n">
        <v>2.06496917385517</v>
      </c>
      <c r="H22" s="118" t="n">
        <v>2.06427295987884</v>
      </c>
      <c r="I22" s="118" t="n">
        <v>2.06585702161867</v>
      </c>
      <c r="J22" s="118" t="n">
        <v>2.06746079473905</v>
      </c>
      <c r="K22" s="118" t="n">
        <v>2.06770582598041</v>
      </c>
      <c r="L22" s="118" t="n">
        <v>2.0676406019601</v>
      </c>
      <c r="M22" s="118" t="n">
        <v>2.06787346679374</v>
      </c>
      <c r="N22" s="118" t="n">
        <v>2.06991223400604</v>
      </c>
      <c r="O22" s="118" t="n">
        <v>2.06857343757664</v>
      </c>
      <c r="P22" s="119" t="n">
        <v>2.06905829985081</v>
      </c>
      <c r="Q22" s="4"/>
      <c r="R22" s="4" t="s">
        <v>257</v>
      </c>
    </row>
    <row r="23" s="1" customFormat="true" ht="14.25" hidden="false" customHeight="false" outlineLevel="0" collapsed="false">
      <c r="A23" s="125"/>
      <c r="B23" s="40"/>
      <c r="C23" s="56"/>
      <c r="D23" s="77"/>
      <c r="E23" s="24" t="s">
        <v>81</v>
      </c>
      <c r="F23" s="118" t="n">
        <v>1.62771028646617</v>
      </c>
      <c r="G23" s="118" t="n">
        <v>1.62771028646617</v>
      </c>
      <c r="H23" s="118" t="n">
        <v>1.62771028646617</v>
      </c>
      <c r="I23" s="118" t="n">
        <v>1.62771028646617</v>
      </c>
      <c r="J23" s="118" t="n">
        <v>1.62771028646617</v>
      </c>
      <c r="K23" s="118" t="n">
        <v>1.62770673419618</v>
      </c>
      <c r="L23" s="118" t="n">
        <v>1.62770679993236</v>
      </c>
      <c r="M23" s="118" t="n">
        <v>1.62770684444034</v>
      </c>
      <c r="N23" s="118" t="n">
        <v>1.62770725180015</v>
      </c>
      <c r="O23" s="118" t="n">
        <v>1.62770839522827</v>
      </c>
      <c r="P23" s="119" t="n">
        <v>1.62770874102363</v>
      </c>
      <c r="Q23" s="4"/>
      <c r="R23" s="4" t="s">
        <v>258</v>
      </c>
    </row>
    <row r="24" s="1" customFormat="true" ht="14.25" hidden="false" customHeight="false" outlineLevel="0" collapsed="false">
      <c r="A24" s="125"/>
      <c r="B24" s="40"/>
      <c r="C24" s="56"/>
      <c r="D24" s="77"/>
      <c r="E24" s="24" t="s">
        <v>83</v>
      </c>
      <c r="F24" s="118" t="n">
        <v>2.90611183899547</v>
      </c>
      <c r="G24" s="118" t="n">
        <v>2.91631904625311</v>
      </c>
      <c r="H24" s="118" t="n">
        <v>3.03156249362991</v>
      </c>
      <c r="I24" s="118" t="n">
        <v>2.96658750617438</v>
      </c>
      <c r="J24" s="118" t="n">
        <v>2.99762347293409</v>
      </c>
      <c r="K24" s="118" t="n">
        <v>3.10658624342983</v>
      </c>
      <c r="L24" s="118" t="n">
        <v>3.19042149678183</v>
      </c>
      <c r="M24" s="118" t="n">
        <v>3.27768003162375</v>
      </c>
      <c r="N24" s="118" t="n">
        <v>3.74493506499443</v>
      </c>
      <c r="O24" s="118" t="n">
        <v>3.66180998190003</v>
      </c>
      <c r="P24" s="119" t="n">
        <v>3.70500073865449</v>
      </c>
      <c r="Q24" s="4"/>
      <c r="R24" s="4" t="s">
        <v>259</v>
      </c>
    </row>
    <row r="25" s="1" customFormat="true" ht="14.25" hidden="false" customHeight="false" outlineLevel="0" collapsed="false">
      <c r="A25" s="125"/>
      <c r="B25" s="40"/>
      <c r="C25" s="56"/>
      <c r="D25" s="77"/>
      <c r="E25" s="24" t="s">
        <v>85</v>
      </c>
      <c r="F25" s="118" t="n">
        <v>6.30710873738302</v>
      </c>
      <c r="G25" s="118" t="n">
        <v>6.4450216213688</v>
      </c>
      <c r="H25" s="118" t="n">
        <v>6.25348207401945</v>
      </c>
      <c r="I25" s="118" t="n">
        <v>6.25286287852662</v>
      </c>
      <c r="J25" s="118" t="n">
        <v>5.45025803665601</v>
      </c>
      <c r="K25" s="118" t="n">
        <v>5.77752907997892</v>
      </c>
      <c r="L25" s="118" t="n">
        <v>5.72503819295614</v>
      </c>
      <c r="M25" s="118" t="n">
        <v>5.69587168874327</v>
      </c>
      <c r="N25" s="118" t="n">
        <v>5.59561506384514</v>
      </c>
      <c r="O25" s="118" t="n">
        <v>5.64855136846249</v>
      </c>
      <c r="P25" s="119" t="n">
        <v>5.40623973812944</v>
      </c>
      <c r="Q25" s="4"/>
      <c r="R25" s="4" t="s">
        <v>260</v>
      </c>
    </row>
    <row r="26" s="1" customFormat="true" ht="14.25" hidden="false" customHeight="false" outlineLevel="0" collapsed="false">
      <c r="A26" s="125"/>
      <c r="B26" s="40"/>
      <c r="C26" s="56"/>
      <c r="D26" s="77"/>
      <c r="E26" s="62" t="s">
        <v>87</v>
      </c>
      <c r="F26" s="120" t="s">
        <v>9</v>
      </c>
      <c r="G26" s="120" t="s">
        <v>9</v>
      </c>
      <c r="H26" s="120" t="s">
        <v>9</v>
      </c>
      <c r="I26" s="120" t="s">
        <v>9</v>
      </c>
      <c r="J26" s="120" t="s">
        <v>9</v>
      </c>
      <c r="K26" s="120" t="s">
        <v>9</v>
      </c>
      <c r="L26" s="120" t="s">
        <v>9</v>
      </c>
      <c r="M26" s="120" t="s">
        <v>9</v>
      </c>
      <c r="N26" s="120" t="s">
        <v>9</v>
      </c>
      <c r="O26" s="120" t="s">
        <v>9</v>
      </c>
      <c r="P26" s="121" t="s">
        <v>9</v>
      </c>
      <c r="Q26" s="4"/>
      <c r="R26" s="4" t="s">
        <v>261</v>
      </c>
    </row>
    <row r="27" s="1" customFormat="true" ht="15.75" hidden="false" customHeight="true" outlineLevel="0" collapsed="false">
      <c r="A27" s="125"/>
      <c r="B27" s="40"/>
      <c r="C27" s="56" t="s">
        <v>37</v>
      </c>
      <c r="D27" s="77" t="s">
        <v>242</v>
      </c>
      <c r="E27" s="63" t="s">
        <v>75</v>
      </c>
      <c r="F27" s="116" t="n">
        <v>2.6636734598908</v>
      </c>
      <c r="G27" s="116" t="n">
        <v>2.6636734598908</v>
      </c>
      <c r="H27" s="116" t="s">
        <v>9</v>
      </c>
      <c r="I27" s="116" t="n">
        <v>2.65251185562193</v>
      </c>
      <c r="J27" s="116" t="n">
        <v>2.6636734598908</v>
      </c>
      <c r="K27" s="116" t="n">
        <v>2.62265793011272</v>
      </c>
      <c r="L27" s="116" t="n">
        <v>2.6636734598908</v>
      </c>
      <c r="M27" s="116" t="n">
        <v>2.6636734598908</v>
      </c>
      <c r="N27" s="116" t="n">
        <v>2.6636734598908</v>
      </c>
      <c r="O27" s="116" t="n">
        <v>2.6636734598908</v>
      </c>
      <c r="P27" s="117" t="e">
        <f aca="false">#DIV/0!</f>
        <v>#DIV/0!</v>
      </c>
      <c r="Q27" s="4"/>
      <c r="R27" s="4" t="s">
        <v>262</v>
      </c>
    </row>
    <row r="28" s="1" customFormat="true" ht="14.25" hidden="false" customHeight="false" outlineLevel="0" collapsed="false">
      <c r="A28" s="125"/>
      <c r="B28" s="40"/>
      <c r="C28" s="56"/>
      <c r="D28" s="77"/>
      <c r="E28" s="24" t="s">
        <v>78</v>
      </c>
      <c r="F28" s="118" t="n">
        <v>1.99986442276827</v>
      </c>
      <c r="G28" s="118" t="n">
        <v>2.00634642500365</v>
      </c>
      <c r="H28" s="118" t="n">
        <v>2.04229826885283</v>
      </c>
      <c r="I28" s="118" t="n">
        <v>2.06850247701711</v>
      </c>
      <c r="J28" s="118" t="n">
        <v>2.03403665412036</v>
      </c>
      <c r="K28" s="118" t="n">
        <v>2.06038171652657</v>
      </c>
      <c r="L28" s="118" t="n">
        <v>2.05034801164053</v>
      </c>
      <c r="M28" s="118" t="n">
        <v>2.03313041207564</v>
      </c>
      <c r="N28" s="118" t="n">
        <v>2.0337555147174</v>
      </c>
      <c r="O28" s="118" t="n">
        <v>2.03373898250621</v>
      </c>
      <c r="P28" s="119" t="n">
        <v>2.03928746086021</v>
      </c>
      <c r="Q28" s="4"/>
      <c r="R28" s="4" t="s">
        <v>263</v>
      </c>
    </row>
    <row r="29" s="1" customFormat="true" ht="14.25" hidden="false" customHeight="false" outlineLevel="0" collapsed="false">
      <c r="A29" s="125"/>
      <c r="B29" s="40"/>
      <c r="C29" s="56"/>
      <c r="D29" s="77"/>
      <c r="E29" s="24" t="s">
        <v>81</v>
      </c>
      <c r="F29" s="118" t="n">
        <v>1.62771028646617</v>
      </c>
      <c r="G29" s="118" t="n">
        <v>1.62771028646617</v>
      </c>
      <c r="H29" s="118" t="n">
        <v>1.62771028646617</v>
      </c>
      <c r="I29" s="118" t="n">
        <v>1.62771028646617</v>
      </c>
      <c r="J29" s="118" t="n">
        <v>1.62771028646617</v>
      </c>
      <c r="K29" s="118" t="n">
        <v>1.62771028646617</v>
      </c>
      <c r="L29" s="118" t="n">
        <v>1.62771028646617</v>
      </c>
      <c r="M29" s="118" t="n">
        <v>1.62771028646617</v>
      </c>
      <c r="N29" s="118" t="n">
        <v>1.62771028646617</v>
      </c>
      <c r="O29" s="118" t="n">
        <v>1.62771028646617</v>
      </c>
      <c r="P29" s="119" t="n">
        <v>1.62771028646617</v>
      </c>
      <c r="Q29" s="4"/>
      <c r="R29" s="4" t="s">
        <v>264</v>
      </c>
    </row>
    <row r="30" s="1" customFormat="true" ht="14.25" hidden="false" customHeight="false" outlineLevel="0" collapsed="false">
      <c r="A30" s="125"/>
      <c r="B30" s="40"/>
      <c r="C30" s="56"/>
      <c r="D30" s="77"/>
      <c r="E30" s="24" t="s">
        <v>83</v>
      </c>
      <c r="F30" s="118" t="n">
        <v>2.90611183899547</v>
      </c>
      <c r="G30" s="118" t="n">
        <v>2.91631904625311</v>
      </c>
      <c r="H30" s="118" t="n">
        <v>3.03156249362991</v>
      </c>
      <c r="I30" s="118" t="n">
        <v>2.96658750617438</v>
      </c>
      <c r="J30" s="118" t="n">
        <v>2.99762347293409</v>
      </c>
      <c r="K30" s="118" t="n">
        <v>3.10658624342983</v>
      </c>
      <c r="L30" s="118" t="n">
        <v>3.19042149678183</v>
      </c>
      <c r="M30" s="118" t="n">
        <v>3.27768003162375</v>
      </c>
      <c r="N30" s="118" t="n">
        <v>3.74493506499443</v>
      </c>
      <c r="O30" s="118" t="n">
        <v>3.66180998190003</v>
      </c>
      <c r="P30" s="119" t="n">
        <v>3.70500073865449</v>
      </c>
      <c r="Q30" s="4"/>
      <c r="R30" s="4" t="s">
        <v>265</v>
      </c>
    </row>
    <row r="31" s="1" customFormat="true" ht="14.25" hidden="false" customHeight="false" outlineLevel="0" collapsed="false">
      <c r="A31" s="125"/>
      <c r="B31" s="40"/>
      <c r="C31" s="56"/>
      <c r="D31" s="77"/>
      <c r="E31" s="24" t="s">
        <v>85</v>
      </c>
      <c r="F31" s="118" t="n">
        <v>6.30710873738302</v>
      </c>
      <c r="G31" s="118" t="n">
        <v>6.44502162136879</v>
      </c>
      <c r="H31" s="118" t="n">
        <v>6.25348207401945</v>
      </c>
      <c r="I31" s="118" t="n">
        <v>6.25286287852662</v>
      </c>
      <c r="J31" s="118" t="n">
        <v>5.45025803665601</v>
      </c>
      <c r="K31" s="118" t="n">
        <v>5.77752907997892</v>
      </c>
      <c r="L31" s="118" t="n">
        <v>5.72503819295614</v>
      </c>
      <c r="M31" s="118" t="n">
        <v>5.69587168874327</v>
      </c>
      <c r="N31" s="118" t="n">
        <v>5.59561506384514</v>
      </c>
      <c r="O31" s="118" t="n">
        <v>5.64855136846249</v>
      </c>
      <c r="P31" s="119" t="n">
        <v>5.40623973812944</v>
      </c>
      <c r="Q31" s="4"/>
      <c r="R31" s="4" t="s">
        <v>266</v>
      </c>
    </row>
    <row r="32" s="1" customFormat="true" ht="14.25" hidden="false" customHeight="false" outlineLevel="0" collapsed="false">
      <c r="A32" s="125"/>
      <c r="B32" s="40"/>
      <c r="C32" s="56"/>
      <c r="D32" s="77"/>
      <c r="E32" s="62" t="s">
        <v>87</v>
      </c>
      <c r="F32" s="120" t="s">
        <v>9</v>
      </c>
      <c r="G32" s="120" t="s">
        <v>9</v>
      </c>
      <c r="H32" s="120" t="s">
        <v>9</v>
      </c>
      <c r="I32" s="120" t="s">
        <v>9</v>
      </c>
      <c r="J32" s="120" t="s">
        <v>9</v>
      </c>
      <c r="K32" s="120" t="s">
        <v>9</v>
      </c>
      <c r="L32" s="120" t="s">
        <v>9</v>
      </c>
      <c r="M32" s="120" t="s">
        <v>9</v>
      </c>
      <c r="N32" s="120" t="s">
        <v>9</v>
      </c>
      <c r="O32" s="120" t="s">
        <v>9</v>
      </c>
      <c r="P32" s="121" t="s">
        <v>9</v>
      </c>
      <c r="Q32" s="4"/>
      <c r="R32" s="4" t="s">
        <v>267</v>
      </c>
    </row>
    <row r="33" s="1" customFormat="true" ht="15.75" hidden="false" customHeight="true" outlineLevel="0" collapsed="false">
      <c r="A33" s="125"/>
      <c r="B33" s="79" t="s">
        <v>69</v>
      </c>
      <c r="C33" s="71" t="s">
        <v>70</v>
      </c>
      <c r="D33" s="80" t="s">
        <v>242</v>
      </c>
      <c r="E33" s="24" t="s">
        <v>75</v>
      </c>
      <c r="F33" s="118" t="n">
        <v>2.85331953779312</v>
      </c>
      <c r="G33" s="118" t="n">
        <v>3.03917097496226</v>
      </c>
      <c r="H33" s="118" t="n">
        <v>3.13978975865399</v>
      </c>
      <c r="I33" s="118" t="n">
        <v>2.60259456730016</v>
      </c>
      <c r="J33" s="118" t="n">
        <v>2.64798872448836</v>
      </c>
      <c r="K33" s="118" t="n">
        <v>2.6636734598908</v>
      </c>
      <c r="L33" s="118" t="s">
        <v>9</v>
      </c>
      <c r="M33" s="118" t="s">
        <v>9</v>
      </c>
      <c r="N33" s="118" t="s">
        <v>9</v>
      </c>
      <c r="O33" s="118" t="s">
        <v>9</v>
      </c>
      <c r="P33" s="119" t="s">
        <v>9</v>
      </c>
      <c r="Q33" s="4"/>
      <c r="R33" s="4" t="s">
        <v>268</v>
      </c>
    </row>
    <row r="34" s="1" customFormat="true" ht="14.25" hidden="false" customHeight="false" outlineLevel="0" collapsed="false">
      <c r="A34" s="125"/>
      <c r="B34" s="79"/>
      <c r="C34" s="71"/>
      <c r="D34" s="80"/>
      <c r="E34" s="24" t="s">
        <v>78</v>
      </c>
      <c r="F34" s="118" t="n">
        <v>1.93871125155502</v>
      </c>
      <c r="G34" s="118" t="n">
        <v>1.95124254788467</v>
      </c>
      <c r="H34" s="118" t="n">
        <v>1.95376007203465</v>
      </c>
      <c r="I34" s="118" t="n">
        <v>1.95211262467656</v>
      </c>
      <c r="J34" s="118" t="n">
        <v>1.9590416529738</v>
      </c>
      <c r="K34" s="118" t="n">
        <v>1.96369270921124</v>
      </c>
      <c r="L34" s="118" t="n">
        <v>1.96942904812117</v>
      </c>
      <c r="M34" s="118" t="n">
        <v>1.96847820408207</v>
      </c>
      <c r="N34" s="118" t="n">
        <v>1.97263852688665</v>
      </c>
      <c r="O34" s="118" t="n">
        <v>1.98169740424198</v>
      </c>
      <c r="P34" s="119" t="n">
        <v>1.98297853840769</v>
      </c>
      <c r="Q34" s="4"/>
      <c r="R34" s="4" t="s">
        <v>269</v>
      </c>
    </row>
    <row r="35" s="1" customFormat="true" ht="14.25" hidden="false" customHeight="false" outlineLevel="0" collapsed="false">
      <c r="A35" s="125"/>
      <c r="B35" s="79"/>
      <c r="C35" s="71"/>
      <c r="D35" s="80"/>
      <c r="E35" s="24" t="s">
        <v>81</v>
      </c>
      <c r="F35" s="118" t="n">
        <v>1.62771028646617</v>
      </c>
      <c r="G35" s="118" t="n">
        <v>1.62771028646617</v>
      </c>
      <c r="H35" s="118" t="n">
        <v>1.62771028646617</v>
      </c>
      <c r="I35" s="118" t="n">
        <v>1.62771028646617</v>
      </c>
      <c r="J35" s="118" t="n">
        <v>1.62771028646617</v>
      </c>
      <c r="K35" s="118" t="n">
        <v>1.62771028646617</v>
      </c>
      <c r="L35" s="118" t="n">
        <v>1.62771028646617</v>
      </c>
      <c r="M35" s="118" t="n">
        <v>1.62771028646617</v>
      </c>
      <c r="N35" s="118" t="n">
        <v>1.62771028646617</v>
      </c>
      <c r="O35" s="118" t="n">
        <v>1.62771028646617</v>
      </c>
      <c r="P35" s="119" t="n">
        <v>1.62771028646617</v>
      </c>
      <c r="Q35" s="4"/>
      <c r="R35" s="4" t="s">
        <v>270</v>
      </c>
    </row>
    <row r="36" s="1" customFormat="true" ht="14.25" hidden="false" customHeight="false" outlineLevel="0" collapsed="false">
      <c r="A36" s="125"/>
      <c r="B36" s="79"/>
      <c r="C36" s="71"/>
      <c r="D36" s="80"/>
      <c r="E36" s="24" t="s">
        <v>83</v>
      </c>
      <c r="F36" s="118" t="n">
        <v>2.90611183899547</v>
      </c>
      <c r="G36" s="118" t="n">
        <v>2.91631904625311</v>
      </c>
      <c r="H36" s="118" t="n">
        <v>3.03156249362991</v>
      </c>
      <c r="I36" s="118" t="n">
        <v>2.96658750617438</v>
      </c>
      <c r="J36" s="118" t="n">
        <v>2.99762347293409</v>
      </c>
      <c r="K36" s="118" t="n">
        <v>3.10658624342983</v>
      </c>
      <c r="L36" s="118" t="n">
        <v>3.19042149678183</v>
      </c>
      <c r="M36" s="118" t="n">
        <v>3.27768003162375</v>
      </c>
      <c r="N36" s="118" t="n">
        <v>3.74493506499443</v>
      </c>
      <c r="O36" s="118" t="n">
        <v>3.66180998190003</v>
      </c>
      <c r="P36" s="119" t="n">
        <v>3.70500073865449</v>
      </c>
      <c r="Q36" s="4"/>
      <c r="R36" s="4" t="s">
        <v>271</v>
      </c>
    </row>
    <row r="37" s="1" customFormat="true" ht="14.25" hidden="false" customHeight="false" outlineLevel="0" collapsed="false">
      <c r="A37" s="125"/>
      <c r="B37" s="79"/>
      <c r="C37" s="71"/>
      <c r="D37" s="80"/>
      <c r="E37" s="24" t="s">
        <v>85</v>
      </c>
      <c r="F37" s="118" t="n">
        <v>6.30710873738302</v>
      </c>
      <c r="G37" s="118" t="n">
        <v>6.44502162136879</v>
      </c>
      <c r="H37" s="118" t="n">
        <v>6.25348207401945</v>
      </c>
      <c r="I37" s="118" t="n">
        <v>6.25286287852662</v>
      </c>
      <c r="J37" s="118" t="n">
        <v>5.45025803665601</v>
      </c>
      <c r="K37" s="118" t="n">
        <v>5.77752907997892</v>
      </c>
      <c r="L37" s="118" t="n">
        <v>5.72503819295614</v>
      </c>
      <c r="M37" s="118" t="n">
        <v>5.69587168874327</v>
      </c>
      <c r="N37" s="118" t="n">
        <v>5.59561506384514</v>
      </c>
      <c r="O37" s="118" t="n">
        <v>5.64855136846249</v>
      </c>
      <c r="P37" s="119" t="n">
        <v>5.40623973812944</v>
      </c>
      <c r="Q37" s="4"/>
      <c r="R37" s="4" t="s">
        <v>272</v>
      </c>
    </row>
    <row r="38" s="1" customFormat="true" ht="14.25" hidden="false" customHeight="false" outlineLevel="0" collapsed="false">
      <c r="A38" s="125"/>
      <c r="B38" s="79"/>
      <c r="C38" s="71"/>
      <c r="D38" s="80"/>
      <c r="E38" s="30" t="s">
        <v>87</v>
      </c>
      <c r="F38" s="123" t="s">
        <v>9</v>
      </c>
      <c r="G38" s="123" t="s">
        <v>9</v>
      </c>
      <c r="H38" s="123" t="s">
        <v>9</v>
      </c>
      <c r="I38" s="123" t="s">
        <v>9</v>
      </c>
      <c r="J38" s="123" t="s">
        <v>9</v>
      </c>
      <c r="K38" s="123" t="s">
        <v>9</v>
      </c>
      <c r="L38" s="123" t="s">
        <v>9</v>
      </c>
      <c r="M38" s="123" t="s">
        <v>9</v>
      </c>
      <c r="N38" s="123" t="s">
        <v>9</v>
      </c>
      <c r="O38" s="123" t="s">
        <v>9</v>
      </c>
      <c r="P38" s="124" t="s">
        <v>9</v>
      </c>
      <c r="Q38" s="4"/>
      <c r="R38" s="4" t="s">
        <v>273</v>
      </c>
    </row>
    <row r="39" s="1" customFormat="true" ht="13.5" hidden="false" customHeight="true" outlineLevel="0" collapsed="false">
      <c r="A39" s="128" t="s">
        <v>274</v>
      </c>
      <c r="B39" s="33" t="s">
        <v>49</v>
      </c>
      <c r="C39" s="129" t="s">
        <v>9</v>
      </c>
      <c r="D39" s="109" t="s">
        <v>242</v>
      </c>
      <c r="E39" s="21" t="s">
        <v>75</v>
      </c>
      <c r="F39" s="126" t="n">
        <v>2.73041225411653</v>
      </c>
      <c r="G39" s="126" t="n">
        <v>2.65695619661996</v>
      </c>
      <c r="H39" s="126" t="n">
        <v>2.6559874125112</v>
      </c>
      <c r="I39" s="126" t="n">
        <v>2.75921628363497</v>
      </c>
      <c r="J39" s="126" t="n">
        <v>2.65581844413407</v>
      </c>
      <c r="K39" s="126" t="n">
        <v>2.78387254104627</v>
      </c>
      <c r="L39" s="126" t="n">
        <v>2.78892521414674</v>
      </c>
      <c r="M39" s="126" t="n">
        <v>2.80976934911818</v>
      </c>
      <c r="N39" s="126" t="n">
        <v>2.87770972301708</v>
      </c>
      <c r="O39" s="126" t="n">
        <v>2.93751730380799</v>
      </c>
      <c r="P39" s="127" t="n">
        <v>2.95058397774254</v>
      </c>
      <c r="Q39" s="4" t="s">
        <v>275</v>
      </c>
      <c r="R39" s="4" t="s">
        <v>276</v>
      </c>
    </row>
    <row r="40" s="1" customFormat="true" ht="14.25" hidden="false" customHeight="false" outlineLevel="0" collapsed="false">
      <c r="A40" s="128"/>
      <c r="B40" s="33"/>
      <c r="C40" s="129"/>
      <c r="D40" s="109"/>
      <c r="E40" s="24" t="s">
        <v>78</v>
      </c>
      <c r="F40" s="118" t="n">
        <v>2.11094580714461</v>
      </c>
      <c r="G40" s="118" t="n">
        <v>2.27365307277907</v>
      </c>
      <c r="H40" s="118" t="n">
        <v>2.14099572217166</v>
      </c>
      <c r="I40" s="118" t="n">
        <v>2.09747963197943</v>
      </c>
      <c r="J40" s="118" t="n">
        <v>2.11572068028887</v>
      </c>
      <c r="K40" s="118" t="n">
        <v>2.08526716792898</v>
      </c>
      <c r="L40" s="118" t="n">
        <v>2.1063895822537</v>
      </c>
      <c r="M40" s="118" t="n">
        <v>2.08033359058632</v>
      </c>
      <c r="N40" s="118" t="n">
        <v>1.97071984581264</v>
      </c>
      <c r="O40" s="118" t="n">
        <v>2.05804933253554</v>
      </c>
      <c r="P40" s="119" t="n">
        <v>2.0493592083537</v>
      </c>
      <c r="Q40" s="4"/>
      <c r="R40" s="4" t="s">
        <v>277</v>
      </c>
    </row>
    <row r="41" s="1" customFormat="true" ht="14.25" hidden="false" customHeight="false" outlineLevel="0" collapsed="false">
      <c r="A41" s="128"/>
      <c r="B41" s="33"/>
      <c r="C41" s="129"/>
      <c r="D41" s="109"/>
      <c r="E41" s="24" t="s">
        <v>81</v>
      </c>
      <c r="F41" s="118" t="n">
        <v>1.62771028646617</v>
      </c>
      <c r="G41" s="118" t="n">
        <v>1.62771028646617</v>
      </c>
      <c r="H41" s="118" t="n">
        <v>1.62771028646617</v>
      </c>
      <c r="I41" s="118" t="n">
        <v>1.62771028646617</v>
      </c>
      <c r="J41" s="118" t="n">
        <v>1.62771028646617</v>
      </c>
      <c r="K41" s="118" t="n">
        <v>1.62771028646617</v>
      </c>
      <c r="L41" s="118" t="n">
        <v>1.62771028646617</v>
      </c>
      <c r="M41" s="118" t="n">
        <v>1.62771028646617</v>
      </c>
      <c r="N41" s="118" t="n">
        <v>1.62770992762983</v>
      </c>
      <c r="O41" s="118" t="n">
        <v>1.62771026628388</v>
      </c>
      <c r="P41" s="119" t="n">
        <v>1.62771004062001</v>
      </c>
      <c r="Q41" s="4"/>
      <c r="R41" s="4" t="s">
        <v>278</v>
      </c>
    </row>
    <row r="42" s="1" customFormat="true" ht="14.25" hidden="false" customHeight="false" outlineLevel="0" collapsed="false">
      <c r="A42" s="128"/>
      <c r="B42" s="33"/>
      <c r="C42" s="129"/>
      <c r="D42" s="109"/>
      <c r="E42" s="24" t="s">
        <v>83</v>
      </c>
      <c r="F42" s="118" t="n">
        <v>2.90611183899547</v>
      </c>
      <c r="G42" s="118" t="n">
        <v>2.91631904625311</v>
      </c>
      <c r="H42" s="118" t="s">
        <v>9</v>
      </c>
      <c r="I42" s="118" t="n">
        <v>2.96658750617438</v>
      </c>
      <c r="J42" s="118" t="n">
        <v>2.99762347293409</v>
      </c>
      <c r="K42" s="118" t="n">
        <v>3.10658624342983</v>
      </c>
      <c r="L42" s="118" t="n">
        <v>3.19042149678183</v>
      </c>
      <c r="M42" s="118" t="n">
        <v>3.27768003162375</v>
      </c>
      <c r="N42" s="118" t="n">
        <v>3.74493506499443</v>
      </c>
      <c r="O42" s="118" t="n">
        <v>3.66180998190003</v>
      </c>
      <c r="P42" s="119" t="n">
        <v>3.70500073865449</v>
      </c>
      <c r="Q42" s="4"/>
      <c r="R42" s="4" t="s">
        <v>279</v>
      </c>
    </row>
    <row r="43" s="1" customFormat="true" ht="14.25" hidden="false" customHeight="false" outlineLevel="0" collapsed="false">
      <c r="A43" s="128"/>
      <c r="B43" s="33"/>
      <c r="C43" s="129"/>
      <c r="D43" s="109"/>
      <c r="E43" s="24" t="s">
        <v>85</v>
      </c>
      <c r="F43" s="118" t="s">
        <v>9</v>
      </c>
      <c r="G43" s="118" t="s">
        <v>9</v>
      </c>
      <c r="H43" s="118" t="s">
        <v>9</v>
      </c>
      <c r="I43" s="118" t="s">
        <v>9</v>
      </c>
      <c r="J43" s="118" t="s">
        <v>9</v>
      </c>
      <c r="K43" s="118" t="s">
        <v>9</v>
      </c>
      <c r="L43" s="118" t="s">
        <v>9</v>
      </c>
      <c r="M43" s="118" t="s">
        <v>9</v>
      </c>
      <c r="N43" s="118" t="s">
        <v>9</v>
      </c>
      <c r="O43" s="118" t="s">
        <v>9</v>
      </c>
      <c r="P43" s="119" t="s">
        <v>9</v>
      </c>
      <c r="Q43" s="4"/>
      <c r="R43" s="4" t="s">
        <v>280</v>
      </c>
    </row>
    <row r="44" s="1" customFormat="true" ht="14.25" hidden="false" customHeight="false" outlineLevel="0" collapsed="false">
      <c r="A44" s="128"/>
      <c r="B44" s="33"/>
      <c r="C44" s="129"/>
      <c r="D44" s="109"/>
      <c r="E44" s="62" t="s">
        <v>87</v>
      </c>
      <c r="F44" s="120" t="n">
        <v>0</v>
      </c>
      <c r="G44" s="120" t="n">
        <v>0</v>
      </c>
      <c r="H44" s="120" t="n">
        <v>0</v>
      </c>
      <c r="I44" s="120" t="n">
        <v>0</v>
      </c>
      <c r="J44" s="120" t="n">
        <v>0</v>
      </c>
      <c r="K44" s="120" t="n">
        <v>0</v>
      </c>
      <c r="L44" s="120" t="n">
        <v>0</v>
      </c>
      <c r="M44" s="120" t="n">
        <v>0</v>
      </c>
      <c r="N44" s="120" t="n">
        <v>0</v>
      </c>
      <c r="O44" s="120" t="n">
        <v>0</v>
      </c>
      <c r="P44" s="121" t="n">
        <v>0</v>
      </c>
      <c r="Q44" s="4"/>
      <c r="R44" s="4" t="s">
        <v>281</v>
      </c>
    </row>
    <row r="45" s="1" customFormat="true" ht="15.75" hidden="false" customHeight="true" outlineLevel="0" collapsed="false">
      <c r="A45" s="128"/>
      <c r="B45" s="40" t="s">
        <v>52</v>
      </c>
      <c r="C45" s="130" t="s">
        <v>9</v>
      </c>
      <c r="D45" s="77" t="s">
        <v>242</v>
      </c>
      <c r="E45" s="63" t="s">
        <v>75</v>
      </c>
      <c r="F45" s="116" t="n">
        <v>2.78261010389182</v>
      </c>
      <c r="G45" s="116" t="n">
        <v>2.65581583334072</v>
      </c>
      <c r="H45" s="116" t="n">
        <v>2.65719827679353</v>
      </c>
      <c r="I45" s="116" t="n">
        <v>2.68000125938724</v>
      </c>
      <c r="J45" s="116" t="n">
        <v>2.83350140831908</v>
      </c>
      <c r="K45" s="116" t="n">
        <v>2.82440077491025</v>
      </c>
      <c r="L45" s="116" t="n">
        <v>2.81823028253248</v>
      </c>
      <c r="M45" s="116" t="n">
        <v>2.82401716809592</v>
      </c>
      <c r="N45" s="116" t="n">
        <v>2.7909849299533</v>
      </c>
      <c r="O45" s="116" t="n">
        <v>2.78754008978325</v>
      </c>
      <c r="P45" s="117" t="n">
        <v>2.76586801739313</v>
      </c>
      <c r="Q45" s="4"/>
      <c r="R45" s="4" t="s">
        <v>282</v>
      </c>
    </row>
    <row r="46" s="1" customFormat="true" ht="14.25" hidden="false" customHeight="false" outlineLevel="0" collapsed="false">
      <c r="A46" s="128"/>
      <c r="B46" s="40"/>
      <c r="C46" s="130"/>
      <c r="D46" s="77"/>
      <c r="E46" s="24" t="s">
        <v>78</v>
      </c>
      <c r="F46" s="118" t="n">
        <v>2.0024033178761</v>
      </c>
      <c r="G46" s="118" t="n">
        <v>2.2732010653066</v>
      </c>
      <c r="H46" s="118" t="n">
        <v>2.07797503504491</v>
      </c>
      <c r="I46" s="118" t="n">
        <v>1.99394027998317</v>
      </c>
      <c r="J46" s="118" t="n">
        <v>1.96719042023048</v>
      </c>
      <c r="K46" s="118" t="n">
        <v>1.95551249969425</v>
      </c>
      <c r="L46" s="118" t="n">
        <v>1.95864786162897</v>
      </c>
      <c r="M46" s="118" t="n">
        <v>1.92556504767088</v>
      </c>
      <c r="N46" s="118" t="n">
        <v>1.93405307516604</v>
      </c>
      <c r="O46" s="118" t="n">
        <v>1.92244836250716</v>
      </c>
      <c r="P46" s="119" t="n">
        <v>2.02076975747904</v>
      </c>
      <c r="Q46" s="4"/>
      <c r="R46" s="4" t="s">
        <v>283</v>
      </c>
    </row>
    <row r="47" s="1" customFormat="true" ht="14.25" hidden="false" customHeight="false" outlineLevel="0" collapsed="false">
      <c r="A47" s="128"/>
      <c r="B47" s="40"/>
      <c r="C47" s="130"/>
      <c r="D47" s="77"/>
      <c r="E47" s="24" t="s">
        <v>81</v>
      </c>
      <c r="F47" s="118" t="n">
        <v>1.62771028646617</v>
      </c>
      <c r="G47" s="118" t="n">
        <v>1.62771028646617</v>
      </c>
      <c r="H47" s="118" t="n">
        <v>1.62771028646617</v>
      </c>
      <c r="I47" s="118" t="n">
        <v>1.62771028646617</v>
      </c>
      <c r="J47" s="118" t="n">
        <v>1.62771028646617</v>
      </c>
      <c r="K47" s="118" t="n">
        <v>1.62771028646617</v>
      </c>
      <c r="L47" s="118" t="n">
        <v>1.62771028646617</v>
      </c>
      <c r="M47" s="118" t="n">
        <v>1.62771028646617</v>
      </c>
      <c r="N47" s="118" t="n">
        <v>1.62770996303238</v>
      </c>
      <c r="O47" s="118" t="n">
        <v>1.62771009424038</v>
      </c>
      <c r="P47" s="119" t="n">
        <v>1.62771009693052</v>
      </c>
      <c r="Q47" s="4"/>
      <c r="R47" s="4" t="s">
        <v>284</v>
      </c>
    </row>
    <row r="48" s="1" customFormat="true" ht="14.25" hidden="false" customHeight="false" outlineLevel="0" collapsed="false">
      <c r="A48" s="128"/>
      <c r="B48" s="40"/>
      <c r="C48" s="130"/>
      <c r="D48" s="77"/>
      <c r="E48" s="24" t="s">
        <v>83</v>
      </c>
      <c r="F48" s="118" t="s">
        <v>9</v>
      </c>
      <c r="G48" s="118" t="s">
        <v>9</v>
      </c>
      <c r="H48" s="118" t="s">
        <v>9</v>
      </c>
      <c r="I48" s="118" t="s">
        <v>9</v>
      </c>
      <c r="J48" s="118" t="s">
        <v>9</v>
      </c>
      <c r="K48" s="118" t="s">
        <v>9</v>
      </c>
      <c r="L48" s="118" t="s">
        <v>9</v>
      </c>
      <c r="M48" s="118" t="s">
        <v>9</v>
      </c>
      <c r="N48" s="118" t="s">
        <v>9</v>
      </c>
      <c r="O48" s="118" t="s">
        <v>9</v>
      </c>
      <c r="P48" s="119" t="s">
        <v>9</v>
      </c>
      <c r="Q48" s="4"/>
      <c r="R48" s="4" t="s">
        <v>285</v>
      </c>
    </row>
    <row r="49" s="1" customFormat="true" ht="14.25" hidden="false" customHeight="false" outlineLevel="0" collapsed="false">
      <c r="A49" s="128"/>
      <c r="B49" s="40"/>
      <c r="C49" s="130"/>
      <c r="D49" s="77"/>
      <c r="E49" s="24" t="s">
        <v>85</v>
      </c>
      <c r="F49" s="118" t="s">
        <v>9</v>
      </c>
      <c r="G49" s="118" t="s">
        <v>9</v>
      </c>
      <c r="H49" s="118" t="s">
        <v>9</v>
      </c>
      <c r="I49" s="118" t="s">
        <v>9</v>
      </c>
      <c r="J49" s="118" t="s">
        <v>9</v>
      </c>
      <c r="K49" s="118" t="s">
        <v>9</v>
      </c>
      <c r="L49" s="118" t="s">
        <v>9</v>
      </c>
      <c r="M49" s="118" t="s">
        <v>9</v>
      </c>
      <c r="N49" s="118" t="s">
        <v>9</v>
      </c>
      <c r="O49" s="118" t="s">
        <v>9</v>
      </c>
      <c r="P49" s="119" t="s">
        <v>9</v>
      </c>
      <c r="Q49" s="4"/>
      <c r="R49" s="4" t="s">
        <v>286</v>
      </c>
    </row>
    <row r="50" s="1" customFormat="true" ht="14.25" hidden="false" customHeight="false" outlineLevel="0" collapsed="false">
      <c r="A50" s="128"/>
      <c r="B50" s="40"/>
      <c r="C50" s="130"/>
      <c r="D50" s="77"/>
      <c r="E50" s="62" t="s">
        <v>87</v>
      </c>
      <c r="F50" s="120" t="n">
        <v>0</v>
      </c>
      <c r="G50" s="120" t="n">
        <v>0</v>
      </c>
      <c r="H50" s="120" t="n">
        <v>0</v>
      </c>
      <c r="I50" s="120" t="n">
        <v>0</v>
      </c>
      <c r="J50" s="120" t="n">
        <v>0</v>
      </c>
      <c r="K50" s="120" t="n">
        <v>0</v>
      </c>
      <c r="L50" s="120" t="n">
        <v>0</v>
      </c>
      <c r="M50" s="120" t="n">
        <v>0</v>
      </c>
      <c r="N50" s="120" t="n">
        <v>0</v>
      </c>
      <c r="O50" s="120" t="n">
        <v>0</v>
      </c>
      <c r="P50" s="121" t="n">
        <v>0</v>
      </c>
      <c r="Q50" s="4"/>
      <c r="R50" s="4" t="s">
        <v>287</v>
      </c>
    </row>
    <row r="51" s="1" customFormat="true" ht="15.75" hidden="false" customHeight="true" outlineLevel="0" collapsed="false">
      <c r="A51" s="128"/>
      <c r="B51" s="40" t="s">
        <v>288</v>
      </c>
      <c r="C51" s="130" t="s">
        <v>9</v>
      </c>
      <c r="D51" s="77" t="s">
        <v>242</v>
      </c>
      <c r="E51" s="63" t="s">
        <v>75</v>
      </c>
      <c r="F51" s="116" t="n">
        <v>8.13676796491782</v>
      </c>
      <c r="G51" s="116" t="n">
        <v>0.165264294251363</v>
      </c>
      <c r="H51" s="116" t="n">
        <v>-4.64589943043521</v>
      </c>
      <c r="I51" s="116" t="n">
        <v>8.86409271776355</v>
      </c>
      <c r="J51" s="116" t="n">
        <v>8.04152313344143</v>
      </c>
      <c r="K51" s="116" t="n">
        <v>7.88527091156305</v>
      </c>
      <c r="L51" s="116" t="n">
        <v>7.85774975929604</v>
      </c>
      <c r="M51" s="116" t="n">
        <v>7.31974280422334</v>
      </c>
      <c r="N51" s="116" t="n">
        <v>7.33326759503066</v>
      </c>
      <c r="O51" s="116" t="n">
        <v>7.2601032292656</v>
      </c>
      <c r="P51" s="117" t="n">
        <v>7.27722851700101</v>
      </c>
      <c r="Q51" s="4"/>
      <c r="R51" s="4" t="s">
        <v>289</v>
      </c>
    </row>
    <row r="52" s="1" customFormat="true" ht="14.25" hidden="false" customHeight="false" outlineLevel="0" collapsed="false">
      <c r="A52" s="128"/>
      <c r="B52" s="40"/>
      <c r="C52" s="130"/>
      <c r="D52" s="77"/>
      <c r="E52" s="24" t="s">
        <v>78</v>
      </c>
      <c r="F52" s="118" t="n">
        <v>1.22235598405041</v>
      </c>
      <c r="G52" s="118" t="n">
        <v>1.25010857522137</v>
      </c>
      <c r="H52" s="118" t="n">
        <v>1.44774654837464</v>
      </c>
      <c r="I52" s="118" t="n">
        <v>1.51532724754274</v>
      </c>
      <c r="J52" s="118" t="n">
        <v>1.68842957857428</v>
      </c>
      <c r="K52" s="118" t="n">
        <v>1.72170900064067</v>
      </c>
      <c r="L52" s="118" t="n">
        <v>1.89339713878744</v>
      </c>
      <c r="M52" s="118" t="n">
        <v>2.03683284565239</v>
      </c>
      <c r="N52" s="118" t="n">
        <v>2.48266369215894</v>
      </c>
      <c r="O52" s="118" t="n">
        <v>2.35555707590657</v>
      </c>
      <c r="P52" s="119" t="n">
        <v>2.08760760919294</v>
      </c>
      <c r="Q52" s="4"/>
      <c r="R52" s="4" t="s">
        <v>290</v>
      </c>
    </row>
    <row r="53" s="1" customFormat="true" ht="14.25" hidden="false" customHeight="false" outlineLevel="0" collapsed="false">
      <c r="A53" s="128"/>
      <c r="B53" s="40"/>
      <c r="C53" s="130"/>
      <c r="D53" s="77"/>
      <c r="E53" s="24" t="s">
        <v>81</v>
      </c>
      <c r="F53" s="118" t="s">
        <v>9</v>
      </c>
      <c r="G53" s="118" t="s">
        <v>9</v>
      </c>
      <c r="H53" s="118" t="s">
        <v>9</v>
      </c>
      <c r="I53" s="118" t="s">
        <v>9</v>
      </c>
      <c r="J53" s="118" t="n">
        <v>0.477373706632654</v>
      </c>
      <c r="K53" s="118" t="n">
        <v>0.828991216216217</v>
      </c>
      <c r="L53" s="118" t="n">
        <v>1.15738211766678</v>
      </c>
      <c r="M53" s="118" t="s">
        <v>9</v>
      </c>
      <c r="N53" s="118" t="s">
        <v>9</v>
      </c>
      <c r="O53" s="118" t="n">
        <v>0.881111742458153</v>
      </c>
      <c r="P53" s="119" t="n">
        <v>-14.9197428049621</v>
      </c>
      <c r="Q53" s="4"/>
      <c r="R53" s="4" t="s">
        <v>291</v>
      </c>
    </row>
    <row r="54" s="1" customFormat="true" ht="14.25" hidden="false" customHeight="false" outlineLevel="0" collapsed="false">
      <c r="A54" s="128"/>
      <c r="B54" s="40"/>
      <c r="C54" s="130"/>
      <c r="D54" s="77"/>
      <c r="E54" s="24" t="s">
        <v>83</v>
      </c>
      <c r="F54" s="118" t="n">
        <v>2.90611183899547</v>
      </c>
      <c r="G54" s="118" t="n">
        <v>2.90611183899547</v>
      </c>
      <c r="H54" s="118" t="n">
        <v>2.90611183899547</v>
      </c>
      <c r="I54" s="118" t="n">
        <v>2.90611183899547</v>
      </c>
      <c r="J54" s="118" t="n">
        <v>2.90611183899547</v>
      </c>
      <c r="K54" s="118" t="n">
        <v>2.90611183899547</v>
      </c>
      <c r="L54" s="118" t="n">
        <v>2.90611183899547</v>
      </c>
      <c r="M54" s="118" t="n">
        <v>2.90611183899547</v>
      </c>
      <c r="N54" s="118" t="n">
        <v>2.90611183899547</v>
      </c>
      <c r="O54" s="118" t="n">
        <v>2.90611183899547</v>
      </c>
      <c r="P54" s="119" t="n">
        <v>2.90611183899547</v>
      </c>
      <c r="Q54" s="4"/>
      <c r="R54" s="4" t="s">
        <v>292</v>
      </c>
    </row>
    <row r="55" s="1" customFormat="true" ht="14.25" hidden="false" customHeight="false" outlineLevel="0" collapsed="false">
      <c r="A55" s="128"/>
      <c r="B55" s="40"/>
      <c r="C55" s="130"/>
      <c r="D55" s="77"/>
      <c r="E55" s="24" t="s">
        <v>85</v>
      </c>
      <c r="F55" s="118" t="s">
        <v>9</v>
      </c>
      <c r="G55" s="118" t="s">
        <v>9</v>
      </c>
      <c r="H55" s="118" t="s">
        <v>9</v>
      </c>
      <c r="I55" s="118" t="s">
        <v>9</v>
      </c>
      <c r="J55" s="118" t="s">
        <v>9</v>
      </c>
      <c r="K55" s="118" t="s">
        <v>9</v>
      </c>
      <c r="L55" s="118" t="s">
        <v>9</v>
      </c>
      <c r="M55" s="118" t="s">
        <v>9</v>
      </c>
      <c r="N55" s="118" t="s">
        <v>9</v>
      </c>
      <c r="O55" s="118" t="s">
        <v>9</v>
      </c>
      <c r="P55" s="119" t="s">
        <v>9</v>
      </c>
      <c r="Q55" s="4"/>
      <c r="R55" s="4" t="s">
        <v>293</v>
      </c>
    </row>
    <row r="56" s="1" customFormat="true" ht="14.25" hidden="false" customHeight="false" outlineLevel="0" collapsed="false">
      <c r="A56" s="128"/>
      <c r="B56" s="40"/>
      <c r="C56" s="130"/>
      <c r="D56" s="77"/>
      <c r="E56" s="62" t="s">
        <v>87</v>
      </c>
      <c r="F56" s="120" t="s">
        <v>9</v>
      </c>
      <c r="G56" s="120" t="s">
        <v>9</v>
      </c>
      <c r="H56" s="120" t="s">
        <v>9</v>
      </c>
      <c r="I56" s="120" t="s">
        <v>9</v>
      </c>
      <c r="J56" s="120" t="s">
        <v>9</v>
      </c>
      <c r="K56" s="120" t="s">
        <v>9</v>
      </c>
      <c r="L56" s="120" t="s">
        <v>9</v>
      </c>
      <c r="M56" s="120" t="s">
        <v>9</v>
      </c>
      <c r="N56" s="120" t="s">
        <v>9</v>
      </c>
      <c r="O56" s="120" t="s">
        <v>9</v>
      </c>
      <c r="P56" s="121" t="s">
        <v>9</v>
      </c>
      <c r="Q56" s="4"/>
      <c r="R56" s="4" t="s">
        <v>294</v>
      </c>
    </row>
    <row r="57" s="1" customFormat="true" ht="15.75" hidden="false" customHeight="true" outlineLevel="0" collapsed="false">
      <c r="A57" s="128"/>
      <c r="B57" s="79" t="s">
        <v>295</v>
      </c>
      <c r="C57" s="131" t="s">
        <v>9</v>
      </c>
      <c r="D57" s="80" t="s">
        <v>242</v>
      </c>
      <c r="E57" s="24" t="s">
        <v>75</v>
      </c>
      <c r="F57" s="118" t="n">
        <v>0</v>
      </c>
      <c r="G57" s="118" t="n">
        <v>0</v>
      </c>
      <c r="H57" s="118" t="n">
        <v>0</v>
      </c>
      <c r="I57" s="118" t="n">
        <v>0</v>
      </c>
      <c r="J57" s="118" t="n">
        <v>0</v>
      </c>
      <c r="K57" s="118" t="n">
        <v>0</v>
      </c>
      <c r="L57" s="118" t="n">
        <v>0</v>
      </c>
      <c r="M57" s="118" t="n">
        <v>0</v>
      </c>
      <c r="N57" s="118" t="n">
        <v>0</v>
      </c>
      <c r="O57" s="118" t="n">
        <v>0</v>
      </c>
      <c r="P57" s="119" t="n">
        <v>0</v>
      </c>
      <c r="Q57" s="4"/>
      <c r="R57" s="4" t="s">
        <v>296</v>
      </c>
    </row>
    <row r="58" s="1" customFormat="true" ht="14.25" hidden="false" customHeight="false" outlineLevel="0" collapsed="false">
      <c r="A58" s="128"/>
      <c r="B58" s="79"/>
      <c r="C58" s="131"/>
      <c r="D58" s="80"/>
      <c r="E58" s="24" t="s">
        <v>78</v>
      </c>
      <c r="F58" s="118" t="n">
        <v>0</v>
      </c>
      <c r="G58" s="118" t="n">
        <v>0</v>
      </c>
      <c r="H58" s="118" t="n">
        <v>0</v>
      </c>
      <c r="I58" s="118" t="n">
        <v>0</v>
      </c>
      <c r="J58" s="118" t="n">
        <v>0</v>
      </c>
      <c r="K58" s="118" t="n">
        <v>0</v>
      </c>
      <c r="L58" s="118" t="n">
        <v>0</v>
      </c>
      <c r="M58" s="118" t="n">
        <v>0</v>
      </c>
      <c r="N58" s="118" t="n">
        <v>0</v>
      </c>
      <c r="O58" s="118" t="n">
        <v>0</v>
      </c>
      <c r="P58" s="119" t="n">
        <v>0</v>
      </c>
      <c r="Q58" s="4"/>
      <c r="R58" s="4" t="s">
        <v>297</v>
      </c>
    </row>
    <row r="59" s="1" customFormat="true" ht="14.25" hidden="false" customHeight="false" outlineLevel="0" collapsed="false">
      <c r="A59" s="128"/>
      <c r="B59" s="79"/>
      <c r="C59" s="131"/>
      <c r="D59" s="80"/>
      <c r="E59" s="24" t="s">
        <v>81</v>
      </c>
      <c r="F59" s="118" t="n">
        <v>0</v>
      </c>
      <c r="G59" s="118" t="n">
        <v>0</v>
      </c>
      <c r="H59" s="118" t="n">
        <v>0</v>
      </c>
      <c r="I59" s="118" t="n">
        <v>0</v>
      </c>
      <c r="J59" s="118" t="n">
        <v>0</v>
      </c>
      <c r="K59" s="118" t="n">
        <v>0</v>
      </c>
      <c r="L59" s="118" t="n">
        <v>0</v>
      </c>
      <c r="M59" s="118" t="n">
        <v>0</v>
      </c>
      <c r="N59" s="118" t="n">
        <v>0</v>
      </c>
      <c r="O59" s="118" t="n">
        <v>0</v>
      </c>
      <c r="P59" s="119" t="n">
        <v>0</v>
      </c>
      <c r="Q59" s="4"/>
      <c r="R59" s="4" t="s">
        <v>298</v>
      </c>
    </row>
    <row r="60" s="1" customFormat="true" ht="14.25" hidden="false" customHeight="false" outlineLevel="0" collapsed="false">
      <c r="A60" s="128"/>
      <c r="B60" s="79"/>
      <c r="C60" s="131"/>
      <c r="D60" s="80"/>
      <c r="E60" s="24" t="s">
        <v>83</v>
      </c>
      <c r="F60" s="118" t="n">
        <v>3.0715705962486</v>
      </c>
      <c r="G60" s="118" t="n">
        <v>3.03121631962065</v>
      </c>
      <c r="H60" s="118" t="n">
        <v>3.15694948930513</v>
      </c>
      <c r="I60" s="118" t="n">
        <v>3.11836245447477</v>
      </c>
      <c r="J60" s="118" t="n">
        <v>3.31234810444823</v>
      </c>
      <c r="K60" s="118" t="n">
        <v>3.39854549837051</v>
      </c>
      <c r="L60" s="118" t="n">
        <v>3.30891573314928</v>
      </c>
      <c r="M60" s="118" t="n">
        <v>3.3998664569005</v>
      </c>
      <c r="N60" s="118" t="n">
        <v>3.91862358593846</v>
      </c>
      <c r="O60" s="118" t="n">
        <v>3.82668972262855</v>
      </c>
      <c r="P60" s="119" t="n">
        <v>3.87283987777155</v>
      </c>
      <c r="Q60" s="4"/>
      <c r="R60" s="4" t="s">
        <v>299</v>
      </c>
    </row>
    <row r="61" s="1" customFormat="true" ht="14.25" hidden="false" customHeight="false" outlineLevel="0" collapsed="false">
      <c r="A61" s="128"/>
      <c r="B61" s="79"/>
      <c r="C61" s="131"/>
      <c r="D61" s="80"/>
      <c r="E61" s="24" t="s">
        <v>85</v>
      </c>
      <c r="F61" s="118" t="n">
        <v>5.86908084591847</v>
      </c>
      <c r="G61" s="118" t="n">
        <v>5.99522997458995</v>
      </c>
      <c r="H61" s="118" t="n">
        <v>5.86376822622696</v>
      </c>
      <c r="I61" s="118" t="n">
        <v>6.02800845237574</v>
      </c>
      <c r="J61" s="118" t="n">
        <v>5.22713902930209</v>
      </c>
      <c r="K61" s="118" t="n">
        <v>5.55366634842668</v>
      </c>
      <c r="L61" s="118" t="n">
        <v>5.51480707595378</v>
      </c>
      <c r="M61" s="118" t="n">
        <v>5.49019661387731</v>
      </c>
      <c r="N61" s="118" t="n">
        <v>5.43012802196035</v>
      </c>
      <c r="O61" s="118" t="n">
        <v>5.47945622735824</v>
      </c>
      <c r="P61" s="119" t="n">
        <v>5.24631836733803</v>
      </c>
      <c r="Q61" s="4"/>
      <c r="R61" s="4" t="s">
        <v>300</v>
      </c>
    </row>
    <row r="62" s="1" customFormat="true" ht="14.25" hidden="false" customHeight="false" outlineLevel="0" collapsed="false">
      <c r="A62" s="128"/>
      <c r="B62" s="79"/>
      <c r="C62" s="131"/>
      <c r="D62" s="80"/>
      <c r="E62" s="30" t="s">
        <v>87</v>
      </c>
      <c r="F62" s="123" t="n">
        <v>0</v>
      </c>
      <c r="G62" s="123" t="n">
        <v>0</v>
      </c>
      <c r="H62" s="123" t="n">
        <v>0</v>
      </c>
      <c r="I62" s="123" t="n">
        <v>0</v>
      </c>
      <c r="J62" s="123" t="n">
        <v>0</v>
      </c>
      <c r="K62" s="123" t="n">
        <v>0</v>
      </c>
      <c r="L62" s="123" t="n">
        <v>0</v>
      </c>
      <c r="M62" s="123" t="n">
        <v>0</v>
      </c>
      <c r="N62" s="123" t="n">
        <v>0</v>
      </c>
      <c r="O62" s="123" t="n">
        <v>0</v>
      </c>
      <c r="P62" s="124" t="n">
        <v>0</v>
      </c>
      <c r="Q62" s="4"/>
      <c r="R62" s="4" t="s">
        <v>301</v>
      </c>
    </row>
    <row r="63" customFormat="false" ht="30" hidden="false" customHeight="false" outlineLevel="0" collapsed="false">
      <c r="A63" s="132" t="s">
        <v>302</v>
      </c>
      <c r="B63" s="14" t="s">
        <v>9</v>
      </c>
      <c r="C63" s="133" t="s">
        <v>9</v>
      </c>
      <c r="D63" s="14" t="s">
        <v>242</v>
      </c>
      <c r="E63" s="14" t="s">
        <v>9</v>
      </c>
      <c r="F63" s="134" t="n">
        <v>4.50762183907454</v>
      </c>
      <c r="G63" s="134" t="n">
        <v>4.45854169519919</v>
      </c>
      <c r="H63" s="134" t="n">
        <v>4.03249797273728</v>
      </c>
      <c r="I63" s="134" t="n">
        <v>3.54234132122845</v>
      </c>
      <c r="J63" s="134" t="n">
        <v>2.55718173299621</v>
      </c>
      <c r="K63" s="134" t="n">
        <v>2.5664265192392</v>
      </c>
      <c r="L63" s="134" t="n">
        <v>2.42054219159127</v>
      </c>
      <c r="M63" s="134" t="n">
        <v>3.0687996260233</v>
      </c>
      <c r="N63" s="134" t="n">
        <v>3.53128254023173</v>
      </c>
      <c r="O63" s="134" t="n">
        <v>3.8364328045623</v>
      </c>
      <c r="P63" s="135" t="n">
        <v>3.8364328045623</v>
      </c>
      <c r="R63" s="136" t="s">
        <v>303</v>
      </c>
    </row>
    <row r="65" customFormat="false" ht="16.5" hidden="false" customHeight="false" outlineLevel="0" collapsed="false">
      <c r="A65" s="137" t="s">
        <v>304</v>
      </c>
    </row>
    <row r="66" customFormat="false" ht="16.5" hidden="false" customHeight="false" outlineLevel="0" collapsed="false">
      <c r="A66" s="138" t="s">
        <v>305</v>
      </c>
    </row>
    <row r="67" customFormat="false" ht="16.5" hidden="false" customHeight="false" outlineLevel="0" collapsed="false">
      <c r="A67" s="138" t="s">
        <v>306</v>
      </c>
    </row>
    <row r="68" customFormat="false" ht="16.5" hidden="false" customHeight="false" outlineLevel="0" collapsed="false">
      <c r="A68" s="138" t="s">
        <v>307</v>
      </c>
    </row>
    <row r="69" customFormat="false" ht="16.5" hidden="false" customHeight="false" outlineLevel="0" collapsed="false">
      <c r="A69" s="138" t="s">
        <v>308</v>
      </c>
    </row>
    <row r="70" customFormat="false" ht="16.5" hidden="false" customHeight="false" outlineLevel="0" collapsed="false">
      <c r="A70" s="138" t="s">
        <v>309</v>
      </c>
    </row>
  </sheetData>
  <mergeCells count="31">
    <mergeCell ref="A2:A8"/>
    <mergeCell ref="B5:B7"/>
    <mergeCell ref="D5:D7"/>
    <mergeCell ref="A9:A38"/>
    <mergeCell ref="B9:B14"/>
    <mergeCell ref="C9:C14"/>
    <mergeCell ref="D9:D14"/>
    <mergeCell ref="B15:B20"/>
    <mergeCell ref="C15:C20"/>
    <mergeCell ref="D15:D20"/>
    <mergeCell ref="B21:B32"/>
    <mergeCell ref="C21:C26"/>
    <mergeCell ref="D21:D26"/>
    <mergeCell ref="C27:C32"/>
    <mergeCell ref="D27:D32"/>
    <mergeCell ref="B33:B38"/>
    <mergeCell ref="C33:C38"/>
    <mergeCell ref="D33:D38"/>
    <mergeCell ref="A39:A62"/>
    <mergeCell ref="B39:B44"/>
    <mergeCell ref="C39:C44"/>
    <mergeCell ref="D39:D44"/>
    <mergeCell ref="B45:B50"/>
    <mergeCell ref="C45:C50"/>
    <mergeCell ref="D45:D50"/>
    <mergeCell ref="B51:B56"/>
    <mergeCell ref="C51:C56"/>
    <mergeCell ref="D51:D56"/>
    <mergeCell ref="B57:B62"/>
    <mergeCell ref="C57:C62"/>
    <mergeCell ref="D57:D6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Q1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1" activeCellId="0" sqref="F1"/>
    </sheetView>
  </sheetViews>
  <sheetFormatPr defaultColWidth="9.16015625" defaultRowHeight="13.5" zeroHeight="false" outlineLevelRow="0" outlineLevelCol="0"/>
  <cols>
    <col collapsed="false" customWidth="true" hidden="false" outlineLevel="0" max="11" min="11" style="0" width="17.56"/>
  </cols>
  <sheetData>
    <row r="1" customFormat="false" ht="18" hidden="false" customHeight="false" outlineLevel="0" collapsed="false">
      <c r="A1" s="0" t="s">
        <v>310</v>
      </c>
      <c r="B1" s="3" t="s">
        <v>10</v>
      </c>
      <c r="C1" s="1" t="s">
        <v>16</v>
      </c>
      <c r="D1" s="1" t="s">
        <v>20</v>
      </c>
      <c r="E1" s="0" t="s">
        <v>23</v>
      </c>
      <c r="F1" s="1" t="s">
        <v>26</v>
      </c>
      <c r="G1" s="1" t="s">
        <v>29</v>
      </c>
      <c r="H1" s="1" t="s">
        <v>32</v>
      </c>
      <c r="I1" s="1" t="s">
        <v>35</v>
      </c>
      <c r="J1" s="1" t="s">
        <v>38</v>
      </c>
      <c r="K1" s="38" t="s">
        <v>42</v>
      </c>
      <c r="L1" s="38" t="s">
        <v>44</v>
      </c>
      <c r="M1" s="38" t="s">
        <v>47</v>
      </c>
      <c r="N1" s="38" t="s">
        <v>50</v>
      </c>
      <c r="O1" s="38" t="s">
        <v>53</v>
      </c>
      <c r="P1" s="38" t="s">
        <v>56</v>
      </c>
      <c r="Q1" s="38" t="s">
        <v>59</v>
      </c>
      <c r="R1" s="38" t="s">
        <v>61</v>
      </c>
      <c r="S1" s="38" t="s">
        <v>63</v>
      </c>
      <c r="T1" s="38" t="s">
        <v>65</v>
      </c>
      <c r="U1" s="38" t="s">
        <v>67</v>
      </c>
      <c r="V1" s="38" t="s">
        <v>71</v>
      </c>
      <c r="W1" s="3" t="s">
        <v>77</v>
      </c>
      <c r="X1" s="3" t="s">
        <v>80</v>
      </c>
      <c r="Y1" s="3" t="s">
        <v>82</v>
      </c>
      <c r="Z1" s="3" t="s">
        <v>84</v>
      </c>
      <c r="AA1" s="3" t="s">
        <v>86</v>
      </c>
      <c r="AB1" s="3" t="s">
        <v>88</v>
      </c>
      <c r="AC1" s="3" t="s">
        <v>89</v>
      </c>
      <c r="AD1" s="3" t="s">
        <v>90</v>
      </c>
      <c r="AE1" s="3" t="s">
        <v>91</v>
      </c>
      <c r="AF1" s="3" t="s">
        <v>92</v>
      </c>
      <c r="AG1" s="3" t="s">
        <v>93</v>
      </c>
      <c r="AH1" s="3" t="s">
        <v>94</v>
      </c>
      <c r="AI1" s="3" t="s">
        <v>95</v>
      </c>
      <c r="AJ1" s="3" t="s">
        <v>96</v>
      </c>
      <c r="AK1" s="3" t="s">
        <v>97</v>
      </c>
      <c r="AL1" s="3" t="s">
        <v>98</v>
      </c>
      <c r="AM1" s="3" t="s">
        <v>99</v>
      </c>
      <c r="AN1" s="3" t="s">
        <v>100</v>
      </c>
      <c r="AO1" s="3" t="s">
        <v>101</v>
      </c>
      <c r="AP1" s="3" t="s">
        <v>102</v>
      </c>
      <c r="AQ1" s="3" t="s">
        <v>103</v>
      </c>
      <c r="AR1" s="3" t="s">
        <v>104</v>
      </c>
      <c r="AS1" s="3" t="s">
        <v>105</v>
      </c>
      <c r="AT1" s="3" t="s">
        <v>106</v>
      </c>
      <c r="AU1" s="3" t="s">
        <v>107</v>
      </c>
      <c r="AV1" s="3" t="s">
        <v>108</v>
      </c>
      <c r="AW1" s="3" t="s">
        <v>109</v>
      </c>
      <c r="AX1" s="3" t="s">
        <v>110</v>
      </c>
      <c r="AY1" s="3" t="s">
        <v>111</v>
      </c>
      <c r="AZ1" s="3" t="s">
        <v>112</v>
      </c>
      <c r="BA1" s="3" t="s">
        <v>113</v>
      </c>
      <c r="BB1" s="3" t="s">
        <v>114</v>
      </c>
      <c r="BC1" s="3" t="s">
        <v>115</v>
      </c>
      <c r="BD1" s="3" t="s">
        <v>116</v>
      </c>
      <c r="BE1" s="3" t="s">
        <v>117</v>
      </c>
      <c r="BF1" s="3" t="s">
        <v>118</v>
      </c>
      <c r="BG1" s="3" t="s">
        <v>119</v>
      </c>
      <c r="BH1" s="3" t="s">
        <v>120</v>
      </c>
      <c r="BI1" s="3" t="s">
        <v>121</v>
      </c>
      <c r="BJ1" s="3" t="s">
        <v>122</v>
      </c>
      <c r="BK1" s="3" t="s">
        <v>123</v>
      </c>
      <c r="BL1" s="3" t="s">
        <v>124</v>
      </c>
      <c r="BM1" s="3" t="s">
        <v>125</v>
      </c>
      <c r="BN1" s="3" t="s">
        <v>126</v>
      </c>
      <c r="BO1" s="3" t="s">
        <v>127</v>
      </c>
      <c r="BP1" s="3" t="s">
        <v>128</v>
      </c>
      <c r="BQ1" s="3" t="s">
        <v>129</v>
      </c>
      <c r="BR1" s="3" t="s">
        <v>130</v>
      </c>
      <c r="BS1" s="3" t="s">
        <v>134</v>
      </c>
      <c r="BT1" s="3" t="s">
        <v>135</v>
      </c>
      <c r="BU1" s="3" t="s">
        <v>136</v>
      </c>
      <c r="BV1" s="3" t="s">
        <v>138</v>
      </c>
      <c r="BW1" s="3" t="s">
        <v>139</v>
      </c>
      <c r="BX1" s="3" t="s">
        <v>141</v>
      </c>
      <c r="BY1" s="3" t="s">
        <v>143</v>
      </c>
      <c r="BZ1" s="3" t="s">
        <v>144</v>
      </c>
      <c r="CA1" s="3" t="s">
        <v>145</v>
      </c>
      <c r="CB1" s="3" t="s">
        <v>146</v>
      </c>
      <c r="CC1" s="3" t="s">
        <v>147</v>
      </c>
      <c r="CD1" s="3" t="s">
        <v>148</v>
      </c>
      <c r="CE1" s="3" t="s">
        <v>150</v>
      </c>
      <c r="CF1" s="3" t="s">
        <v>151</v>
      </c>
      <c r="CG1" s="3" t="s">
        <v>152</v>
      </c>
      <c r="CH1" s="3" t="s">
        <v>153</v>
      </c>
      <c r="CI1" s="3" t="s">
        <v>154</v>
      </c>
      <c r="CJ1" s="3" t="s">
        <v>155</v>
      </c>
      <c r="CK1" s="3" t="s">
        <v>157</v>
      </c>
      <c r="CL1" s="3" t="s">
        <v>159</v>
      </c>
      <c r="CM1" s="3" t="s">
        <v>161</v>
      </c>
      <c r="CN1" s="3" t="s">
        <v>163</v>
      </c>
      <c r="CO1" s="4" t="s">
        <v>227</v>
      </c>
      <c r="CP1" s="4" t="s">
        <v>229</v>
      </c>
      <c r="CQ1" s="4" t="s">
        <v>231</v>
      </c>
      <c r="CR1" s="4" t="s">
        <v>233</v>
      </c>
      <c r="CS1" s="4" t="s">
        <v>235</v>
      </c>
      <c r="CT1" s="4" t="s">
        <v>237</v>
      </c>
      <c r="CU1" s="4" t="s">
        <v>239</v>
      </c>
      <c r="CV1" s="4" t="s">
        <v>244</v>
      </c>
      <c r="CW1" s="4" t="s">
        <v>245</v>
      </c>
      <c r="CX1" s="4" t="s">
        <v>246</v>
      </c>
      <c r="CY1" s="4" t="s">
        <v>247</v>
      </c>
      <c r="CZ1" s="4" t="s">
        <v>248</v>
      </c>
      <c r="DA1" s="4" t="s">
        <v>249</v>
      </c>
      <c r="DB1" s="4" t="s">
        <v>250</v>
      </c>
      <c r="DC1" s="4" t="s">
        <v>251</v>
      </c>
      <c r="DD1" s="4" t="s">
        <v>252</v>
      </c>
      <c r="DE1" s="4" t="s">
        <v>253</v>
      </c>
      <c r="DF1" s="4" t="s">
        <v>254</v>
      </c>
      <c r="DG1" s="4" t="s">
        <v>255</v>
      </c>
      <c r="DH1" s="4" t="s">
        <v>256</v>
      </c>
      <c r="DI1" s="4" t="s">
        <v>257</v>
      </c>
      <c r="DJ1" s="4" t="s">
        <v>258</v>
      </c>
      <c r="DK1" s="4" t="s">
        <v>259</v>
      </c>
      <c r="DL1" s="4" t="s">
        <v>260</v>
      </c>
      <c r="DM1" s="4" t="s">
        <v>261</v>
      </c>
      <c r="DN1" s="4" t="s">
        <v>262</v>
      </c>
      <c r="DO1" s="4" t="s">
        <v>263</v>
      </c>
      <c r="DP1" s="4" t="s">
        <v>264</v>
      </c>
      <c r="DQ1" s="4" t="s">
        <v>265</v>
      </c>
      <c r="DR1" s="4" t="s">
        <v>266</v>
      </c>
      <c r="DS1" s="4" t="s">
        <v>267</v>
      </c>
      <c r="DT1" s="4" t="s">
        <v>268</v>
      </c>
      <c r="DU1" s="4" t="s">
        <v>269</v>
      </c>
      <c r="DV1" s="4" t="s">
        <v>270</v>
      </c>
      <c r="DW1" s="4" t="s">
        <v>271</v>
      </c>
      <c r="DX1" s="4" t="s">
        <v>272</v>
      </c>
      <c r="DY1" s="4" t="s">
        <v>273</v>
      </c>
      <c r="DZ1" s="4" t="s">
        <v>276</v>
      </c>
      <c r="EA1" s="4" t="s">
        <v>277</v>
      </c>
      <c r="EB1" s="4" t="s">
        <v>278</v>
      </c>
      <c r="EC1" s="4" t="s">
        <v>279</v>
      </c>
      <c r="ED1" s="4" t="s">
        <v>280</v>
      </c>
      <c r="EE1" s="4" t="s">
        <v>281</v>
      </c>
      <c r="EF1" s="4" t="s">
        <v>282</v>
      </c>
      <c r="EG1" s="4" t="s">
        <v>283</v>
      </c>
      <c r="EH1" s="4" t="s">
        <v>284</v>
      </c>
      <c r="EI1" s="4" t="s">
        <v>285</v>
      </c>
      <c r="EJ1" s="4" t="s">
        <v>286</v>
      </c>
      <c r="EK1" s="4" t="s">
        <v>287</v>
      </c>
      <c r="EL1" s="4" t="s">
        <v>289</v>
      </c>
      <c r="EM1" s="4" t="s">
        <v>290</v>
      </c>
      <c r="EN1" s="4" t="s">
        <v>291</v>
      </c>
      <c r="EO1" s="4" t="s">
        <v>292</v>
      </c>
      <c r="EP1" s="4" t="s">
        <v>293</v>
      </c>
      <c r="EQ1" s="4" t="s">
        <v>294</v>
      </c>
      <c r="ER1" s="4" t="s">
        <v>296</v>
      </c>
      <c r="ES1" s="4" t="s">
        <v>297</v>
      </c>
      <c r="ET1" s="4" t="s">
        <v>298</v>
      </c>
      <c r="EU1" s="4" t="s">
        <v>299</v>
      </c>
      <c r="EV1" s="4" t="s">
        <v>300</v>
      </c>
      <c r="EW1" s="4" t="s">
        <v>301</v>
      </c>
      <c r="EX1" s="136" t="s">
        <v>303</v>
      </c>
      <c r="EY1" s="85" t="s">
        <v>169</v>
      </c>
      <c r="EZ1" s="85" t="s">
        <v>170</v>
      </c>
      <c r="FA1" s="85" t="s">
        <v>171</v>
      </c>
      <c r="FB1" s="85" t="s">
        <v>172</v>
      </c>
      <c r="FC1" s="85" t="s">
        <v>173</v>
      </c>
      <c r="FD1" s="85" t="s">
        <v>174</v>
      </c>
      <c r="FE1" s="85" t="s">
        <v>175</v>
      </c>
      <c r="FF1" s="29" t="s">
        <v>176</v>
      </c>
      <c r="FG1" s="85" t="s">
        <v>177</v>
      </c>
      <c r="FH1" s="85" t="s">
        <v>178</v>
      </c>
      <c r="FI1" s="85" t="s">
        <v>179</v>
      </c>
      <c r="FJ1" s="1" t="s">
        <v>311</v>
      </c>
      <c r="FK1" s="88" t="s">
        <v>312</v>
      </c>
      <c r="FL1" s="88" t="s">
        <v>313</v>
      </c>
      <c r="FM1" s="88" t="s">
        <v>314</v>
      </c>
      <c r="FN1" s="88" t="s">
        <v>315</v>
      </c>
      <c r="FO1" s="88" t="s">
        <v>316</v>
      </c>
      <c r="FP1" s="88" t="s">
        <v>317</v>
      </c>
      <c r="FQ1" s="88" t="s">
        <v>318</v>
      </c>
    </row>
    <row r="2" customFormat="false" ht="13.5" hidden="false" customHeight="false" outlineLevel="0" collapsed="false">
      <c r="A2" s="139" t="n">
        <v>2010</v>
      </c>
      <c r="B2" s="140" t="n">
        <v>7869.34</v>
      </c>
      <c r="C2" s="141" t="n">
        <v>41383.87</v>
      </c>
      <c r="D2" s="27" t="n">
        <v>2409.24</v>
      </c>
      <c r="E2" s="27" t="n">
        <v>21853.6</v>
      </c>
      <c r="F2" s="27" t="n">
        <v>904.645913267166</v>
      </c>
      <c r="G2" s="27" t="n">
        <v>20948.9540867328</v>
      </c>
      <c r="H2" s="27" t="n">
        <v>17121.03</v>
      </c>
      <c r="I2" s="27" t="n">
        <v>1767.22445262952</v>
      </c>
      <c r="J2" s="27" t="n">
        <v>15353.8055473705</v>
      </c>
      <c r="K2" s="142" t="n">
        <v>23539.3144312995</v>
      </c>
      <c r="L2" s="143" t="n">
        <v>345.355807253546</v>
      </c>
      <c r="M2" s="66" t="n">
        <v>20113.0721835018</v>
      </c>
      <c r="N2" s="27" t="n">
        <v>5752.09549719701</v>
      </c>
      <c r="O2" s="27" t="n">
        <v>204.841185787812</v>
      </c>
      <c r="P2" s="27" t="n">
        <v>-610.674104290101</v>
      </c>
      <c r="Q2" s="27" t="n">
        <v>454.130401512016</v>
      </c>
      <c r="R2" s="144" t="n">
        <v>14312.6792032951</v>
      </c>
      <c r="S2" s="27" t="n">
        <v>1932.84081473397</v>
      </c>
      <c r="T2" s="27" t="n">
        <v>1398.26197767079</v>
      </c>
      <c r="U2" s="144" t="n">
        <v>534.578837063184</v>
      </c>
      <c r="V2" s="145" t="n">
        <v>1148.04562581014</v>
      </c>
      <c r="W2" s="141" t="n">
        <v>36.186438</v>
      </c>
      <c r="X2" s="27" t="n">
        <v>274.314932655032</v>
      </c>
      <c r="Y2" s="27" t="n">
        <v>0</v>
      </c>
      <c r="Z2" s="27" t="n">
        <v>0</v>
      </c>
      <c r="AA2" s="27" t="n">
        <v>34.8544365985136</v>
      </c>
      <c r="AB2" s="146" t="n">
        <v>0</v>
      </c>
      <c r="AC2" s="66" t="n">
        <v>17865.6946039264</v>
      </c>
      <c r="AD2" s="27" t="n">
        <v>1574.81318900278</v>
      </c>
      <c r="AE2" s="27" t="n">
        <v>817.811952</v>
      </c>
      <c r="AF2" s="27" t="n">
        <v>-36.9166677517576</v>
      </c>
      <c r="AG2" s="27" t="n">
        <v>-269.740893675662</v>
      </c>
      <c r="AH2" s="146" t="n">
        <v>161.41</v>
      </c>
      <c r="AI2" s="65" t="n">
        <v>10530.189885967</v>
      </c>
      <c r="AJ2" s="48" t="n">
        <v>172.950673691067</v>
      </c>
      <c r="AK2" s="48" t="n">
        <v>373.73</v>
      </c>
      <c r="AL2" s="48" t="n">
        <v>-1669.88860364302</v>
      </c>
      <c r="AM2" s="48" t="n">
        <v>-3731.80897580827</v>
      </c>
      <c r="AN2" s="144" t="n">
        <v>125.22</v>
      </c>
      <c r="AO2" s="27" t="n">
        <v>7335.50471795948</v>
      </c>
      <c r="AP2" s="27" t="n">
        <v>1401.86251531171</v>
      </c>
      <c r="AQ2" s="27" t="n">
        <v>444.081952</v>
      </c>
      <c r="AR2" s="27" t="n">
        <v>1632.97193589126</v>
      </c>
      <c r="AS2" s="27" t="n">
        <v>3462.06808213261</v>
      </c>
      <c r="AT2" s="27" t="n">
        <v>36.19</v>
      </c>
      <c r="AU2" s="66" t="n">
        <v>44.622321</v>
      </c>
      <c r="AV2" s="27" t="n">
        <v>1398.32172429049</v>
      </c>
      <c r="AW2" s="27" t="n">
        <v>33.117</v>
      </c>
      <c r="AX2" s="27" t="n">
        <v>13.073942745265</v>
      </c>
      <c r="AY2" s="27" t="n">
        <v>443.705826698214</v>
      </c>
      <c r="AZ2" s="146" t="n">
        <v>0</v>
      </c>
      <c r="BA2" s="65" t="n">
        <v>25.0005</v>
      </c>
      <c r="BB2" s="48" t="n">
        <v>1316.68055052801</v>
      </c>
      <c r="BC2" s="48" t="n">
        <v>14.364</v>
      </c>
      <c r="BD2" s="48" t="n">
        <v>4.105640862102</v>
      </c>
      <c r="BE2" s="48" t="n">
        <v>38.1112862806737</v>
      </c>
      <c r="BF2" s="144" t="n">
        <v>0</v>
      </c>
      <c r="BG2" s="27" t="n">
        <v>19.621821</v>
      </c>
      <c r="BH2" s="27" t="n">
        <v>81.6411737624806</v>
      </c>
      <c r="BI2" s="27" t="n">
        <v>18.753</v>
      </c>
      <c r="BJ2" s="27" t="n">
        <v>8.968301883163</v>
      </c>
      <c r="BK2" s="27" t="n">
        <v>405.594540417541</v>
      </c>
      <c r="BL2" s="27" t="n">
        <v>0</v>
      </c>
      <c r="BM2" s="66" t="n">
        <v>36.1904066435438</v>
      </c>
      <c r="BN2" s="27" t="n">
        <v>500.907560890966</v>
      </c>
      <c r="BO2" s="27" t="n">
        <v>108.262</v>
      </c>
      <c r="BP2" s="27" t="n">
        <v>23.8427250064927</v>
      </c>
      <c r="BQ2" s="27" t="n">
        <v>478.842933269142</v>
      </c>
      <c r="BR2" s="28" t="n">
        <v>0</v>
      </c>
      <c r="BS2" s="27" t="n">
        <v>17982.69376957</v>
      </c>
      <c r="BT2" s="27" t="n">
        <v>9335.69232541777</v>
      </c>
      <c r="BU2" s="27" t="n">
        <v>1840.9646671131</v>
      </c>
      <c r="BV2" s="27" t="n">
        <v>-646.467106563918</v>
      </c>
      <c r="BW2" s="27" t="n">
        <v>0</v>
      </c>
      <c r="BX2" s="146" t="n">
        <v>7452.50388360302</v>
      </c>
      <c r="BY2" s="66" t="n">
        <v>3748.35740683927</v>
      </c>
      <c r="BZ2" s="27" t="n">
        <v>4.9301978275163</v>
      </c>
      <c r="CA2" s="27" t="n">
        <v>4.07340661964919</v>
      </c>
      <c r="CB2" s="27" t="n">
        <v>147.600787751203</v>
      </c>
      <c r="CC2" s="27" t="n">
        <v>16.3462814926983</v>
      </c>
      <c r="CD2" s="146" t="n">
        <v>3575.4067331482</v>
      </c>
      <c r="CE2" s="66" t="n">
        <v>959.190952</v>
      </c>
      <c r="CF2" s="27" t="n">
        <v>324.387</v>
      </c>
      <c r="CG2" s="27" t="n">
        <v>37.639</v>
      </c>
      <c r="CH2" s="27" t="n">
        <v>0</v>
      </c>
      <c r="CI2" s="27" t="n">
        <v>11.704</v>
      </c>
      <c r="CJ2" s="146" t="n">
        <v>585.460952</v>
      </c>
      <c r="CK2" s="143" t="n">
        <v>0</v>
      </c>
      <c r="CL2" s="143" t="n">
        <v>238.979026677749</v>
      </c>
      <c r="CM2" s="66" t="n">
        <v>448.683276212459</v>
      </c>
      <c r="CN2" s="147" t="n">
        <v>161.41</v>
      </c>
      <c r="CO2" s="148" t="n">
        <v>56360.0518416869</v>
      </c>
      <c r="CP2" s="149" t="n">
        <v>896.069697449971</v>
      </c>
      <c r="CQ2" s="150" t="n">
        <v>45225.6967955493</v>
      </c>
      <c r="CR2" s="150" t="n">
        <v>5898.28418533801</v>
      </c>
      <c r="CS2" s="118" t="n">
        <v>3068.03057368219</v>
      </c>
      <c r="CT2" s="151" t="n">
        <v>2830.25361165582</v>
      </c>
      <c r="CU2" s="119" t="n">
        <v>4340.0011633496</v>
      </c>
      <c r="CV2" s="152" t="n">
        <v>2.6636734598908</v>
      </c>
      <c r="CW2" s="118" t="n">
        <v>2.11381172625967</v>
      </c>
      <c r="CX2" s="118" t="s">
        <v>9</v>
      </c>
      <c r="CY2" s="118" t="s">
        <v>9</v>
      </c>
      <c r="CZ2" s="118" t="n">
        <v>6.30710873738302</v>
      </c>
      <c r="DA2" s="151" t="s">
        <v>9</v>
      </c>
      <c r="DB2" s="150" t="n">
        <v>2.9610789612377</v>
      </c>
      <c r="DC2" s="118" t="n">
        <v>1.37688015957801</v>
      </c>
      <c r="DD2" s="118" t="n">
        <v>1.62770967669481</v>
      </c>
      <c r="DE2" s="118" t="n">
        <v>2.70713357003314</v>
      </c>
      <c r="DF2" s="118" t="n">
        <v>6.30710873738302</v>
      </c>
      <c r="DG2" s="151" t="n">
        <v>0</v>
      </c>
      <c r="DH2" s="150" t="n">
        <v>2.6636734598908</v>
      </c>
      <c r="DI2" s="118" t="n">
        <v>2.0701706997119</v>
      </c>
      <c r="DJ2" s="118" t="n">
        <v>1.62771028646617</v>
      </c>
      <c r="DK2" s="118" t="n">
        <v>2.90611183899547</v>
      </c>
      <c r="DL2" s="118" t="n">
        <v>6.30710873738302</v>
      </c>
      <c r="DM2" s="151" t="s">
        <v>9</v>
      </c>
      <c r="DN2" s="150" t="n">
        <v>2.6636734598908</v>
      </c>
      <c r="DO2" s="118" t="n">
        <v>1.99986442276827</v>
      </c>
      <c r="DP2" s="118" t="n">
        <v>1.62771028646617</v>
      </c>
      <c r="DQ2" s="118" t="n">
        <v>2.90611183899547</v>
      </c>
      <c r="DR2" s="118" t="n">
        <v>6.30710873738302</v>
      </c>
      <c r="DS2" s="151" t="s">
        <v>9</v>
      </c>
      <c r="DT2" s="118" t="n">
        <v>2.85331953779312</v>
      </c>
      <c r="DU2" s="118" t="n">
        <v>1.93871125155502</v>
      </c>
      <c r="DV2" s="118" t="n">
        <v>1.62771028646617</v>
      </c>
      <c r="DW2" s="118" t="n">
        <v>2.90611183899547</v>
      </c>
      <c r="DX2" s="118" t="n">
        <v>6.30710873738302</v>
      </c>
      <c r="DY2" s="119" t="s">
        <v>9</v>
      </c>
      <c r="DZ2" s="152" t="n">
        <v>2.73041225411653</v>
      </c>
      <c r="EA2" s="118" t="n">
        <v>2.11094580714461</v>
      </c>
      <c r="EB2" s="118" t="n">
        <v>1.62771028646617</v>
      </c>
      <c r="EC2" s="118" t="n">
        <v>2.90611183899547</v>
      </c>
      <c r="ED2" s="118" t="s">
        <v>9</v>
      </c>
      <c r="EE2" s="151" t="n">
        <v>0</v>
      </c>
      <c r="EF2" s="150" t="n">
        <v>2.78261010389182</v>
      </c>
      <c r="EG2" s="118" t="n">
        <v>2.0024033178761</v>
      </c>
      <c r="EH2" s="118" t="n">
        <v>1.62771028646617</v>
      </c>
      <c r="EI2" s="118" t="s">
        <v>9</v>
      </c>
      <c r="EJ2" s="118" t="s">
        <v>9</v>
      </c>
      <c r="EK2" s="151" t="n">
        <v>0</v>
      </c>
      <c r="EL2" s="150" t="n">
        <v>8.13676796491782</v>
      </c>
      <c r="EM2" s="118" t="n">
        <v>1.22235598405041</v>
      </c>
      <c r="EN2" s="118" t="s">
        <v>9</v>
      </c>
      <c r="EO2" s="118" t="n">
        <v>2.90611183899547</v>
      </c>
      <c r="EP2" s="118" t="s">
        <v>9</v>
      </c>
      <c r="EQ2" s="151" t="s">
        <v>9</v>
      </c>
      <c r="ER2" s="118" t="n">
        <v>0</v>
      </c>
      <c r="ES2" s="118" t="n">
        <v>0</v>
      </c>
      <c r="ET2" s="118" t="n">
        <v>0</v>
      </c>
      <c r="EU2" s="118" t="n">
        <v>3.0715705962486</v>
      </c>
      <c r="EV2" s="118" t="n">
        <v>5.86908084591847</v>
      </c>
      <c r="EW2" s="119" t="n">
        <v>0</v>
      </c>
      <c r="EX2" s="153" t="n">
        <v>4.50762183907454</v>
      </c>
      <c r="EY2" s="1" t="n">
        <v>5.25887431474558</v>
      </c>
      <c r="EZ2" s="1" t="n">
        <v>0.963929607832536</v>
      </c>
      <c r="FA2" s="1" t="n">
        <v>0.0360703921674644</v>
      </c>
      <c r="FB2" s="1" t="n">
        <v>0.568804087952613</v>
      </c>
      <c r="FC2" s="1" t="n">
        <v>2.3942945325012</v>
      </c>
      <c r="FD2" s="1" t="n">
        <v>1.36188451784927</v>
      </c>
      <c r="FE2" s="1" t="n">
        <v>0.0195251444212602</v>
      </c>
      <c r="FF2" s="1" t="n">
        <v>0.110400018171331</v>
      </c>
      <c r="FG2" s="1" t="n">
        <v>0.0891345095776491</v>
      </c>
      <c r="FH2" s="1" t="n">
        <v>0.0276214368149741</v>
      </c>
      <c r="FI2" s="1" t="n">
        <v>0.0137228755566788</v>
      </c>
      <c r="FJ2" s="1" t="n">
        <v>0.899076732267237</v>
      </c>
      <c r="FK2" s="1" t="n">
        <v>1.00722155024863</v>
      </c>
      <c r="FL2" s="1" t="n">
        <v>1.9096758784201</v>
      </c>
      <c r="FM2" s="1" t="n">
        <v>0.641490601085883</v>
      </c>
      <c r="FN2" s="1" t="n">
        <v>0.763674397828592</v>
      </c>
      <c r="FO2" s="1" t="n">
        <v>0.969807569813845</v>
      </c>
      <c r="FP2" s="1" t="n">
        <v>0.22450569764754</v>
      </c>
      <c r="FQ2" s="1" t="n">
        <v>0.562137909004356</v>
      </c>
    </row>
    <row r="3" customFormat="false" ht="13.5" hidden="false" customHeight="false" outlineLevel="0" collapsed="false">
      <c r="A3" s="139" t="n">
        <v>2011</v>
      </c>
      <c r="B3" s="140" t="n">
        <v>8022.99</v>
      </c>
      <c r="C3" s="141" t="n">
        <v>45952.65</v>
      </c>
      <c r="D3" s="27" t="n">
        <v>2736.8614125208</v>
      </c>
      <c r="E3" s="27" t="n">
        <v>23739.9614409508</v>
      </c>
      <c r="F3" s="27" t="n">
        <v>947.430866782084</v>
      </c>
      <c r="G3" s="27" t="n">
        <v>22792.5305741687</v>
      </c>
      <c r="H3" s="27" t="n">
        <v>19475.8271465284</v>
      </c>
      <c r="I3" s="27" t="n">
        <v>1988.4262206317</v>
      </c>
      <c r="J3" s="27" t="n">
        <v>17487.4009258967</v>
      </c>
      <c r="K3" s="142" t="n">
        <v>26860.0258116624</v>
      </c>
      <c r="L3" s="143" t="n">
        <v>393.867026688815</v>
      </c>
      <c r="M3" s="66" t="n">
        <v>23145.4679532364</v>
      </c>
      <c r="N3" s="27" t="n">
        <v>6992.7536136262</v>
      </c>
      <c r="O3" s="27" t="n">
        <v>286.728603791009</v>
      </c>
      <c r="P3" s="27" t="n">
        <v>243.372172904252</v>
      </c>
      <c r="Q3" s="27" t="n">
        <v>450.756973792494</v>
      </c>
      <c r="R3" s="146" t="n">
        <v>15171.8565891225</v>
      </c>
      <c r="S3" s="27" t="n">
        <v>2115.56400173661</v>
      </c>
      <c r="T3" s="27" t="n">
        <v>1494.7386706473</v>
      </c>
      <c r="U3" s="146" t="n">
        <v>620.825331089308</v>
      </c>
      <c r="V3" s="143" t="n">
        <v>1205.1268300005</v>
      </c>
      <c r="W3" s="141" t="n">
        <v>40.243662</v>
      </c>
      <c r="X3" s="27" t="n">
        <v>313.05407864802</v>
      </c>
      <c r="Y3" s="27" t="n">
        <v>0</v>
      </c>
      <c r="Z3" s="27" t="n">
        <v>0</v>
      </c>
      <c r="AA3" s="27" t="n">
        <v>40.5692860407945</v>
      </c>
      <c r="AB3" s="146" t="n">
        <v>0</v>
      </c>
      <c r="AC3" s="66" t="n">
        <v>20934.089825876</v>
      </c>
      <c r="AD3" s="27" t="n">
        <v>1397.26392022548</v>
      </c>
      <c r="AE3" s="27" t="n">
        <v>1040.92808</v>
      </c>
      <c r="AF3" s="27" t="n">
        <v>-26.6812096025174</v>
      </c>
      <c r="AG3" s="27" t="n">
        <v>-376.442663262507</v>
      </c>
      <c r="AH3" s="146" t="n">
        <v>176.31</v>
      </c>
      <c r="AI3" s="66" t="n">
        <v>13115.3745950016</v>
      </c>
      <c r="AJ3" s="27" t="n">
        <v>140.74118625272</v>
      </c>
      <c r="AK3" s="27" t="n">
        <v>520.163</v>
      </c>
      <c r="AL3" s="27" t="n">
        <v>-1727.73005878856</v>
      </c>
      <c r="AM3" s="27" t="n">
        <v>-4218.08735835178</v>
      </c>
      <c r="AN3" s="146" t="n">
        <v>143.15</v>
      </c>
      <c r="AO3" s="27" t="n">
        <v>7818.71523087442</v>
      </c>
      <c r="AP3" s="27" t="n">
        <v>1256.52273397276</v>
      </c>
      <c r="AQ3" s="27" t="n">
        <v>520.76508</v>
      </c>
      <c r="AR3" s="27" t="n">
        <v>1701.04884918604</v>
      </c>
      <c r="AS3" s="27" t="n">
        <v>3841.64469508927</v>
      </c>
      <c r="AT3" s="27" t="n">
        <v>33.16</v>
      </c>
      <c r="AU3" s="66" t="n">
        <v>20.471838</v>
      </c>
      <c r="AV3" s="27" t="n">
        <v>1492.69558363589</v>
      </c>
      <c r="AW3" s="27" t="n">
        <v>82.061</v>
      </c>
      <c r="AX3" s="27" t="n">
        <v>9.36658996679548</v>
      </c>
      <c r="AY3" s="27" t="n">
        <v>510.968990133921</v>
      </c>
      <c r="AZ3" s="146" t="n">
        <v>0</v>
      </c>
      <c r="BA3" s="66" t="n">
        <v>2.28576</v>
      </c>
      <c r="BB3" s="27" t="n">
        <v>1382.8763468753</v>
      </c>
      <c r="BC3" s="27" t="n">
        <v>57.722</v>
      </c>
      <c r="BD3" s="27" t="n">
        <v>2.70685856838585</v>
      </c>
      <c r="BE3" s="27" t="n">
        <v>49.1477052036163</v>
      </c>
      <c r="BF3" s="146" t="n">
        <v>0</v>
      </c>
      <c r="BG3" s="27" t="n">
        <v>18.186078</v>
      </c>
      <c r="BH3" s="27" t="n">
        <v>109.819236760593</v>
      </c>
      <c r="BI3" s="27" t="n">
        <v>24.339</v>
      </c>
      <c r="BJ3" s="27" t="n">
        <v>6.65973139840963</v>
      </c>
      <c r="BK3" s="27" t="n">
        <v>461.821284930305</v>
      </c>
      <c r="BL3" s="27" t="n">
        <v>0</v>
      </c>
      <c r="BM3" s="66" t="n">
        <v>17.5243321221605</v>
      </c>
      <c r="BN3" s="27" t="n">
        <v>545.173837203157</v>
      </c>
      <c r="BO3" s="27" t="n">
        <v>123.424</v>
      </c>
      <c r="BP3" s="27" t="n">
        <v>17.3146196357218</v>
      </c>
      <c r="BQ3" s="27" t="n">
        <v>501.690041039465</v>
      </c>
      <c r="BR3" s="28" t="n">
        <v>0</v>
      </c>
      <c r="BS3" s="27" t="n">
        <v>21012.3296579981</v>
      </c>
      <c r="BT3" s="27" t="n">
        <v>10969.9928126195</v>
      </c>
      <c r="BU3" s="27" t="n">
        <v>1984.62561929665</v>
      </c>
      <c r="BV3" s="27" t="n">
        <v>160.75616308544</v>
      </c>
      <c r="BW3" s="27" t="n">
        <v>0</v>
      </c>
      <c r="BX3" s="146" t="n">
        <v>7896.95506299658</v>
      </c>
      <c r="BY3" s="66" t="n">
        <v>3748.18741971255</v>
      </c>
      <c r="BZ3" s="27" t="n">
        <v>6.82343344918139</v>
      </c>
      <c r="CA3" s="27" t="n">
        <v>5.20327009904583</v>
      </c>
      <c r="CB3" s="27" t="n">
        <v>115.262674673955</v>
      </c>
      <c r="CC3" s="27" t="n">
        <v>13.4518080305383</v>
      </c>
      <c r="CD3" s="146" t="n">
        <v>3607.44623345983</v>
      </c>
      <c r="CE3" s="66" t="n">
        <v>1246.41308</v>
      </c>
      <c r="CF3" s="27" t="n">
        <v>478.268</v>
      </c>
      <c r="CG3" s="27" t="n">
        <v>41.363</v>
      </c>
      <c r="CH3" s="27" t="n">
        <v>0</v>
      </c>
      <c r="CI3" s="27" t="n">
        <v>0.532</v>
      </c>
      <c r="CJ3" s="146" t="n">
        <v>726.25008</v>
      </c>
      <c r="CK3" s="143" t="n">
        <v>0</v>
      </c>
      <c r="CL3" s="143" t="n">
        <v>248.208815777003</v>
      </c>
      <c r="CM3" s="66" t="n">
        <v>428.576838174671</v>
      </c>
      <c r="CN3" s="147" t="n">
        <v>176.31</v>
      </c>
      <c r="CO3" s="148" t="n">
        <v>65193.3422266796</v>
      </c>
      <c r="CP3" s="149" t="n">
        <v>1031.17645181776</v>
      </c>
      <c r="CQ3" s="150" t="n">
        <v>52975.786875056</v>
      </c>
      <c r="CR3" s="150" t="n">
        <v>6584.55643997638</v>
      </c>
      <c r="CS3" s="118" t="n">
        <v>3280.29232483048</v>
      </c>
      <c r="CT3" s="151" t="n">
        <v>3304.2641151459</v>
      </c>
      <c r="CU3" s="119" t="n">
        <v>4601.82245982945</v>
      </c>
      <c r="CV3" s="152" t="n">
        <v>2.6636734598908</v>
      </c>
      <c r="CW3" s="118" t="n">
        <v>2.11628148907787</v>
      </c>
      <c r="CX3" s="118" t="s">
        <v>9</v>
      </c>
      <c r="CY3" s="118" t="s">
        <v>9</v>
      </c>
      <c r="CZ3" s="118" t="n">
        <v>6.44502162136879</v>
      </c>
      <c r="DA3" s="151" t="s">
        <v>9</v>
      </c>
      <c r="DB3" s="150" t="n">
        <v>2.63166310286187</v>
      </c>
      <c r="DC3" s="118" t="n">
        <v>1.49597328887891</v>
      </c>
      <c r="DD3" s="118" t="n">
        <v>1.57200511785237</v>
      </c>
      <c r="DE3" s="118" t="n">
        <v>2.8605447166184</v>
      </c>
      <c r="DF3" s="118" t="n">
        <v>6.44502162136879</v>
      </c>
      <c r="DG3" s="151" t="n">
        <v>0</v>
      </c>
      <c r="DH3" s="150" t="n">
        <v>2.6636734598908</v>
      </c>
      <c r="DI3" s="118" t="n">
        <v>2.06496917385517</v>
      </c>
      <c r="DJ3" s="118" t="n">
        <v>1.62771028646617</v>
      </c>
      <c r="DK3" s="118" t="n">
        <v>2.91631904625311</v>
      </c>
      <c r="DL3" s="118" t="n">
        <v>6.4450216213688</v>
      </c>
      <c r="DM3" s="151" t="s">
        <v>9</v>
      </c>
      <c r="DN3" s="150" t="n">
        <v>2.6636734598908</v>
      </c>
      <c r="DO3" s="118" t="n">
        <v>2.00634642500365</v>
      </c>
      <c r="DP3" s="118" t="n">
        <v>1.62771028646617</v>
      </c>
      <c r="DQ3" s="118" t="n">
        <v>2.91631904625311</v>
      </c>
      <c r="DR3" s="118" t="n">
        <v>6.44502162136879</v>
      </c>
      <c r="DS3" s="151" t="s">
        <v>9</v>
      </c>
      <c r="DT3" s="118" t="n">
        <v>3.03917097496226</v>
      </c>
      <c r="DU3" s="118" t="n">
        <v>1.95124254788467</v>
      </c>
      <c r="DV3" s="118" t="n">
        <v>1.62771028646617</v>
      </c>
      <c r="DW3" s="118" t="n">
        <v>2.91631904625311</v>
      </c>
      <c r="DX3" s="118" t="n">
        <v>6.44502162136879</v>
      </c>
      <c r="DY3" s="119" t="s">
        <v>9</v>
      </c>
      <c r="DZ3" s="152" t="n">
        <v>2.65695619661996</v>
      </c>
      <c r="EA3" s="118" t="n">
        <v>2.27365307277907</v>
      </c>
      <c r="EB3" s="118" t="n">
        <v>1.62771028646617</v>
      </c>
      <c r="EC3" s="118" t="n">
        <v>2.91631904625311</v>
      </c>
      <c r="ED3" s="118" t="s">
        <v>9</v>
      </c>
      <c r="EE3" s="151" t="n">
        <v>0</v>
      </c>
      <c r="EF3" s="150" t="n">
        <v>2.65581583334072</v>
      </c>
      <c r="EG3" s="118" t="n">
        <v>2.2732010653066</v>
      </c>
      <c r="EH3" s="118" t="n">
        <v>1.62771028646617</v>
      </c>
      <c r="EI3" s="118" t="s">
        <v>9</v>
      </c>
      <c r="EJ3" s="118" t="s">
        <v>9</v>
      </c>
      <c r="EK3" s="151" t="n">
        <v>0</v>
      </c>
      <c r="EL3" s="150" t="n">
        <v>0.165264294251363</v>
      </c>
      <c r="EM3" s="118" t="n">
        <v>1.25010857522137</v>
      </c>
      <c r="EN3" s="118" t="s">
        <v>9</v>
      </c>
      <c r="EO3" s="118" t="n">
        <v>2.90611183899547</v>
      </c>
      <c r="EP3" s="118" t="s">
        <v>9</v>
      </c>
      <c r="EQ3" s="151" t="s">
        <v>9</v>
      </c>
      <c r="ER3" s="118" t="n">
        <v>0</v>
      </c>
      <c r="ES3" s="118" t="n">
        <v>0</v>
      </c>
      <c r="ET3" s="118" t="n">
        <v>0</v>
      </c>
      <c r="EU3" s="118" t="n">
        <v>3.03121631962065</v>
      </c>
      <c r="EV3" s="118" t="n">
        <v>5.99522997458995</v>
      </c>
      <c r="EW3" s="119" t="n">
        <v>0</v>
      </c>
      <c r="EX3" s="153" t="n">
        <v>4.45854169519919</v>
      </c>
      <c r="EY3" s="1" t="n">
        <v>5.72762149772093</v>
      </c>
      <c r="EZ3" s="1" t="n">
        <v>0.968239209450747</v>
      </c>
      <c r="FA3" s="1" t="n">
        <v>0.0317607905492534</v>
      </c>
      <c r="FB3" s="1" t="n">
        <v>0.584515274128095</v>
      </c>
      <c r="FC3" s="1" t="n">
        <v>2.42715113841675</v>
      </c>
      <c r="FD3" s="1" t="n">
        <v>1.41870691302198</v>
      </c>
      <c r="FE3" s="1" t="n">
        <v>0.0195251444212602</v>
      </c>
      <c r="FF3" s="1" t="n">
        <v>0.110400018171331</v>
      </c>
      <c r="FG3" s="1" t="n">
        <v>0.0891345095776491</v>
      </c>
      <c r="FH3" s="1" t="n">
        <v>0.0276214368149741</v>
      </c>
      <c r="FI3" s="1" t="n">
        <v>0.0137228755566788</v>
      </c>
      <c r="FJ3" s="1" t="n">
        <v>0.896997506031781</v>
      </c>
      <c r="FK3" s="1" t="n">
        <v>1.0097994939365</v>
      </c>
      <c r="FL3" s="1" t="n">
        <v>1.72773391530667</v>
      </c>
      <c r="FM3" s="1" t="n">
        <v>0.632487065012667</v>
      </c>
      <c r="FN3" s="1" t="n">
        <v>0.754044037583552</v>
      </c>
      <c r="FO3" s="1" t="n">
        <v>0.965308608929249</v>
      </c>
      <c r="FP3" s="1" t="n">
        <v>0.24538997868094</v>
      </c>
      <c r="FQ3" s="1" t="n">
        <v>0.569336066748288</v>
      </c>
    </row>
    <row r="4" customFormat="false" ht="13.5" hidden="false" customHeight="false" outlineLevel="0" collapsed="false">
      <c r="A4" s="139" t="n">
        <v>2012</v>
      </c>
      <c r="B4" s="140" t="n">
        <v>8119.81</v>
      </c>
      <c r="C4" s="141" t="n">
        <v>50660.2</v>
      </c>
      <c r="D4" s="27" t="n">
        <v>3057.82336058003</v>
      </c>
      <c r="E4" s="27" t="n">
        <v>25612.909652951</v>
      </c>
      <c r="F4" s="27" t="n">
        <v>1121.14528416959</v>
      </c>
      <c r="G4" s="27" t="n">
        <v>24491.7643687814</v>
      </c>
      <c r="H4" s="27" t="n">
        <v>21989.466986469</v>
      </c>
      <c r="I4" s="27" t="n">
        <v>2199.50957263208</v>
      </c>
      <c r="J4" s="27" t="n">
        <v>19789.9574138369</v>
      </c>
      <c r="K4" s="142" t="n">
        <v>27999.2181084627</v>
      </c>
      <c r="L4" s="143" t="n">
        <v>448.948695152687</v>
      </c>
      <c r="M4" s="66" t="n">
        <v>23869.2173402831</v>
      </c>
      <c r="N4" s="27" t="n">
        <v>7339.97797337275</v>
      </c>
      <c r="O4" s="27" t="n">
        <v>354.093367244526</v>
      </c>
      <c r="P4" s="27" t="n">
        <v>223.053142696662</v>
      </c>
      <c r="Q4" s="27" t="n">
        <v>457.500613996045</v>
      </c>
      <c r="R4" s="146" t="n">
        <v>15494.5922429731</v>
      </c>
      <c r="S4" s="27" t="n">
        <v>2308.9639638542</v>
      </c>
      <c r="T4" s="27" t="n">
        <v>1618.15285440031</v>
      </c>
      <c r="U4" s="146" t="n">
        <v>690.811109453895</v>
      </c>
      <c r="V4" s="143" t="n">
        <v>1372.08810917275</v>
      </c>
      <c r="W4" s="141" t="n">
        <v>38.722203</v>
      </c>
      <c r="X4" s="27" t="n">
        <v>363.573656705594</v>
      </c>
      <c r="Y4" s="27" t="n">
        <v>0</v>
      </c>
      <c r="Z4" s="27" t="n">
        <v>0</v>
      </c>
      <c r="AA4" s="27" t="n">
        <v>46.6528354470936</v>
      </c>
      <c r="AB4" s="146" t="n">
        <v>0</v>
      </c>
      <c r="AC4" s="66" t="n">
        <v>21121.2746651738</v>
      </c>
      <c r="AD4" s="27" t="n">
        <v>1650.4516423367</v>
      </c>
      <c r="AE4" s="27" t="n">
        <v>1289.17458</v>
      </c>
      <c r="AF4" s="27" t="n">
        <v>-17.1059275919008</v>
      </c>
      <c r="AG4" s="27" t="n">
        <v>-413.607619635534</v>
      </c>
      <c r="AH4" s="146" t="n">
        <v>239.03</v>
      </c>
      <c r="AI4" s="66" t="n">
        <v>13610.8241780578</v>
      </c>
      <c r="AJ4" s="27" t="n">
        <v>214.550540156962</v>
      </c>
      <c r="AK4" s="27" t="n">
        <v>611.667</v>
      </c>
      <c r="AL4" s="27" t="n">
        <v>-1764.35107947824</v>
      </c>
      <c r="AM4" s="27" t="n">
        <v>-4493.98554142654</v>
      </c>
      <c r="AN4" s="146" t="n">
        <v>195.92</v>
      </c>
      <c r="AO4" s="27" t="n">
        <v>7510.45048711603</v>
      </c>
      <c r="AP4" s="27" t="n">
        <v>1435.90110217974</v>
      </c>
      <c r="AQ4" s="27" t="n">
        <v>677.50758</v>
      </c>
      <c r="AR4" s="27" t="n">
        <v>1747.24515188634</v>
      </c>
      <c r="AS4" s="27" t="n">
        <v>4080.37792179101</v>
      </c>
      <c r="AT4" s="27" t="n">
        <v>43.11</v>
      </c>
      <c r="AU4" s="66" t="n">
        <v>2.064327</v>
      </c>
      <c r="AV4" s="27" t="n">
        <v>1647.0343818795</v>
      </c>
      <c r="AW4" s="27" t="n">
        <v>78.47</v>
      </c>
      <c r="AX4" s="27" t="n">
        <v>5.57194116999556</v>
      </c>
      <c r="AY4" s="27" t="n">
        <v>575.82331380471</v>
      </c>
      <c r="AZ4" s="146" t="n">
        <v>0</v>
      </c>
      <c r="BA4" s="66" t="n">
        <v>2.064327</v>
      </c>
      <c r="BB4" s="27" t="n">
        <v>1502.7026328987</v>
      </c>
      <c r="BC4" s="27" t="n">
        <v>54.53</v>
      </c>
      <c r="BD4" s="27" t="n">
        <v>0.797940167551384</v>
      </c>
      <c r="BE4" s="27" t="n">
        <v>58.0579543340544</v>
      </c>
      <c r="BF4" s="146" t="n">
        <v>0</v>
      </c>
      <c r="BG4" s="27" t="n">
        <v>0</v>
      </c>
      <c r="BH4" s="27" t="n">
        <v>144.331748980795</v>
      </c>
      <c r="BI4" s="27" t="n">
        <v>23.94</v>
      </c>
      <c r="BJ4" s="27" t="n">
        <v>4.77400100244418</v>
      </c>
      <c r="BK4" s="27" t="n">
        <v>517.765359470655</v>
      </c>
      <c r="BL4" s="27" t="n">
        <v>0</v>
      </c>
      <c r="BM4" s="66" t="n">
        <v>12.7103167311231</v>
      </c>
      <c r="BN4" s="27" t="n">
        <v>634.890922254591</v>
      </c>
      <c r="BO4" s="27" t="n">
        <v>136.724</v>
      </c>
      <c r="BP4" s="27" t="n">
        <v>11.5339864219051</v>
      </c>
      <c r="BQ4" s="27" t="n">
        <v>576.22888376513</v>
      </c>
      <c r="BR4" s="28" t="n">
        <v>0</v>
      </c>
      <c r="BS4" s="27" t="n">
        <v>21174.771511905</v>
      </c>
      <c r="BT4" s="27" t="n">
        <v>11409.4251813718</v>
      </c>
      <c r="BU4" s="27" t="n">
        <v>2145.50783375626</v>
      </c>
      <c r="BV4" s="27" t="n">
        <v>55.8911629297368</v>
      </c>
      <c r="BW4" s="27" t="n">
        <v>0</v>
      </c>
      <c r="BX4" s="146" t="n">
        <v>7563.94733384716</v>
      </c>
      <c r="BY4" s="66" t="n">
        <v>4295.95060317638</v>
      </c>
      <c r="BZ4" s="27" t="n">
        <v>5.28821918714049</v>
      </c>
      <c r="CA4" s="27" t="n">
        <v>3.71760283198372</v>
      </c>
      <c r="CB4" s="27" t="n">
        <v>195.096705632656</v>
      </c>
      <c r="CC4" s="27" t="n">
        <v>10.4480125051824</v>
      </c>
      <c r="CD4" s="146" t="n">
        <v>4081.40006301942</v>
      </c>
      <c r="CE4" s="66" t="n">
        <v>1504.36858</v>
      </c>
      <c r="CF4" s="27" t="n">
        <v>584.535</v>
      </c>
      <c r="CG4" s="27" t="n">
        <v>5.852</v>
      </c>
      <c r="CH4" s="27" t="n">
        <v>0</v>
      </c>
      <c r="CI4" s="27" t="n">
        <v>21.28</v>
      </c>
      <c r="CJ4" s="146" t="n">
        <v>892.70158</v>
      </c>
      <c r="CK4" s="143" t="n">
        <v>0</v>
      </c>
      <c r="CL4" s="143" t="n">
        <v>265.795804060668</v>
      </c>
      <c r="CM4" s="66" t="n">
        <v>519.301609320731</v>
      </c>
      <c r="CN4" s="147" t="n">
        <v>239.03</v>
      </c>
      <c r="CO4" s="148" t="n">
        <v>67502.6133745123</v>
      </c>
      <c r="CP4" s="149" t="n">
        <v>1165.27500549403</v>
      </c>
      <c r="CQ4" s="150" t="n">
        <v>54048.2815850306</v>
      </c>
      <c r="CR4" s="150" t="n">
        <v>7147.77447068484</v>
      </c>
      <c r="CS4" s="118" t="n">
        <v>3561.72952896131</v>
      </c>
      <c r="CT4" s="151" t="n">
        <v>3586.04494172352</v>
      </c>
      <c r="CU4" s="119" t="n">
        <v>5141.28231330286</v>
      </c>
      <c r="CV4" s="152" t="n">
        <v>2.6636734598908</v>
      </c>
      <c r="CW4" s="118" t="n">
        <v>2.11893523272418</v>
      </c>
      <c r="CX4" s="118" t="s">
        <v>9</v>
      </c>
      <c r="CY4" s="118" t="s">
        <v>9</v>
      </c>
      <c r="CZ4" s="118" t="n">
        <v>6.25348207401945</v>
      </c>
      <c r="DA4" s="151" t="s">
        <v>9</v>
      </c>
      <c r="DB4" s="150" t="n">
        <v>2.66389358175008</v>
      </c>
      <c r="DC4" s="118" t="n">
        <v>1.57711347055618</v>
      </c>
      <c r="DD4" s="118" t="n">
        <v>1.62770979166595</v>
      </c>
      <c r="DE4" s="118" t="n">
        <v>2.98509995946872</v>
      </c>
      <c r="DF4" s="118" t="n">
        <v>6.25348207401945</v>
      </c>
      <c r="DG4" s="151" t="n">
        <v>0</v>
      </c>
      <c r="DH4" s="150" t="n">
        <v>2.6636734598908</v>
      </c>
      <c r="DI4" s="118" t="n">
        <v>2.06427295987884</v>
      </c>
      <c r="DJ4" s="118" t="n">
        <v>1.62771028646617</v>
      </c>
      <c r="DK4" s="118" t="n">
        <v>3.03156249362991</v>
      </c>
      <c r="DL4" s="118" t="n">
        <v>6.25348207401945</v>
      </c>
      <c r="DM4" s="151" t="s">
        <v>9</v>
      </c>
      <c r="DN4" s="150" t="s">
        <v>9</v>
      </c>
      <c r="DO4" s="118" t="n">
        <v>2.04229826885283</v>
      </c>
      <c r="DP4" s="118" t="n">
        <v>1.62771028646617</v>
      </c>
      <c r="DQ4" s="118" t="n">
        <v>3.03156249362991</v>
      </c>
      <c r="DR4" s="118" t="n">
        <v>6.25348207401945</v>
      </c>
      <c r="DS4" s="151" t="s">
        <v>9</v>
      </c>
      <c r="DT4" s="118" t="n">
        <v>3.13978975865399</v>
      </c>
      <c r="DU4" s="118" t="n">
        <v>1.95376007203465</v>
      </c>
      <c r="DV4" s="118" t="n">
        <v>1.62771028646617</v>
      </c>
      <c r="DW4" s="118" t="n">
        <v>3.03156249362991</v>
      </c>
      <c r="DX4" s="118" t="n">
        <v>6.25348207401945</v>
      </c>
      <c r="DY4" s="119" t="s">
        <v>9</v>
      </c>
      <c r="DZ4" s="152" t="n">
        <v>2.6559874125112</v>
      </c>
      <c r="EA4" s="118" t="n">
        <v>2.14099572217166</v>
      </c>
      <c r="EB4" s="118" t="n">
        <v>1.62771028646617</v>
      </c>
      <c r="EC4" s="118" t="s">
        <v>9</v>
      </c>
      <c r="ED4" s="118" t="s">
        <v>9</v>
      </c>
      <c r="EE4" s="151" t="n">
        <v>0</v>
      </c>
      <c r="EF4" s="150" t="n">
        <v>2.65719827679353</v>
      </c>
      <c r="EG4" s="118" t="n">
        <v>2.07797503504491</v>
      </c>
      <c r="EH4" s="118" t="n">
        <v>1.62771028646617</v>
      </c>
      <c r="EI4" s="118" t="s">
        <v>9</v>
      </c>
      <c r="EJ4" s="118" t="s">
        <v>9</v>
      </c>
      <c r="EK4" s="151" t="n">
        <v>0</v>
      </c>
      <c r="EL4" s="150" t="n">
        <v>-4.64589943043521</v>
      </c>
      <c r="EM4" s="118" t="n">
        <v>1.44774654837464</v>
      </c>
      <c r="EN4" s="118" t="s">
        <v>9</v>
      </c>
      <c r="EO4" s="118" t="n">
        <v>2.90611183899547</v>
      </c>
      <c r="EP4" s="118" t="s">
        <v>9</v>
      </c>
      <c r="EQ4" s="151" t="s">
        <v>9</v>
      </c>
      <c r="ER4" s="118" t="n">
        <v>0</v>
      </c>
      <c r="ES4" s="118" t="n">
        <v>0</v>
      </c>
      <c r="ET4" s="118" t="n">
        <v>0</v>
      </c>
      <c r="EU4" s="118" t="n">
        <v>3.15694948930513</v>
      </c>
      <c r="EV4" s="118" t="n">
        <v>5.86376822622696</v>
      </c>
      <c r="EW4" s="119" t="n">
        <v>0</v>
      </c>
      <c r="EX4" s="153" t="n">
        <v>4.03249797273728</v>
      </c>
      <c r="EY4" s="1" t="n">
        <v>6.2390868751855</v>
      </c>
      <c r="EZ4" s="1" t="n">
        <v>0.963422999548985</v>
      </c>
      <c r="FA4" s="1" t="n">
        <v>0.0365770004510154</v>
      </c>
      <c r="FB4" s="1" t="n">
        <v>0.552686687152098</v>
      </c>
      <c r="FC4" s="1" t="n">
        <v>2.41087494347243</v>
      </c>
      <c r="FD4" s="1" t="n">
        <v>1.33245848564578</v>
      </c>
      <c r="FE4" s="1" t="n">
        <v>0.012067820101982</v>
      </c>
      <c r="FF4" s="1" t="n">
        <v>0.102443493465556</v>
      </c>
      <c r="FG4" s="1" t="n">
        <v>0.0892980406732697</v>
      </c>
      <c r="FH4" s="1" t="n">
        <v>-0.0544529602301239</v>
      </c>
      <c r="FI4" s="1" t="n">
        <v>-0.00670588439537079</v>
      </c>
      <c r="FJ4" s="1" t="n">
        <v>0.896084260961653</v>
      </c>
      <c r="FK4" s="1" t="n">
        <v>1.00803057530101</v>
      </c>
      <c r="FL4" s="1" t="n">
        <v>1.7239030464602</v>
      </c>
      <c r="FM4" s="1" t="n">
        <v>0.621110837793118</v>
      </c>
      <c r="FN4" s="1" t="n">
        <v>0.748200810373751</v>
      </c>
      <c r="FO4" s="1" t="n">
        <v>0.963627728776326</v>
      </c>
      <c r="FP4" s="1" t="n">
        <v>0.243585759808956</v>
      </c>
      <c r="FQ4" s="1" t="n">
        <v>0.571628916351876</v>
      </c>
    </row>
    <row r="5" customFormat="false" ht="13.5" hidden="false" customHeight="false" outlineLevel="0" collapsed="false">
      <c r="A5" s="139" t="n">
        <v>2013</v>
      </c>
      <c r="B5" s="140" t="n">
        <v>8192.44</v>
      </c>
      <c r="C5" s="141" t="n">
        <v>55580.11</v>
      </c>
      <c r="D5" s="27" t="n">
        <v>3228.53880811789</v>
      </c>
      <c r="E5" s="27" t="n">
        <v>27298.1310182561</v>
      </c>
      <c r="F5" s="27" t="n">
        <v>1065.44633294878</v>
      </c>
      <c r="G5" s="27" t="n">
        <v>26232.6846853073</v>
      </c>
      <c r="H5" s="27" t="n">
        <v>25053.440173626</v>
      </c>
      <c r="I5" s="27" t="n">
        <v>2233.93711462672</v>
      </c>
      <c r="J5" s="27" t="n">
        <v>22819.5030589993</v>
      </c>
      <c r="K5" s="142" t="n">
        <v>28203.1042748867</v>
      </c>
      <c r="L5" s="143" t="n">
        <v>362.176278634877</v>
      </c>
      <c r="M5" s="66" t="n">
        <v>23889.1366318986</v>
      </c>
      <c r="N5" s="27" t="n">
        <v>7820.62267723765</v>
      </c>
      <c r="O5" s="27" t="n">
        <v>335.176453704314</v>
      </c>
      <c r="P5" s="27" t="n">
        <v>-968.038174147342</v>
      </c>
      <c r="Q5" s="27" t="n">
        <v>353.566374302135</v>
      </c>
      <c r="R5" s="146" t="n">
        <v>16347.8093008019</v>
      </c>
      <c r="S5" s="27" t="n">
        <v>2481.88438074476</v>
      </c>
      <c r="T5" s="27" t="n">
        <v>1743.67099839747</v>
      </c>
      <c r="U5" s="146" t="n">
        <v>738.213382347293</v>
      </c>
      <c r="V5" s="143" t="n">
        <v>1469.90698360846</v>
      </c>
      <c r="W5" s="141" t="n">
        <v>36.650733</v>
      </c>
      <c r="X5" s="27" t="n">
        <v>272.186950840255</v>
      </c>
      <c r="Y5" s="27" t="n">
        <v>0</v>
      </c>
      <c r="Z5" s="27" t="n">
        <v>0</v>
      </c>
      <c r="AA5" s="27" t="n">
        <v>53.3385947946223</v>
      </c>
      <c r="AB5" s="146" t="n">
        <v>0</v>
      </c>
      <c r="AC5" s="66" t="n">
        <v>21159.5945905658</v>
      </c>
      <c r="AD5" s="27" t="n">
        <v>1521.22380509362</v>
      </c>
      <c r="AE5" s="27" t="n">
        <v>1370.936856</v>
      </c>
      <c r="AF5" s="27" t="n">
        <v>-25.9449904479261</v>
      </c>
      <c r="AG5" s="27" t="n">
        <v>-416.913629312898</v>
      </c>
      <c r="AH5" s="146" t="n">
        <v>280.24</v>
      </c>
      <c r="AI5" s="66" t="n">
        <v>13202.6265948549</v>
      </c>
      <c r="AJ5" s="27" t="n">
        <v>183.972589008572</v>
      </c>
      <c r="AK5" s="27" t="n">
        <v>601.825</v>
      </c>
      <c r="AL5" s="27" t="n">
        <v>-1882.88918336885</v>
      </c>
      <c r="AM5" s="27" t="n">
        <v>-4822.17766939788</v>
      </c>
      <c r="AN5" s="146" t="n">
        <v>257.97</v>
      </c>
      <c r="AO5" s="27" t="n">
        <v>7956.9679957109</v>
      </c>
      <c r="AP5" s="27" t="n">
        <v>1337.25121608505</v>
      </c>
      <c r="AQ5" s="27" t="n">
        <v>769.111856</v>
      </c>
      <c r="AR5" s="27" t="n">
        <v>1856.94419292093</v>
      </c>
      <c r="AS5" s="27" t="n">
        <v>4405.26404008498</v>
      </c>
      <c r="AT5" s="27" t="n">
        <v>22.27</v>
      </c>
      <c r="AU5" s="66" t="n">
        <v>18.060883</v>
      </c>
      <c r="AV5" s="27" t="n">
        <v>1725.94415254246</v>
      </c>
      <c r="AW5" s="27" t="n">
        <v>88.312</v>
      </c>
      <c r="AX5" s="27" t="n">
        <v>8.43497777117566</v>
      </c>
      <c r="AY5" s="27" t="n">
        <v>641.132367431121</v>
      </c>
      <c r="AZ5" s="146" t="n">
        <v>0</v>
      </c>
      <c r="BA5" s="66" t="n">
        <v>2.792913</v>
      </c>
      <c r="BB5" s="27" t="n">
        <v>1613.15442931881</v>
      </c>
      <c r="BC5" s="27" t="n">
        <v>61.845</v>
      </c>
      <c r="BD5" s="27" t="n">
        <v>1.65112234670248</v>
      </c>
      <c r="BE5" s="27" t="n">
        <v>64.2275337319577</v>
      </c>
      <c r="BF5" s="146" t="n">
        <v>0</v>
      </c>
      <c r="BG5" s="27" t="n">
        <v>15.26797</v>
      </c>
      <c r="BH5" s="27" t="n">
        <v>112.789723223657</v>
      </c>
      <c r="BI5" s="27" t="n">
        <v>26.467</v>
      </c>
      <c r="BJ5" s="27" t="n">
        <v>6.78385542447318</v>
      </c>
      <c r="BK5" s="27" t="n">
        <v>576.904833699163</v>
      </c>
      <c r="BL5" s="27" t="n">
        <v>0</v>
      </c>
      <c r="BM5" s="66" t="n">
        <v>9.167408</v>
      </c>
      <c r="BN5" s="27" t="n">
        <v>575.225308548252</v>
      </c>
      <c r="BO5" s="27" t="n">
        <v>195.643</v>
      </c>
      <c r="BP5" s="27" t="n">
        <v>17.5100126767504</v>
      </c>
      <c r="BQ5" s="27" t="n">
        <v>672.361254383456</v>
      </c>
      <c r="BR5" s="28" t="n">
        <v>0</v>
      </c>
      <c r="BS5" s="27" t="n">
        <v>21223.4736145658</v>
      </c>
      <c r="BT5" s="27" t="n">
        <v>11937.1581963254</v>
      </c>
      <c r="BU5" s="27" t="n">
        <v>2156.52140970925</v>
      </c>
      <c r="BV5" s="27" t="n">
        <v>-891.053011179755</v>
      </c>
      <c r="BW5" s="27" t="n">
        <v>0</v>
      </c>
      <c r="BX5" s="146" t="n">
        <v>8020.8470197109</v>
      </c>
      <c r="BY5" s="66" t="n">
        <v>4094.58021702459</v>
      </c>
      <c r="BZ5" s="27" t="n">
        <v>4.0852522738774</v>
      </c>
      <c r="CA5" s="27" t="n">
        <v>4.86382069905357</v>
      </c>
      <c r="CB5" s="27" t="n">
        <v>155.080048761439</v>
      </c>
      <c r="CC5" s="27" t="n">
        <v>19.9434672742015</v>
      </c>
      <c r="CD5" s="146" t="n">
        <v>3910.60762801602</v>
      </c>
      <c r="CE5" s="66" t="n">
        <v>1654.891856</v>
      </c>
      <c r="CF5" s="27" t="n">
        <v>561.792</v>
      </c>
      <c r="CG5" s="27" t="n">
        <v>17.157</v>
      </c>
      <c r="CH5" s="27" t="n">
        <v>0</v>
      </c>
      <c r="CI5" s="27" t="n">
        <v>22.876</v>
      </c>
      <c r="CJ5" s="146" t="n">
        <v>1053.066856</v>
      </c>
      <c r="CK5" s="143" t="n">
        <v>0</v>
      </c>
      <c r="CL5" s="143" t="n">
        <v>271.916223463368</v>
      </c>
      <c r="CM5" s="66" t="n">
        <v>678.002363832933</v>
      </c>
      <c r="CN5" s="147" t="n">
        <v>280.24</v>
      </c>
      <c r="CO5" s="148" t="n">
        <v>66749.3756967212</v>
      </c>
      <c r="CP5" s="149" t="n">
        <v>1007.47771888589</v>
      </c>
      <c r="CQ5" s="150" t="n">
        <v>52229.0841704939</v>
      </c>
      <c r="CR5" s="150" t="n">
        <v>7791.47233732505</v>
      </c>
      <c r="CS5" s="118" t="n">
        <v>3847.15571604066</v>
      </c>
      <c r="CT5" s="151" t="n">
        <v>3944.31662128439</v>
      </c>
      <c r="CU5" s="119" t="n">
        <v>5721.34147001635</v>
      </c>
      <c r="CV5" s="152" t="n">
        <v>2.6636734598908</v>
      </c>
      <c r="CW5" s="118" t="n">
        <v>2.11741677161602</v>
      </c>
      <c r="CX5" s="118" t="s">
        <v>9</v>
      </c>
      <c r="CY5" s="118" t="s">
        <v>9</v>
      </c>
      <c r="CZ5" s="118" t="n">
        <v>6.25286287852662</v>
      </c>
      <c r="DA5" s="151" t="s">
        <v>9</v>
      </c>
      <c r="DB5" s="150" t="n">
        <v>3.12972918756762</v>
      </c>
      <c r="DC5" s="118" t="n">
        <v>1.51851138513803</v>
      </c>
      <c r="DD5" s="118" t="n">
        <v>1.62855630356017</v>
      </c>
      <c r="DE5" s="118" t="n">
        <v>2.60340617751856</v>
      </c>
      <c r="DF5" s="118" t="n">
        <v>6.25286287852662</v>
      </c>
      <c r="DG5" s="151" t="n">
        <v>0</v>
      </c>
      <c r="DH5" s="150" t="n">
        <v>2.6636734598908</v>
      </c>
      <c r="DI5" s="118" t="n">
        <v>2.06585702161867</v>
      </c>
      <c r="DJ5" s="118" t="n">
        <v>1.62771028646617</v>
      </c>
      <c r="DK5" s="118" t="n">
        <v>2.96658750617438</v>
      </c>
      <c r="DL5" s="118" t="n">
        <v>6.25286287852662</v>
      </c>
      <c r="DM5" s="151" t="s">
        <v>9</v>
      </c>
      <c r="DN5" s="150" t="n">
        <v>2.65251185562193</v>
      </c>
      <c r="DO5" s="118" t="n">
        <v>2.06850247701711</v>
      </c>
      <c r="DP5" s="118" t="n">
        <v>1.62771028646617</v>
      </c>
      <c r="DQ5" s="118" t="n">
        <v>2.96658750617438</v>
      </c>
      <c r="DR5" s="118" t="n">
        <v>6.25286287852662</v>
      </c>
      <c r="DS5" s="151" t="s">
        <v>9</v>
      </c>
      <c r="DT5" s="118" t="n">
        <v>2.60259456730016</v>
      </c>
      <c r="DU5" s="118" t="n">
        <v>1.95211262467656</v>
      </c>
      <c r="DV5" s="118" t="n">
        <v>1.62771028646617</v>
      </c>
      <c r="DW5" s="118" t="n">
        <v>2.96658750617438</v>
      </c>
      <c r="DX5" s="118" t="n">
        <v>6.25286287852662</v>
      </c>
      <c r="DY5" s="119" t="s">
        <v>9</v>
      </c>
      <c r="DZ5" s="152" t="n">
        <v>2.75921628363497</v>
      </c>
      <c r="EA5" s="118" t="n">
        <v>2.09747963197943</v>
      </c>
      <c r="EB5" s="118" t="n">
        <v>1.62771028646617</v>
      </c>
      <c r="EC5" s="118" t="n">
        <v>2.96658750617438</v>
      </c>
      <c r="ED5" s="118" t="s">
        <v>9</v>
      </c>
      <c r="EE5" s="151" t="n">
        <v>0</v>
      </c>
      <c r="EF5" s="150" t="n">
        <v>2.68000125938724</v>
      </c>
      <c r="EG5" s="118" t="n">
        <v>1.99394027998317</v>
      </c>
      <c r="EH5" s="118" t="n">
        <v>1.62771028646617</v>
      </c>
      <c r="EI5" s="118" t="s">
        <v>9</v>
      </c>
      <c r="EJ5" s="118" t="s">
        <v>9</v>
      </c>
      <c r="EK5" s="151" t="n">
        <v>0</v>
      </c>
      <c r="EL5" s="150" t="n">
        <v>8.86409271776355</v>
      </c>
      <c r="EM5" s="118" t="n">
        <v>1.51532724754274</v>
      </c>
      <c r="EN5" s="118" t="s">
        <v>9</v>
      </c>
      <c r="EO5" s="118" t="n">
        <v>2.90611183899547</v>
      </c>
      <c r="EP5" s="118" t="s">
        <v>9</v>
      </c>
      <c r="EQ5" s="151" t="s">
        <v>9</v>
      </c>
      <c r="ER5" s="118" t="n">
        <v>0</v>
      </c>
      <c r="ES5" s="118" t="n">
        <v>0</v>
      </c>
      <c r="ET5" s="118" t="n">
        <v>0</v>
      </c>
      <c r="EU5" s="118" t="n">
        <v>3.11836245447477</v>
      </c>
      <c r="EV5" s="118" t="n">
        <v>6.02800845237574</v>
      </c>
      <c r="EW5" s="119" t="n">
        <v>0</v>
      </c>
      <c r="EX5" s="153" t="n">
        <v>3.54234132122845</v>
      </c>
      <c r="EY5" s="1" t="n">
        <v>6.78431700445777</v>
      </c>
      <c r="EZ5" s="1" t="n">
        <v>0.956382156541835</v>
      </c>
      <c r="FA5" s="1" t="n">
        <v>0.043617843458165</v>
      </c>
      <c r="FB5" s="1" t="n">
        <v>0.507431602328363</v>
      </c>
      <c r="FC5" s="1" t="n">
        <v>2.36673860601075</v>
      </c>
      <c r="FD5" s="1" t="n">
        <v>1.20095796314043</v>
      </c>
      <c r="FE5" s="1" t="n">
        <v>0.00894479058007516</v>
      </c>
      <c r="FF5" s="1" t="n">
        <v>0.0971158818954525</v>
      </c>
      <c r="FG5" s="1" t="n">
        <v>0.0873894113320958</v>
      </c>
      <c r="FH5" s="1" t="n">
        <v>-0.0818819882507505</v>
      </c>
      <c r="FI5" s="1" t="n">
        <v>-0.0183071866009401</v>
      </c>
      <c r="FJ5" s="1" t="n">
        <v>0.852727530925915</v>
      </c>
      <c r="FK5" s="1" t="n">
        <v>1.00680722046454</v>
      </c>
      <c r="FL5" s="1" t="n">
        <v>1.85490213721158</v>
      </c>
      <c r="FM5" s="1" t="n">
        <v>0.615576734633326</v>
      </c>
      <c r="FN5" s="1" t="n">
        <v>0.738276548963422</v>
      </c>
      <c r="FO5" s="1" t="n">
        <v>0.96221841382967</v>
      </c>
      <c r="FP5" s="1" t="n">
        <v>0.209322530475288</v>
      </c>
      <c r="FQ5" s="1" t="n">
        <v>0.530670120794549</v>
      </c>
    </row>
    <row r="6" customFormat="false" ht="13.5" hidden="false" customHeight="false" outlineLevel="0" collapsed="false">
      <c r="A6" s="139" t="n">
        <v>2014</v>
      </c>
      <c r="B6" s="140" t="n">
        <v>8281.09</v>
      </c>
      <c r="C6" s="141" t="n">
        <v>60359.43</v>
      </c>
      <c r="D6" s="27" t="n">
        <v>3358.61321748047</v>
      </c>
      <c r="E6" s="27" t="n">
        <v>28907.5357352765</v>
      </c>
      <c r="F6" s="27" t="n">
        <v>1149.81809157418</v>
      </c>
      <c r="G6" s="27" t="n">
        <v>27757.7176437023</v>
      </c>
      <c r="H6" s="27" t="n">
        <v>28093.281047243</v>
      </c>
      <c r="I6" s="27" t="n">
        <v>2378.92543913522</v>
      </c>
      <c r="J6" s="27" t="n">
        <v>25714.3556081078</v>
      </c>
      <c r="K6" s="142" t="n">
        <v>28170.5057646771</v>
      </c>
      <c r="L6" s="143" t="n">
        <v>383.723704577314</v>
      </c>
      <c r="M6" s="66" t="n">
        <v>23670.1334859105</v>
      </c>
      <c r="N6" s="27" t="n">
        <v>6951.04808534304</v>
      </c>
      <c r="O6" s="27" t="n">
        <v>382.097746654254</v>
      </c>
      <c r="P6" s="27" t="n">
        <v>-1181.68675685876</v>
      </c>
      <c r="Q6" s="27" t="n">
        <v>500.145620793767</v>
      </c>
      <c r="R6" s="146" t="n">
        <v>17018.5287899782</v>
      </c>
      <c r="S6" s="27" t="n">
        <v>2644.19678219896</v>
      </c>
      <c r="T6" s="27" t="n">
        <v>1915.87570012418</v>
      </c>
      <c r="U6" s="146" t="n">
        <v>728.321082074771</v>
      </c>
      <c r="V6" s="143" t="n">
        <v>1472.45179199036</v>
      </c>
      <c r="W6" s="141" t="n">
        <v>36.179295</v>
      </c>
      <c r="X6" s="27" t="n">
        <v>290.248435168897</v>
      </c>
      <c r="Y6" s="27" t="n">
        <v>0</v>
      </c>
      <c r="Z6" s="27" t="n">
        <v>0</v>
      </c>
      <c r="AA6" s="27" t="n">
        <v>57.2959744084169</v>
      </c>
      <c r="AB6" s="146" t="n">
        <v>0</v>
      </c>
      <c r="AC6" s="66" t="n">
        <v>20488.6171921818</v>
      </c>
      <c r="AD6" s="27" t="n">
        <v>1671.60816358426</v>
      </c>
      <c r="AE6" s="27" t="n">
        <v>1363.523052</v>
      </c>
      <c r="AF6" s="27" t="n">
        <v>-22.025876624991</v>
      </c>
      <c r="AG6" s="27" t="n">
        <v>-151.33904523064</v>
      </c>
      <c r="AH6" s="146" t="n">
        <v>319.75</v>
      </c>
      <c r="AI6" s="66" t="n">
        <v>12130.4938273628</v>
      </c>
      <c r="AJ6" s="27" t="n">
        <v>235.180389551929</v>
      </c>
      <c r="AK6" s="27" t="n">
        <v>543.30584</v>
      </c>
      <c r="AL6" s="27" t="n">
        <v>-1824.49326210689</v>
      </c>
      <c r="AM6" s="27" t="n">
        <v>-4725.0620988755</v>
      </c>
      <c r="AN6" s="146" t="n">
        <v>292.18</v>
      </c>
      <c r="AO6" s="27" t="n">
        <v>8358.12336481909</v>
      </c>
      <c r="AP6" s="27" t="n">
        <v>1436.42777403233</v>
      </c>
      <c r="AQ6" s="27" t="n">
        <v>820.217212</v>
      </c>
      <c r="AR6" s="27" t="n">
        <v>1802.46738548189</v>
      </c>
      <c r="AS6" s="27" t="n">
        <v>4573.72305364486</v>
      </c>
      <c r="AT6" s="27" t="n">
        <v>27.57</v>
      </c>
      <c r="AU6" s="66" t="n">
        <v>10.678785</v>
      </c>
      <c r="AV6" s="27" t="n">
        <v>1835.85286088415</v>
      </c>
      <c r="AW6" s="27" t="n">
        <v>124.621</v>
      </c>
      <c r="AX6" s="27" t="n">
        <v>6.49605136404012</v>
      </c>
      <c r="AY6" s="27" t="n">
        <v>666.54808495077</v>
      </c>
      <c r="AZ6" s="146" t="n">
        <v>0</v>
      </c>
      <c r="BA6" s="66" t="n">
        <v>1.757178</v>
      </c>
      <c r="BB6" s="27" t="n">
        <v>1743.09103673471</v>
      </c>
      <c r="BC6" s="27" t="n">
        <v>99.484</v>
      </c>
      <c r="BD6" s="27" t="n">
        <v>1.20782225361838</v>
      </c>
      <c r="BE6" s="27" t="n">
        <v>70.335663135858</v>
      </c>
      <c r="BF6" s="146" t="n">
        <v>0</v>
      </c>
      <c r="BG6" s="27" t="n">
        <v>8.921607</v>
      </c>
      <c r="BH6" s="27" t="n">
        <v>92.7618241494366</v>
      </c>
      <c r="BI6" s="27" t="n">
        <v>25.137</v>
      </c>
      <c r="BJ6" s="27" t="n">
        <v>5.28822911042174</v>
      </c>
      <c r="BK6" s="27" t="n">
        <v>596.212421814912</v>
      </c>
      <c r="BL6" s="27" t="n">
        <v>0</v>
      </c>
      <c r="BM6" s="66" t="n">
        <v>7.760732</v>
      </c>
      <c r="BN6" s="27" t="n">
        <v>628.368064323791</v>
      </c>
      <c r="BO6" s="27" t="n">
        <v>210.14</v>
      </c>
      <c r="BP6" s="27" t="n">
        <v>15.5298252609509</v>
      </c>
      <c r="BQ6" s="27" t="n">
        <v>610.653170405622</v>
      </c>
      <c r="BR6" s="28" t="n">
        <v>0</v>
      </c>
      <c r="BS6" s="27" t="n">
        <v>20543.2360041818</v>
      </c>
      <c r="BT6" s="27" t="n">
        <v>11082.278627246</v>
      </c>
      <c r="BU6" s="27" t="n">
        <v>2208.01219210231</v>
      </c>
      <c r="BV6" s="27" t="n">
        <v>-1159.79699198555</v>
      </c>
      <c r="BW6" s="27" t="n">
        <v>0</v>
      </c>
      <c r="BX6" s="146" t="n">
        <v>8412.74217681909</v>
      </c>
      <c r="BY6" s="66" t="n">
        <v>4426.0775239611</v>
      </c>
      <c r="BZ6" s="27" t="n">
        <v>2.344232457238</v>
      </c>
      <c r="CA6" s="27" t="n">
        <v>2.22453732402982</v>
      </c>
      <c r="CB6" s="27" t="n">
        <v>212.071560337917</v>
      </c>
      <c r="CC6" s="27" t="n">
        <v>18.5400594327438</v>
      </c>
      <c r="CD6" s="146" t="n">
        <v>4190.89713440917</v>
      </c>
      <c r="CE6" s="66" t="n">
        <v>1698.284052</v>
      </c>
      <c r="CF6" s="27" t="n">
        <v>485.45</v>
      </c>
      <c r="CG6" s="27" t="n">
        <v>27.93</v>
      </c>
      <c r="CH6" s="27" t="n">
        <v>0.39984</v>
      </c>
      <c r="CI6" s="27" t="n">
        <v>29.526</v>
      </c>
      <c r="CJ6" s="146" t="n">
        <v>1154.978212</v>
      </c>
      <c r="CK6" s="143" t="n">
        <v>0</v>
      </c>
      <c r="CL6" s="143" t="n">
        <v>366.217384260405</v>
      </c>
      <c r="CM6" s="66" t="n">
        <v>816.940800273764</v>
      </c>
      <c r="CN6" s="147" t="n">
        <v>319.75</v>
      </c>
      <c r="CO6" s="148" t="n">
        <v>64853.27604008</v>
      </c>
      <c r="CP6" s="149" t="n">
        <v>1020.85274965575</v>
      </c>
      <c r="CQ6" s="150" t="n">
        <v>51187.9800070402</v>
      </c>
      <c r="CR6" s="150" t="n">
        <v>7676.076783202</v>
      </c>
      <c r="CS6" s="118" t="n">
        <v>4157.35216826008</v>
      </c>
      <c r="CT6" s="151" t="n">
        <v>3518.72461494192</v>
      </c>
      <c r="CU6" s="119" t="n">
        <v>4968.36650018211</v>
      </c>
      <c r="CV6" s="152" t="n">
        <v>2.6636734598908</v>
      </c>
      <c r="CW6" s="118" t="n">
        <v>2.10924505561222</v>
      </c>
      <c r="CX6" s="118" t="s">
        <v>9</v>
      </c>
      <c r="CY6" s="118" t="s">
        <v>9</v>
      </c>
      <c r="CZ6" s="118" t="n">
        <v>5.45025803665601</v>
      </c>
      <c r="DA6" s="151" t="s">
        <v>9</v>
      </c>
      <c r="DB6" s="150" t="n">
        <v>3.30160960469571</v>
      </c>
      <c r="DC6" s="118" t="n">
        <v>1.59421754400583</v>
      </c>
      <c r="DD6" s="118" t="n">
        <v>1.58749043956205</v>
      </c>
      <c r="DE6" s="118" t="n">
        <v>2.61976378886622</v>
      </c>
      <c r="DF6" s="118" t="n">
        <v>5.45025803665601</v>
      </c>
      <c r="DG6" s="151" t="n">
        <v>0</v>
      </c>
      <c r="DH6" s="150" t="n">
        <v>2.6636734598908</v>
      </c>
      <c r="DI6" s="118" t="n">
        <v>2.06746079473905</v>
      </c>
      <c r="DJ6" s="118" t="n">
        <v>1.62771028646617</v>
      </c>
      <c r="DK6" s="118" t="n">
        <v>2.99762347293409</v>
      </c>
      <c r="DL6" s="118" t="n">
        <v>5.45025803665601</v>
      </c>
      <c r="DM6" s="151" t="s">
        <v>9</v>
      </c>
      <c r="DN6" s="150" t="n">
        <v>2.6636734598908</v>
      </c>
      <c r="DO6" s="118" t="n">
        <v>2.03403665412036</v>
      </c>
      <c r="DP6" s="118" t="n">
        <v>1.62771028646617</v>
      </c>
      <c r="DQ6" s="118" t="n">
        <v>2.99762347293409</v>
      </c>
      <c r="DR6" s="118" t="n">
        <v>5.45025803665601</v>
      </c>
      <c r="DS6" s="151" t="s">
        <v>9</v>
      </c>
      <c r="DT6" s="118" t="n">
        <v>2.64798872448836</v>
      </c>
      <c r="DU6" s="118" t="n">
        <v>1.9590416529738</v>
      </c>
      <c r="DV6" s="118" t="n">
        <v>1.62771028646617</v>
      </c>
      <c r="DW6" s="118" t="n">
        <v>2.99762347293409</v>
      </c>
      <c r="DX6" s="118" t="n">
        <v>5.45025803665601</v>
      </c>
      <c r="DY6" s="119" t="s">
        <v>9</v>
      </c>
      <c r="DZ6" s="152" t="n">
        <v>2.65581844413407</v>
      </c>
      <c r="EA6" s="118" t="n">
        <v>2.11572068028887</v>
      </c>
      <c r="EB6" s="118" t="n">
        <v>1.62771028646617</v>
      </c>
      <c r="EC6" s="118" t="n">
        <v>2.99762347293409</v>
      </c>
      <c r="ED6" s="118" t="s">
        <v>9</v>
      </c>
      <c r="EE6" s="151" t="n">
        <v>0</v>
      </c>
      <c r="EF6" s="150" t="n">
        <v>2.83350140831908</v>
      </c>
      <c r="EG6" s="118" t="n">
        <v>1.96719042023048</v>
      </c>
      <c r="EH6" s="118" t="n">
        <v>1.62771028646617</v>
      </c>
      <c r="EI6" s="118" t="s">
        <v>9</v>
      </c>
      <c r="EJ6" s="118" t="s">
        <v>9</v>
      </c>
      <c r="EK6" s="151" t="n">
        <v>0</v>
      </c>
      <c r="EL6" s="150" t="n">
        <v>8.04152313344143</v>
      </c>
      <c r="EM6" s="118" t="n">
        <v>1.68842957857428</v>
      </c>
      <c r="EN6" s="118" t="n">
        <v>0.477373706632654</v>
      </c>
      <c r="EO6" s="118" t="n">
        <v>2.90611183899547</v>
      </c>
      <c r="EP6" s="118" t="s">
        <v>9</v>
      </c>
      <c r="EQ6" s="151" t="s">
        <v>9</v>
      </c>
      <c r="ER6" s="118" t="n">
        <v>0</v>
      </c>
      <c r="ES6" s="118" t="n">
        <v>0</v>
      </c>
      <c r="ET6" s="118" t="n">
        <v>0</v>
      </c>
      <c r="EU6" s="118" t="n">
        <v>3.31234810444823</v>
      </c>
      <c r="EV6" s="118" t="n">
        <v>5.22713902930209</v>
      </c>
      <c r="EW6" s="119" t="n">
        <v>0</v>
      </c>
      <c r="EX6" s="153" t="n">
        <v>2.55718173299621</v>
      </c>
      <c r="EY6" s="1" t="n">
        <v>7.28882671242554</v>
      </c>
      <c r="EZ6" s="1" t="n">
        <v>0.946649584601399</v>
      </c>
      <c r="FA6" s="1" t="n">
        <v>0.0533504153986007</v>
      </c>
      <c r="FB6" s="1" t="n">
        <v>0.466712587654938</v>
      </c>
      <c r="FC6" s="1" t="n">
        <v>2.30216938885774</v>
      </c>
      <c r="FD6" s="1" t="n">
        <v>1.07445143269378</v>
      </c>
      <c r="FE6" s="1" t="n">
        <v>0.0108209519996484</v>
      </c>
      <c r="FF6" s="1" t="n">
        <v>0.0859897542484173</v>
      </c>
      <c r="FG6" s="1" t="n">
        <v>0.0743641117648648</v>
      </c>
      <c r="FH6" s="1" t="n">
        <v>-0.0802453266343388</v>
      </c>
      <c r="FI6" s="1" t="n">
        <v>-0.0272819385246135</v>
      </c>
      <c r="FJ6" s="1" t="n">
        <v>0.850684297777406</v>
      </c>
      <c r="FK6" s="1" t="n">
        <v>0.993815620928729</v>
      </c>
      <c r="FL6" s="1" t="n">
        <v>1.94073169513652</v>
      </c>
      <c r="FM6" s="1" t="n">
        <v>0.623718329700873</v>
      </c>
      <c r="FN6" s="1" t="n">
        <v>0.745463673185815</v>
      </c>
      <c r="FO6" s="1" t="n">
        <v>0.962657553731261</v>
      </c>
      <c r="FP6" s="1" t="n">
        <v>0.174127090744322</v>
      </c>
      <c r="FQ6" s="1" t="n">
        <v>0.574734467319886</v>
      </c>
    </row>
    <row r="7" customFormat="false" ht="13.5" hidden="false" customHeight="false" outlineLevel="0" collapsed="false">
      <c r="A7" s="139" t="n">
        <v>2015</v>
      </c>
      <c r="B7" s="140" t="n">
        <v>8315.11</v>
      </c>
      <c r="C7" s="141" t="n">
        <v>65552</v>
      </c>
      <c r="D7" s="27" t="n">
        <v>3636.08072254478</v>
      </c>
      <c r="E7" s="27" t="n">
        <v>30700.4100155594</v>
      </c>
      <c r="F7" s="27" t="n">
        <v>1357.62763211427</v>
      </c>
      <c r="G7" s="27" t="n">
        <v>29342.7823834451</v>
      </c>
      <c r="H7" s="27" t="n">
        <v>31215.5092618958</v>
      </c>
      <c r="I7" s="27" t="n">
        <v>2240.39469669402</v>
      </c>
      <c r="J7" s="27" t="n">
        <v>28975.1145652018</v>
      </c>
      <c r="K7" s="142" t="n">
        <v>29033.6080683821</v>
      </c>
      <c r="L7" s="143" t="n">
        <v>429.373902074431</v>
      </c>
      <c r="M7" s="66" t="n">
        <v>24261.9626813005</v>
      </c>
      <c r="N7" s="27" t="n">
        <v>7380.48891509847</v>
      </c>
      <c r="O7" s="27" t="n">
        <v>440.863308445641</v>
      </c>
      <c r="P7" s="27" t="n">
        <v>-1275.59075830899</v>
      </c>
      <c r="Q7" s="27" t="n">
        <v>474.011216472288</v>
      </c>
      <c r="R7" s="146" t="n">
        <v>17242.1899995931</v>
      </c>
      <c r="S7" s="27" t="n">
        <v>2776.11061962914</v>
      </c>
      <c r="T7" s="27" t="n">
        <v>2019.28551976246</v>
      </c>
      <c r="U7" s="146" t="n">
        <v>756.825099866686</v>
      </c>
      <c r="V7" s="143" t="n">
        <v>1566.16086537802</v>
      </c>
      <c r="W7" s="141" t="n">
        <v>36.050721</v>
      </c>
      <c r="X7" s="27" t="n">
        <v>328.788397372459</v>
      </c>
      <c r="Y7" s="27" t="n">
        <v>0</v>
      </c>
      <c r="Z7" s="27" t="n">
        <v>0</v>
      </c>
      <c r="AA7" s="27" t="n">
        <v>64.5347837019728</v>
      </c>
      <c r="AB7" s="146" t="n">
        <v>0</v>
      </c>
      <c r="AC7" s="66" t="n">
        <v>20810.8148297441</v>
      </c>
      <c r="AD7" s="27" t="n">
        <v>1622.7824217031</v>
      </c>
      <c r="AE7" s="27" t="n">
        <v>1771.243288</v>
      </c>
      <c r="AF7" s="27" t="n">
        <v>-19.5321431013572</v>
      </c>
      <c r="AG7" s="27" t="n">
        <v>-255.705715045373</v>
      </c>
      <c r="AH7" s="146" t="n">
        <v>332.36</v>
      </c>
      <c r="AI7" s="66" t="n">
        <v>12426.8688656339</v>
      </c>
      <c r="AJ7" s="27" t="n">
        <v>182.213550618804</v>
      </c>
      <c r="AK7" s="27" t="n">
        <v>847.593216</v>
      </c>
      <c r="AL7" s="27" t="n">
        <v>-1865.89237579987</v>
      </c>
      <c r="AM7" s="27" t="n">
        <v>-4869.85057474542</v>
      </c>
      <c r="AN7" s="146" t="n">
        <v>298.84</v>
      </c>
      <c r="AO7" s="27" t="n">
        <v>8383.94596411022</v>
      </c>
      <c r="AP7" s="27" t="n">
        <v>1440.56887108429</v>
      </c>
      <c r="AQ7" s="27" t="n">
        <v>923.650072</v>
      </c>
      <c r="AR7" s="27" t="n">
        <v>1846.36023269851</v>
      </c>
      <c r="AS7" s="27" t="n">
        <v>4614.14485970005</v>
      </c>
      <c r="AT7" s="27" t="n">
        <v>33.52</v>
      </c>
      <c r="AU7" s="66" t="n">
        <v>7.771309</v>
      </c>
      <c r="AV7" s="27" t="n">
        <v>1868.33096234907</v>
      </c>
      <c r="AW7" s="27" t="n">
        <v>182.408032</v>
      </c>
      <c r="AX7" s="27" t="n">
        <v>4.26420589539746</v>
      </c>
      <c r="AY7" s="27" t="n">
        <v>713.33611038467</v>
      </c>
      <c r="AZ7" s="146" t="n">
        <v>0</v>
      </c>
      <c r="BA7" s="66" t="n">
        <v>1.835751</v>
      </c>
      <c r="BB7" s="27" t="n">
        <v>1791.98611314107</v>
      </c>
      <c r="BC7" s="27" t="n">
        <v>147.695032</v>
      </c>
      <c r="BD7" s="27" t="n">
        <v>0.685751143993946</v>
      </c>
      <c r="BE7" s="27" t="n">
        <v>77.0828724773897</v>
      </c>
      <c r="BF7" s="146" t="n">
        <v>0</v>
      </c>
      <c r="BG7" s="27" t="n">
        <v>5.935558</v>
      </c>
      <c r="BH7" s="27" t="n">
        <v>76.3448492080016</v>
      </c>
      <c r="BI7" s="27" t="n">
        <v>34.713</v>
      </c>
      <c r="BJ7" s="27" t="n">
        <v>3.57845475140352</v>
      </c>
      <c r="BK7" s="27" t="n">
        <v>636.253237907281</v>
      </c>
      <c r="BL7" s="27" t="n">
        <v>0</v>
      </c>
      <c r="BM7" s="66" t="n">
        <v>4.471518</v>
      </c>
      <c r="BN7" s="27" t="n">
        <v>656.102673644084</v>
      </c>
      <c r="BO7" s="27" t="n">
        <v>239.932</v>
      </c>
      <c r="BP7" s="27" t="n">
        <v>15.2679372059597</v>
      </c>
      <c r="BQ7" s="27" t="n">
        <v>650.386736527976</v>
      </c>
      <c r="BR7" s="28" t="n">
        <v>0</v>
      </c>
      <c r="BS7" s="27" t="n">
        <v>20859.1083777441</v>
      </c>
      <c r="BT7" s="27" t="n">
        <v>11319.7306197223</v>
      </c>
      <c r="BU7" s="27" t="n">
        <v>2307.7281079092</v>
      </c>
      <c r="BV7" s="27" t="n">
        <v>-1200.58986199765</v>
      </c>
      <c r="BW7" s="27" t="n">
        <v>0</v>
      </c>
      <c r="BX7" s="146" t="n">
        <v>8432.23951211022</v>
      </c>
      <c r="BY7" s="66" t="n">
        <v>4476.00445506871</v>
      </c>
      <c r="BZ7" s="27" t="n">
        <v>2.35280047360073</v>
      </c>
      <c r="CA7" s="27" t="n">
        <v>2.18624846248642</v>
      </c>
      <c r="CB7" s="27" t="n">
        <v>158.663011777992</v>
      </c>
      <c r="CC7" s="27" t="n">
        <v>19.0114899047251</v>
      </c>
      <c r="CD7" s="146" t="n">
        <f aca="false">BY7-BZ7-CA7-CB7-CC7</f>
        <v>4293.79090444991</v>
      </c>
      <c r="CE7" s="66" t="n">
        <v>2193.58332</v>
      </c>
      <c r="CF7" s="27" t="n">
        <v>769.405</v>
      </c>
      <c r="CG7" s="27" t="n">
        <v>49.21</v>
      </c>
      <c r="CH7" s="27" t="n">
        <v>0.117216</v>
      </c>
      <c r="CI7" s="27" t="n">
        <v>28.861</v>
      </c>
      <c r="CJ7" s="146" t="n">
        <f aca="false">CE7-CF7-CG7-CH7-CI7</f>
        <v>1345.990104</v>
      </c>
      <c r="CK7" s="143" t="n">
        <v>0</v>
      </c>
      <c r="CL7" s="143" t="n">
        <v>326.078248177631</v>
      </c>
      <c r="CM7" s="66" t="n">
        <v>846.473667391616</v>
      </c>
      <c r="CN7" s="147" t="n">
        <v>332.36</v>
      </c>
      <c r="CO7" s="148" t="n">
        <v>66074.8099511172</v>
      </c>
      <c r="CP7" s="149" t="n">
        <v>1162.51199478065</v>
      </c>
      <c r="CQ7" s="150" t="n">
        <v>51101.8734366797</v>
      </c>
      <c r="CR7" s="150" t="n">
        <v>8314.53058744104</v>
      </c>
      <c r="CS7" s="118" t="n">
        <v>4398.07304800595</v>
      </c>
      <c r="CT7" s="151" t="n">
        <v>3916.45753943509</v>
      </c>
      <c r="CU7" s="119" t="n">
        <v>5495.89393221587</v>
      </c>
      <c r="CV7" s="152" t="n">
        <v>2.6636734598908</v>
      </c>
      <c r="CW7" s="118" t="n">
        <v>2.10966403339643</v>
      </c>
      <c r="CX7" s="118" t="s">
        <v>9</v>
      </c>
      <c r="CY7" s="118" t="s">
        <v>9</v>
      </c>
      <c r="CZ7" s="118" t="n">
        <v>5.77752907997892</v>
      </c>
      <c r="DA7" s="151" t="s">
        <v>9</v>
      </c>
      <c r="DB7" s="150" t="n">
        <v>3.09099369444538</v>
      </c>
      <c r="DC7" s="118" t="n">
        <v>1.3012194395049</v>
      </c>
      <c r="DD7" s="118" t="n">
        <v>1.59250298474498</v>
      </c>
      <c r="DE7" s="118" t="n">
        <v>2.73862224571269</v>
      </c>
      <c r="DF7" s="118" t="n">
        <v>5.77752907997892</v>
      </c>
      <c r="DG7" s="151" t="n">
        <v>0</v>
      </c>
      <c r="DH7" s="150" t="n">
        <v>2.6636734598908</v>
      </c>
      <c r="DI7" s="118" t="n">
        <v>2.06770582598041</v>
      </c>
      <c r="DJ7" s="118" t="n">
        <v>1.62770673419618</v>
      </c>
      <c r="DK7" s="118" t="n">
        <v>3.10658624342983</v>
      </c>
      <c r="DL7" s="118" t="n">
        <v>5.77752907997892</v>
      </c>
      <c r="DM7" s="151" t="s">
        <v>9</v>
      </c>
      <c r="DN7" s="150" t="n">
        <v>2.62265793011272</v>
      </c>
      <c r="DO7" s="118" t="n">
        <v>2.06038171652657</v>
      </c>
      <c r="DP7" s="118" t="n">
        <v>1.62771028646617</v>
      </c>
      <c r="DQ7" s="118" t="n">
        <v>3.10658624342983</v>
      </c>
      <c r="DR7" s="118" t="n">
        <v>5.77752907997892</v>
      </c>
      <c r="DS7" s="151" t="s">
        <v>9</v>
      </c>
      <c r="DT7" s="118" t="n">
        <v>2.6636734598908</v>
      </c>
      <c r="DU7" s="118" t="n">
        <v>1.96369270921124</v>
      </c>
      <c r="DV7" s="118" t="n">
        <v>1.62771028646617</v>
      </c>
      <c r="DW7" s="118" t="n">
        <v>3.10658624342983</v>
      </c>
      <c r="DX7" s="118" t="n">
        <v>5.77752907997892</v>
      </c>
      <c r="DY7" s="119" t="s">
        <v>9</v>
      </c>
      <c r="DZ7" s="152" t="n">
        <v>2.78387254104627</v>
      </c>
      <c r="EA7" s="118" t="n">
        <v>2.08526716792898</v>
      </c>
      <c r="EB7" s="118" t="n">
        <v>1.62771028646617</v>
      </c>
      <c r="EC7" s="118" t="n">
        <v>3.10658624342983</v>
      </c>
      <c r="ED7" s="118" t="s">
        <v>9</v>
      </c>
      <c r="EE7" s="151" t="n">
        <v>0</v>
      </c>
      <c r="EF7" s="150" t="n">
        <v>2.82440077491025</v>
      </c>
      <c r="EG7" s="118" t="n">
        <v>1.95551249969425</v>
      </c>
      <c r="EH7" s="118" t="n">
        <v>1.62771028646617</v>
      </c>
      <c r="EI7" s="118" t="s">
        <v>9</v>
      </c>
      <c r="EJ7" s="118" t="s">
        <v>9</v>
      </c>
      <c r="EK7" s="151" t="n">
        <v>0</v>
      </c>
      <c r="EL7" s="150" t="n">
        <v>7.88527091156305</v>
      </c>
      <c r="EM7" s="118" t="n">
        <v>1.72170900064067</v>
      </c>
      <c r="EN7" s="118" t="n">
        <v>0.828991216216217</v>
      </c>
      <c r="EO7" s="118" t="n">
        <v>2.90611183899547</v>
      </c>
      <c r="EP7" s="118" t="s">
        <v>9</v>
      </c>
      <c r="EQ7" s="151" t="s">
        <v>9</v>
      </c>
      <c r="ER7" s="118" t="n">
        <v>0</v>
      </c>
      <c r="ES7" s="118" t="n">
        <v>0</v>
      </c>
      <c r="ET7" s="118" t="n">
        <v>0</v>
      </c>
      <c r="EU7" s="118" t="n">
        <v>3.39854549837051</v>
      </c>
      <c r="EV7" s="118" t="n">
        <v>5.55366634842668</v>
      </c>
      <c r="EW7" s="119" t="n">
        <v>0</v>
      </c>
      <c r="EX7" s="153" t="n">
        <v>2.5664265192392</v>
      </c>
      <c r="EY7" s="1" t="n">
        <v>7.88347959317435</v>
      </c>
      <c r="EZ7" s="1" t="n">
        <v>0.948166555392468</v>
      </c>
      <c r="FA7" s="1" t="n">
        <v>0.0518334446075323</v>
      </c>
      <c r="FB7" s="1" t="n">
        <v>0.442909569019742</v>
      </c>
      <c r="FC7" s="1" t="n">
        <v>2.2758042953357</v>
      </c>
      <c r="FD7" s="1" t="n">
        <v>1.00797549962041</v>
      </c>
      <c r="FE7" s="1" t="n">
        <v>0.00410815484435025</v>
      </c>
      <c r="FF7" s="1" t="n">
        <v>0.0860274856803651</v>
      </c>
      <c r="FG7" s="1" t="n">
        <v>0.0815841704310363</v>
      </c>
      <c r="FH7" s="1" t="n">
        <v>-0.05100144985332</v>
      </c>
      <c r="FI7" s="1" t="n">
        <v>-0.0114522822037511</v>
      </c>
      <c r="FJ7" s="1" t="n">
        <v>0.849700264990057</v>
      </c>
      <c r="FK7" s="1" t="n">
        <v>0.997645609194786</v>
      </c>
      <c r="FL7" s="1" t="n">
        <v>1.91696743504516</v>
      </c>
      <c r="FM7" s="1" t="n">
        <v>0.623364254044768</v>
      </c>
      <c r="FN7" s="1" t="n">
        <v>0.7415087456508</v>
      </c>
      <c r="FO7" s="1" t="n">
        <v>0.961487059229475</v>
      </c>
      <c r="FP7" s="1" t="n">
        <v>0.154584470346729</v>
      </c>
      <c r="FQ7" s="1" t="n">
        <v>0.574976818506272</v>
      </c>
    </row>
    <row r="8" customFormat="false" ht="13.5" hidden="false" customHeight="false" outlineLevel="0" collapsed="false">
      <c r="A8" s="139" t="n">
        <v>2016</v>
      </c>
      <c r="B8" s="140" t="n">
        <v>8381.47</v>
      </c>
      <c r="C8" s="141" t="n">
        <v>70665.7068288913</v>
      </c>
      <c r="D8" s="27" t="n">
        <v>3690.60959462002</v>
      </c>
      <c r="E8" s="27" t="n">
        <v>32013.0222979554</v>
      </c>
      <c r="F8" s="27" t="n">
        <v>1417.9030175714</v>
      </c>
      <c r="G8" s="27" t="n">
        <v>30595.119280384</v>
      </c>
      <c r="H8" s="27" t="n">
        <v>34962.0749363159</v>
      </c>
      <c r="I8" s="27" t="n">
        <v>2316.4302171745</v>
      </c>
      <c r="J8" s="27" t="n">
        <v>32645.6447191414</v>
      </c>
      <c r="K8" s="142" t="n">
        <v>29947.9766182135</v>
      </c>
      <c r="L8" s="143" t="n">
        <v>433.462151293226</v>
      </c>
      <c r="M8" s="66" t="n">
        <v>24929.6747663399</v>
      </c>
      <c r="N8" s="27" t="n">
        <v>7786.51581538123</v>
      </c>
      <c r="O8" s="27" t="n">
        <v>415.010090343162</v>
      </c>
      <c r="P8" s="27" t="n">
        <v>-1334.32026630375</v>
      </c>
      <c r="Q8" s="27" t="n">
        <v>337.916483918718</v>
      </c>
      <c r="R8" s="146" t="n">
        <v>17724.5526430005</v>
      </c>
      <c r="S8" s="27" t="n">
        <v>2878.53381850939</v>
      </c>
      <c r="T8" s="27" t="n">
        <v>2083.59084078907</v>
      </c>
      <c r="U8" s="146" t="n">
        <v>794.942977720326</v>
      </c>
      <c r="V8" s="143" t="n">
        <v>1706.30588207097</v>
      </c>
      <c r="W8" s="141" t="n">
        <v>35.022129</v>
      </c>
      <c r="X8" s="27" t="n">
        <v>322.401799713888</v>
      </c>
      <c r="Y8" s="27" t="n">
        <v>0</v>
      </c>
      <c r="Z8" s="27" t="n">
        <v>0</v>
      </c>
      <c r="AA8" s="27" t="n">
        <v>76.0382225793383</v>
      </c>
      <c r="AB8" s="146" t="n">
        <v>0</v>
      </c>
      <c r="AC8" s="66" t="n">
        <v>21409.8059326188</v>
      </c>
      <c r="AD8" s="27" t="n">
        <v>1717.25203103423</v>
      </c>
      <c r="AE8" s="27" t="n">
        <v>1833.424684</v>
      </c>
      <c r="AF8" s="27" t="n">
        <v>-7.00857447165981</v>
      </c>
      <c r="AG8" s="27" t="n">
        <v>-339.769306841505</v>
      </c>
      <c r="AH8" s="146" t="n">
        <v>315.97</v>
      </c>
      <c r="AI8" s="66" t="n">
        <v>12992.0423780847</v>
      </c>
      <c r="AJ8" s="27" t="n">
        <v>204.875628043726</v>
      </c>
      <c r="AK8" s="27" t="n">
        <v>876.79566</v>
      </c>
      <c r="AL8" s="27" t="n">
        <v>-1989.91580684229</v>
      </c>
      <c r="AM8" s="27" t="n">
        <v>-5164.94573594673</v>
      </c>
      <c r="AN8" s="146" t="n">
        <v>286.27</v>
      </c>
      <c r="AO8" s="27" t="n">
        <v>8417.76355453418</v>
      </c>
      <c r="AP8" s="27" t="n">
        <v>1512.37640299051</v>
      </c>
      <c r="AQ8" s="27" t="n">
        <v>956.629024</v>
      </c>
      <c r="AR8" s="27" t="n">
        <v>1982.90723237063</v>
      </c>
      <c r="AS8" s="27" t="n">
        <v>4825.17642910522</v>
      </c>
      <c r="AT8" s="27" t="n">
        <v>29.7</v>
      </c>
      <c r="AU8" s="66" t="n">
        <v>5.364393</v>
      </c>
      <c r="AV8" s="27" t="n">
        <v>1890.2539904209</v>
      </c>
      <c r="AW8" s="27" t="n">
        <v>182.066904</v>
      </c>
      <c r="AX8" s="27" t="n">
        <v>0.79418916676375</v>
      </c>
      <c r="AY8" s="27" t="n">
        <v>800.054341921734</v>
      </c>
      <c r="AZ8" s="146" t="n">
        <v>0</v>
      </c>
      <c r="BA8" s="66" t="n">
        <v>1.557174</v>
      </c>
      <c r="BB8" s="27" t="n">
        <v>1840.16560512433</v>
      </c>
      <c r="BC8" s="27" t="n">
        <v>155.333904</v>
      </c>
      <c r="BD8" s="27" t="n">
        <v>0.356686074896901</v>
      </c>
      <c r="BE8" s="27" t="n">
        <v>86.1774715898368</v>
      </c>
      <c r="BF8" s="146" t="n">
        <v>0</v>
      </c>
      <c r="BG8" s="27" t="n">
        <v>3.807219</v>
      </c>
      <c r="BH8" s="27" t="n">
        <v>50.0883852965625</v>
      </c>
      <c r="BI8" s="27" t="n">
        <v>26.733</v>
      </c>
      <c r="BJ8" s="27" t="n">
        <v>0.437503091866849</v>
      </c>
      <c r="BK8" s="27" t="n">
        <v>713.876870331897</v>
      </c>
      <c r="BL8" s="27" t="n">
        <v>0</v>
      </c>
      <c r="BM8" s="66" t="n">
        <v>0</v>
      </c>
      <c r="BN8" s="27" t="n">
        <v>658.445911073442</v>
      </c>
      <c r="BO8" s="27" t="n">
        <v>280.231</v>
      </c>
      <c r="BP8" s="27" t="n">
        <v>6.21438530489591</v>
      </c>
      <c r="BQ8" s="27" t="n">
        <v>761.414585692634</v>
      </c>
      <c r="BR8" s="28" t="n">
        <v>0</v>
      </c>
      <c r="BS8" s="27" t="n">
        <v>21450.1924546188</v>
      </c>
      <c r="BT8" s="27" t="n">
        <v>12021.3872799017</v>
      </c>
      <c r="BU8" s="27" t="n">
        <v>2232.61158078274</v>
      </c>
      <c r="BV8" s="27" t="n">
        <v>-1261.9564825998</v>
      </c>
      <c r="BW8" s="27" t="n">
        <v>0</v>
      </c>
      <c r="BX8" s="146" t="n">
        <v>8458.15007653418</v>
      </c>
      <c r="BY8" s="66" t="n">
        <v>4588.35373224246</v>
      </c>
      <c r="BZ8" s="27" t="n">
        <v>1.91024059883078</v>
      </c>
      <c r="CA8" s="27" t="n">
        <v>1.56425891329623</v>
      </c>
      <c r="CB8" s="27" t="n">
        <v>182.078208736272</v>
      </c>
      <c r="CC8" s="27" t="n">
        <v>19.3229197953269</v>
      </c>
      <c r="CD8" s="146" t="n">
        <f aca="false">BY8-BZ8-CA8-CB8-CC8</f>
        <v>4383.47810419873</v>
      </c>
      <c r="CE8" s="66" t="n">
        <v>2295.722588</v>
      </c>
      <c r="CF8" s="27" t="n">
        <v>790.818</v>
      </c>
      <c r="CG8" s="27" t="n">
        <v>85.918</v>
      </c>
      <c r="CH8" s="27" t="n">
        <v>0.05966</v>
      </c>
      <c r="CI8" s="27" t="n">
        <v>0</v>
      </c>
      <c r="CJ8" s="146" t="n">
        <f aca="false">CE8-CF8-CG8-CH8-CI8</f>
        <v>1418.926928</v>
      </c>
      <c r="CK8" s="143" t="n">
        <v>0</v>
      </c>
      <c r="CL8" s="143" t="n">
        <v>376.50411325651</v>
      </c>
      <c r="CM8" s="66" t="n">
        <v>921.233730095692</v>
      </c>
      <c r="CN8" s="147" t="n">
        <v>315.97</v>
      </c>
      <c r="CO8" s="148" t="n">
        <v>68526.1246722212</v>
      </c>
      <c r="CP8" s="149" t="n">
        <v>1211.03357900444</v>
      </c>
      <c r="CQ8" s="150" t="n">
        <v>52382.2237908466</v>
      </c>
      <c r="CR8" s="150" t="n">
        <v>8801.01582496857</v>
      </c>
      <c r="CS8" s="118" t="n">
        <v>4556.29426948778</v>
      </c>
      <c r="CT8" s="151" t="n">
        <v>4244.72155548079</v>
      </c>
      <c r="CU8" s="119" t="n">
        <v>6131.85147740157</v>
      </c>
      <c r="CV8" s="152" t="n">
        <v>2.6636734598908</v>
      </c>
      <c r="CW8" s="118" t="n">
        <v>2.11668897534899</v>
      </c>
      <c r="CX8" s="118" t="s">
        <v>9</v>
      </c>
      <c r="CY8" s="118" t="s">
        <v>9</v>
      </c>
      <c r="CZ8" s="118" t="n">
        <v>5.72503819295614</v>
      </c>
      <c r="DA8" s="151" t="s">
        <v>9</v>
      </c>
      <c r="DB8" s="150" t="n">
        <v>3.08595802260286</v>
      </c>
      <c r="DC8" s="118" t="n">
        <v>1.32271754540528</v>
      </c>
      <c r="DD8" s="118" t="n">
        <v>1.5730509323586</v>
      </c>
      <c r="DE8" s="118" t="n">
        <v>2.81742862393007</v>
      </c>
      <c r="DF8" s="118" t="n">
        <v>5.72503819295614</v>
      </c>
      <c r="DG8" s="151" t="n">
        <v>0</v>
      </c>
      <c r="DH8" s="150" t="n">
        <v>2.6636734598908</v>
      </c>
      <c r="DI8" s="118" t="n">
        <v>2.0676406019601</v>
      </c>
      <c r="DJ8" s="118" t="n">
        <v>1.62770679993236</v>
      </c>
      <c r="DK8" s="118" t="n">
        <v>3.19042149678183</v>
      </c>
      <c r="DL8" s="118" t="n">
        <v>5.72503819295614</v>
      </c>
      <c r="DM8" s="151" t="s">
        <v>9</v>
      </c>
      <c r="DN8" s="150" t="n">
        <v>2.6636734598908</v>
      </c>
      <c r="DO8" s="118" t="n">
        <v>2.05034801164053</v>
      </c>
      <c r="DP8" s="118" t="n">
        <v>1.62771028646617</v>
      </c>
      <c r="DQ8" s="118" t="n">
        <v>3.19042149678183</v>
      </c>
      <c r="DR8" s="118" t="n">
        <v>5.72503819295614</v>
      </c>
      <c r="DS8" s="151" t="s">
        <v>9</v>
      </c>
      <c r="DT8" s="118" t="s">
        <v>9</v>
      </c>
      <c r="DU8" s="118" t="n">
        <v>1.96942904812117</v>
      </c>
      <c r="DV8" s="118" t="n">
        <v>1.62771028646617</v>
      </c>
      <c r="DW8" s="118" t="n">
        <v>3.19042149678183</v>
      </c>
      <c r="DX8" s="118" t="n">
        <v>5.72503819295614</v>
      </c>
      <c r="DY8" s="119" t="s">
        <v>9</v>
      </c>
      <c r="DZ8" s="152" t="n">
        <v>2.78892521414674</v>
      </c>
      <c r="EA8" s="118" t="n">
        <v>2.1063895822537</v>
      </c>
      <c r="EB8" s="118" t="n">
        <v>1.62771028646617</v>
      </c>
      <c r="EC8" s="118" t="n">
        <v>3.19042149678183</v>
      </c>
      <c r="ED8" s="118" t="s">
        <v>9</v>
      </c>
      <c r="EE8" s="151" t="n">
        <v>0</v>
      </c>
      <c r="EF8" s="150" t="n">
        <v>2.81823028253248</v>
      </c>
      <c r="EG8" s="118" t="n">
        <v>1.95864786162897</v>
      </c>
      <c r="EH8" s="118" t="n">
        <v>1.62771028646617</v>
      </c>
      <c r="EI8" s="118" t="s">
        <v>9</v>
      </c>
      <c r="EJ8" s="118" t="s">
        <v>9</v>
      </c>
      <c r="EK8" s="151" t="n">
        <v>0</v>
      </c>
      <c r="EL8" s="150" t="n">
        <v>7.85774975929604</v>
      </c>
      <c r="EM8" s="118" t="n">
        <v>1.89339713878744</v>
      </c>
      <c r="EN8" s="118" t="n">
        <v>1.15738211766678</v>
      </c>
      <c r="EO8" s="118" t="n">
        <v>2.90611183899547</v>
      </c>
      <c r="EP8" s="118" t="s">
        <v>9</v>
      </c>
      <c r="EQ8" s="151" t="s">
        <v>9</v>
      </c>
      <c r="ER8" s="118" t="n">
        <v>0</v>
      </c>
      <c r="ES8" s="118" t="n">
        <v>0</v>
      </c>
      <c r="ET8" s="118" t="n">
        <v>0</v>
      </c>
      <c r="EU8" s="118" t="n">
        <v>3.30891573314928</v>
      </c>
      <c r="EV8" s="118" t="n">
        <v>5.51480707595378</v>
      </c>
      <c r="EW8" s="119" t="n">
        <v>0</v>
      </c>
      <c r="EX8" s="153" t="n">
        <v>2.42054219159127</v>
      </c>
      <c r="EY8" s="1" t="n">
        <v>8.43118293436489</v>
      </c>
      <c r="EZ8" s="1" t="n">
        <v>0.946116298141797</v>
      </c>
      <c r="FA8" s="1" t="n">
        <v>0.0538837018582027</v>
      </c>
      <c r="FB8" s="1" t="n">
        <v>0.423797878237163</v>
      </c>
      <c r="FC8" s="1" t="n">
        <v>2.28817210410621</v>
      </c>
      <c r="FD8" s="1" t="n">
        <v>0.969722482761676</v>
      </c>
      <c r="FE8" s="1" t="n">
        <v>0.00798065208999024</v>
      </c>
      <c r="FF8" s="1" t="n">
        <v>0.0780099284368334</v>
      </c>
      <c r="FG8" s="1" t="n">
        <v>0.0694748219637364</v>
      </c>
      <c r="FH8" s="1" t="n">
        <v>-0.0431503225926626</v>
      </c>
      <c r="FI8" s="1" t="n">
        <v>0.0054344781736546</v>
      </c>
      <c r="FJ8" s="1" t="n">
        <v>0.824579326355301</v>
      </c>
      <c r="FK8" s="1" t="n">
        <v>1.00123579154569</v>
      </c>
      <c r="FL8" s="1" t="n">
        <v>1.95329286932415</v>
      </c>
      <c r="FM8" s="1" t="n">
        <v>0.614219675994131</v>
      </c>
      <c r="FN8" s="1" t="n">
        <v>0.721785957163707</v>
      </c>
      <c r="FO8" s="1" t="n">
        <v>0.958468737733571</v>
      </c>
      <c r="FP8" s="1" t="n">
        <v>0.101426903006028</v>
      </c>
      <c r="FQ8" s="1" t="n">
        <v>0.550122296908544</v>
      </c>
    </row>
    <row r="9" customFormat="false" ht="13.5" hidden="false" customHeight="false" outlineLevel="0" collapsed="false">
      <c r="A9" s="139" t="n">
        <v>2017</v>
      </c>
      <c r="B9" s="140" t="n">
        <v>8423.5</v>
      </c>
      <c r="C9" s="141" t="n">
        <v>75752.2014922828</v>
      </c>
      <c r="D9" s="27" t="n">
        <v>3568.54118828937</v>
      </c>
      <c r="E9" s="27" t="n">
        <v>34514.3326815661</v>
      </c>
      <c r="F9" s="27" t="n">
        <v>1526.98409928055</v>
      </c>
      <c r="G9" s="27" t="n">
        <v>32987.3485822855</v>
      </c>
      <c r="H9" s="27" t="n">
        <v>37669.3276224274</v>
      </c>
      <c r="I9" s="27" t="n">
        <v>2420.16918523987</v>
      </c>
      <c r="J9" s="27" t="n">
        <v>35249.1584371875</v>
      </c>
      <c r="K9" s="142" t="n">
        <v>30669.8864567355</v>
      </c>
      <c r="L9" s="143" t="n">
        <v>440.486349951252</v>
      </c>
      <c r="M9" s="66" t="n">
        <v>25317.5558522113</v>
      </c>
      <c r="N9" s="27" t="n">
        <v>8219.69105950788</v>
      </c>
      <c r="O9" s="27" t="n">
        <v>523.977671414702</v>
      </c>
      <c r="P9" s="27" t="n">
        <v>-1635.70318680057</v>
      </c>
      <c r="Q9" s="27" t="n">
        <v>377.270133504923</v>
      </c>
      <c r="R9" s="146" t="n">
        <v>17832.3201745844</v>
      </c>
      <c r="S9" s="27" t="n">
        <v>3049.20139597804</v>
      </c>
      <c r="T9" s="27" t="n">
        <v>2187.95748216309</v>
      </c>
      <c r="U9" s="146" t="n">
        <v>861.243913814952</v>
      </c>
      <c r="V9" s="143" t="n">
        <v>1862.64285859489</v>
      </c>
      <c r="W9" s="141" t="n">
        <v>34.636407</v>
      </c>
      <c r="X9" s="27" t="n">
        <v>323.777330960817</v>
      </c>
      <c r="Y9" s="27" t="n">
        <v>0</v>
      </c>
      <c r="Z9" s="27" t="n">
        <v>0</v>
      </c>
      <c r="AA9" s="27" t="n">
        <v>82.072611990435</v>
      </c>
      <c r="AB9" s="146" t="n">
        <v>0</v>
      </c>
      <c r="AC9" s="66" t="n">
        <v>21022.0179200589</v>
      </c>
      <c r="AD9" s="27" t="n">
        <v>1513.72082339659</v>
      </c>
      <c r="AE9" s="27" t="n">
        <v>2683.752088</v>
      </c>
      <c r="AF9" s="27" t="n">
        <v>-6.55777237700067</v>
      </c>
      <c r="AG9" s="27" t="n">
        <v>-237.037206867254</v>
      </c>
      <c r="AH9" s="146" t="n">
        <v>341.66</v>
      </c>
      <c r="AI9" s="66" t="n">
        <v>12759.3921678934</v>
      </c>
      <c r="AJ9" s="27" t="n">
        <v>163.321419987339</v>
      </c>
      <c r="AK9" s="27" t="n">
        <v>1663.340404</v>
      </c>
      <c r="AL9" s="27" t="n">
        <v>-2124.77281015955</v>
      </c>
      <c r="AM9" s="27" t="n">
        <v>-5286.3955040943</v>
      </c>
      <c r="AN9" s="146" t="n">
        <v>310.35</v>
      </c>
      <c r="AO9" s="27" t="n">
        <v>8262.6257521655</v>
      </c>
      <c r="AP9" s="27" t="n">
        <v>1350.39940340925</v>
      </c>
      <c r="AQ9" s="27" t="n">
        <v>1020.411684</v>
      </c>
      <c r="AR9" s="27" t="n">
        <v>2118.21503778255</v>
      </c>
      <c r="AS9" s="27" t="n">
        <v>5049.35829722705</v>
      </c>
      <c r="AT9" s="27" t="n">
        <v>31.31</v>
      </c>
      <c r="AU9" s="66" t="n">
        <v>4.814382</v>
      </c>
      <c r="AV9" s="27" t="n">
        <v>1961.03368740994</v>
      </c>
      <c r="AW9" s="27" t="n">
        <v>174.927624</v>
      </c>
      <c r="AX9" s="27" t="n">
        <v>0.723261151870293</v>
      </c>
      <c r="AY9" s="27" t="n">
        <v>907.702441416226</v>
      </c>
      <c r="AZ9" s="146" t="n">
        <v>0</v>
      </c>
      <c r="BA9" s="66" t="n">
        <v>0.728586</v>
      </c>
      <c r="BB9" s="27" t="n">
        <v>1925.43762807805</v>
      </c>
      <c r="BC9" s="27" t="n">
        <v>159.233624</v>
      </c>
      <c r="BD9" s="27" t="n">
        <v>0.304854064013221</v>
      </c>
      <c r="BE9" s="27" t="n">
        <v>102.252790021027</v>
      </c>
      <c r="BF9" s="146" t="n">
        <v>0</v>
      </c>
      <c r="BG9" s="27" t="n">
        <v>4.085796</v>
      </c>
      <c r="BH9" s="27" t="n">
        <v>35.5960593318956</v>
      </c>
      <c r="BI9" s="27" t="n">
        <v>15.694</v>
      </c>
      <c r="BJ9" s="27" t="n">
        <v>0.418407087857072</v>
      </c>
      <c r="BK9" s="27" t="n">
        <v>805.449651395199</v>
      </c>
      <c r="BL9" s="27" t="n">
        <v>0</v>
      </c>
      <c r="BM9" s="66" t="n">
        <v>0</v>
      </c>
      <c r="BN9" s="27" t="n">
        <v>715.477439445616</v>
      </c>
      <c r="BO9" s="27" t="n">
        <v>300.314</v>
      </c>
      <c r="BP9" s="27" t="n">
        <v>5.83451122512999</v>
      </c>
      <c r="BQ9" s="27" t="n">
        <v>841.016907924148</v>
      </c>
      <c r="BR9" s="28" t="n">
        <v>0</v>
      </c>
      <c r="BS9" s="27" t="n">
        <v>21061.4687090589</v>
      </c>
      <c r="BT9" s="27" t="n">
        <v>11846.6091693243</v>
      </c>
      <c r="BU9" s="27" t="n">
        <v>2439.15118086846</v>
      </c>
      <c r="BV9" s="27" t="n">
        <v>-1526.36818229928</v>
      </c>
      <c r="BW9" s="27" t="n">
        <v>0</v>
      </c>
      <c r="BX9" s="146" t="n">
        <v>8302.0765411655</v>
      </c>
      <c r="BY9" s="66" t="n">
        <v>4514.00928121297</v>
      </c>
      <c r="BZ9" s="27" t="n">
        <v>2.34280431471948</v>
      </c>
      <c r="CA9" s="27" t="n">
        <v>4.40191798159957</v>
      </c>
      <c r="CB9" s="27" t="n">
        <v>147.208095376505</v>
      </c>
      <c r="CC9" s="27" t="n">
        <v>9.36860231451452</v>
      </c>
      <c r="CD9" s="146" t="n">
        <f aca="false">BY9-BZ9-CA9-CB9-CC9</f>
        <v>4350.68786122563</v>
      </c>
      <c r="CE9" s="66" t="n">
        <v>3158.993712</v>
      </c>
      <c r="CF9" s="27" t="n">
        <v>1506.757</v>
      </c>
      <c r="CG9" s="27" t="n">
        <v>124.222</v>
      </c>
      <c r="CH9" s="27" t="n">
        <v>0.042404</v>
      </c>
      <c r="CI9" s="27" t="n">
        <v>32.319</v>
      </c>
      <c r="CJ9" s="146" t="n">
        <f aca="false">CE9-CF9-CG9-CH9-CI9</f>
        <v>1495.653308</v>
      </c>
      <c r="CK9" s="143" t="n">
        <v>0</v>
      </c>
      <c r="CL9" s="143" t="n">
        <v>496.073511587589</v>
      </c>
      <c r="CM9" s="66" t="n">
        <v>1097.68124287597</v>
      </c>
      <c r="CN9" s="147" t="n">
        <v>341.66</v>
      </c>
      <c r="CO9" s="148" t="n">
        <v>70451.5573926521</v>
      </c>
      <c r="CP9" s="149" t="n">
        <v>1245.01917351413</v>
      </c>
      <c r="CQ9" s="150" t="n">
        <v>52975.8492737782</v>
      </c>
      <c r="CR9" s="150" t="n">
        <v>9524.01495679238</v>
      </c>
      <c r="CS9" s="118" t="n">
        <v>4826.10574376412</v>
      </c>
      <c r="CT9" s="151" t="n">
        <v>4697.90921302826</v>
      </c>
      <c r="CU9" s="119" t="n">
        <v>6706.67398856739</v>
      </c>
      <c r="CV9" s="152" t="n">
        <v>2.6636734598908</v>
      </c>
      <c r="CW9" s="118" t="n">
        <v>2.1165287463181</v>
      </c>
      <c r="CX9" s="118" t="s">
        <v>9</v>
      </c>
      <c r="CY9" s="118" t="s">
        <v>9</v>
      </c>
      <c r="CZ9" s="118" t="n">
        <v>5.69587168874327</v>
      </c>
      <c r="DA9" s="151" t="s">
        <v>9</v>
      </c>
      <c r="DB9" s="150" t="n">
        <v>3.16641871546752</v>
      </c>
      <c r="DC9" s="118" t="n">
        <v>1.3643686396513</v>
      </c>
      <c r="DD9" s="118" t="n">
        <v>1.59863156655131</v>
      </c>
      <c r="DE9" s="118" t="n">
        <v>2.92565431316106</v>
      </c>
      <c r="DF9" s="118" t="n">
        <v>5.69587168874327</v>
      </c>
      <c r="DG9" s="151" t="n">
        <v>0</v>
      </c>
      <c r="DH9" s="150" t="n">
        <v>2.6636734598908</v>
      </c>
      <c r="DI9" s="118" t="n">
        <v>2.06787346679374</v>
      </c>
      <c r="DJ9" s="118" t="n">
        <v>1.62770684444034</v>
      </c>
      <c r="DK9" s="118" t="n">
        <v>3.27768003162375</v>
      </c>
      <c r="DL9" s="118" t="n">
        <v>5.69587168874327</v>
      </c>
      <c r="DM9" s="151" t="s">
        <v>9</v>
      </c>
      <c r="DN9" s="150" t="n">
        <v>2.6636734598908</v>
      </c>
      <c r="DO9" s="118" t="n">
        <v>2.03313041207564</v>
      </c>
      <c r="DP9" s="118" t="n">
        <v>1.62771028646617</v>
      </c>
      <c r="DQ9" s="118" t="n">
        <v>3.27768003162375</v>
      </c>
      <c r="DR9" s="118" t="n">
        <v>5.69587168874327</v>
      </c>
      <c r="DS9" s="151" t="s">
        <v>9</v>
      </c>
      <c r="DT9" s="118" t="s">
        <v>9</v>
      </c>
      <c r="DU9" s="118" t="n">
        <v>1.96847820408207</v>
      </c>
      <c r="DV9" s="118" t="n">
        <v>1.62771028646617</v>
      </c>
      <c r="DW9" s="118" t="n">
        <v>3.27768003162375</v>
      </c>
      <c r="DX9" s="118" t="n">
        <v>5.69587168874327</v>
      </c>
      <c r="DY9" s="119" t="s">
        <v>9</v>
      </c>
      <c r="DZ9" s="152" t="n">
        <v>2.80976934911818</v>
      </c>
      <c r="EA9" s="118" t="n">
        <v>2.08033359058632</v>
      </c>
      <c r="EB9" s="118" t="n">
        <v>1.62771028646617</v>
      </c>
      <c r="EC9" s="118" t="n">
        <v>3.27768003162375</v>
      </c>
      <c r="ED9" s="118" t="s">
        <v>9</v>
      </c>
      <c r="EE9" s="151" t="n">
        <v>0</v>
      </c>
      <c r="EF9" s="150" t="n">
        <v>2.82401716809592</v>
      </c>
      <c r="EG9" s="118" t="n">
        <v>1.92556504767088</v>
      </c>
      <c r="EH9" s="118" t="n">
        <v>1.62771028646617</v>
      </c>
      <c r="EI9" s="118" t="s">
        <v>9</v>
      </c>
      <c r="EJ9" s="118" t="s">
        <v>9</v>
      </c>
      <c r="EK9" s="151" t="n">
        <v>0</v>
      </c>
      <c r="EL9" s="150" t="n">
        <v>7.31974280422334</v>
      </c>
      <c r="EM9" s="118" t="n">
        <v>2.03683284565239</v>
      </c>
      <c r="EN9" s="118" t="s">
        <v>9</v>
      </c>
      <c r="EO9" s="118" t="n">
        <v>2.90611183899547</v>
      </c>
      <c r="EP9" s="118" t="s">
        <v>9</v>
      </c>
      <c r="EQ9" s="151" t="s">
        <v>9</v>
      </c>
      <c r="ER9" s="118" t="n">
        <v>0</v>
      </c>
      <c r="ES9" s="118" t="n">
        <v>0</v>
      </c>
      <c r="ET9" s="118" t="n">
        <v>0</v>
      </c>
      <c r="EU9" s="118" t="n">
        <v>3.3998664569005</v>
      </c>
      <c r="EV9" s="118" t="n">
        <v>5.49019661387731</v>
      </c>
      <c r="EW9" s="119" t="n">
        <v>0</v>
      </c>
      <c r="EX9" s="153" t="n">
        <v>3.0687996260233</v>
      </c>
      <c r="EY9" s="1" t="n">
        <v>8.99296034810741</v>
      </c>
      <c r="EZ9" s="1" t="n">
        <v>0.936895274875118</v>
      </c>
      <c r="FA9" s="1" t="n">
        <v>0.063104725124882</v>
      </c>
      <c r="FB9" s="1" t="n">
        <v>0.40487122291568</v>
      </c>
      <c r="FC9" s="1" t="n">
        <v>2.29709221428109</v>
      </c>
      <c r="FD9" s="1" t="n">
        <v>0.93002653394607</v>
      </c>
      <c r="FE9" s="1" t="n">
        <v>0.00501463347121694</v>
      </c>
      <c r="FF9" s="1" t="n">
        <v>0.0719796757387263</v>
      </c>
      <c r="FG9" s="1" t="n">
        <v>0.0666309126626536</v>
      </c>
      <c r="FH9" s="1" t="n">
        <v>-0.0446596273681469</v>
      </c>
      <c r="FI9" s="1" t="n">
        <v>0.00389835631632322</v>
      </c>
      <c r="FJ9" s="1" t="n">
        <v>0.813677286482276</v>
      </c>
      <c r="FK9" s="1" t="n">
        <v>0.996126600003245</v>
      </c>
      <c r="FL9" s="1" t="n">
        <v>1.9486432518722</v>
      </c>
      <c r="FM9" s="1" t="n">
        <v>0.596301363786082</v>
      </c>
      <c r="FN9" s="1" t="n">
        <v>0.70207750010664</v>
      </c>
      <c r="FO9" s="1" t="n">
        <v>0.953126308476686</v>
      </c>
      <c r="FP9" s="1" t="n">
        <v>0.0642975287762599</v>
      </c>
      <c r="FQ9" s="1" t="n">
        <v>0.545349547154677</v>
      </c>
    </row>
    <row r="10" customFormat="false" ht="13.5" hidden="false" customHeight="false" outlineLevel="0" collapsed="false">
      <c r="A10" s="139" t="n">
        <v>2018</v>
      </c>
      <c r="B10" s="140" t="n">
        <v>8446.19</v>
      </c>
      <c r="C10" s="141" t="n">
        <v>80827.711934712</v>
      </c>
      <c r="D10" s="27" t="n">
        <v>3591.60757682308</v>
      </c>
      <c r="E10" s="27" t="n">
        <v>36533.7419806753</v>
      </c>
      <c r="F10" s="27" t="n">
        <v>1604.56027378722</v>
      </c>
      <c r="G10" s="27" t="n">
        <v>34929.1817068881</v>
      </c>
      <c r="H10" s="27" t="n">
        <v>40702.3623772135</v>
      </c>
      <c r="I10" s="27" t="n">
        <v>2570.67670522806</v>
      </c>
      <c r="J10" s="27" t="n">
        <v>38131.6856719855</v>
      </c>
      <c r="K10" s="142" t="n">
        <v>31373.1266491435</v>
      </c>
      <c r="L10" s="143" t="n">
        <v>457.994663493837</v>
      </c>
      <c r="M10" s="66" t="n">
        <v>25580.6555087394</v>
      </c>
      <c r="N10" s="27" t="n">
        <v>8104.87088286778</v>
      </c>
      <c r="O10" s="27" t="n">
        <v>1010.78953706656</v>
      </c>
      <c r="P10" s="27" t="n">
        <v>-2028.81690399244</v>
      </c>
      <c r="Q10" s="27" t="n">
        <v>370.152981360824</v>
      </c>
      <c r="R10" s="146" t="n">
        <v>18123.6590114367</v>
      </c>
      <c r="S10" s="27" t="n">
        <v>3300.78957367794</v>
      </c>
      <c r="T10" s="27" t="n">
        <v>2324.65331105413</v>
      </c>
      <c r="U10" s="146" t="n">
        <v>976.136262623808</v>
      </c>
      <c r="V10" s="143" t="n">
        <v>2033.68690323234</v>
      </c>
      <c r="W10" s="141" t="n">
        <v>33.664959</v>
      </c>
      <c r="X10" s="27" t="n">
        <v>335.866293127088</v>
      </c>
      <c r="Y10" s="27" t="n">
        <v>0</v>
      </c>
      <c r="Z10" s="27" t="n">
        <v>0</v>
      </c>
      <c r="AA10" s="27" t="n">
        <v>88.4634113667492</v>
      </c>
      <c r="AB10" s="146" t="n">
        <v>0</v>
      </c>
      <c r="AC10" s="66" t="n">
        <v>20614.6433824072</v>
      </c>
      <c r="AD10" s="27" t="n">
        <v>1572.83592826308</v>
      </c>
      <c r="AE10" s="27" t="n">
        <v>3124.157924</v>
      </c>
      <c r="AF10" s="27" t="n">
        <v>-7.82731564357891</v>
      </c>
      <c r="AG10" s="27" t="n">
        <v>-99.524410287293</v>
      </c>
      <c r="AH10" s="146" t="n">
        <v>376.37</v>
      </c>
      <c r="AI10" s="66" t="n">
        <v>12683.3028053777</v>
      </c>
      <c r="AJ10" s="27" t="n">
        <v>221.175519818439</v>
      </c>
      <c r="AK10" s="27" t="n">
        <v>1819.159696</v>
      </c>
      <c r="AL10" s="27" t="n">
        <v>-2255.87983568939</v>
      </c>
      <c r="AM10" s="27" t="n">
        <v>-5346.75168820407</v>
      </c>
      <c r="AN10" s="146" t="n">
        <v>335.99</v>
      </c>
      <c r="AO10" s="27" t="n">
        <v>7931.34057702947</v>
      </c>
      <c r="AP10" s="27" t="n">
        <v>1351.66040844464</v>
      </c>
      <c r="AQ10" s="27" t="n">
        <v>1304.998228</v>
      </c>
      <c r="AR10" s="27" t="n">
        <v>2248.05252004581</v>
      </c>
      <c r="AS10" s="27" t="n">
        <v>5247.22727791677</v>
      </c>
      <c r="AT10" s="27" t="n">
        <v>40.38</v>
      </c>
      <c r="AU10" s="66" t="n">
        <v>3.778647</v>
      </c>
      <c r="AV10" s="27" t="n">
        <v>2062.80168502584</v>
      </c>
      <c r="AW10" s="27" t="n">
        <v>191.612916</v>
      </c>
      <c r="AX10" s="27" t="n">
        <v>1.30159727330925</v>
      </c>
      <c r="AY10" s="27" t="n">
        <v>1041.29472837879</v>
      </c>
      <c r="AZ10" s="146" t="n">
        <v>0</v>
      </c>
      <c r="BA10" s="66" t="n">
        <v>0.721443</v>
      </c>
      <c r="BB10" s="27" t="n">
        <v>2029.09358587133</v>
      </c>
      <c r="BC10" s="27" t="n">
        <v>182.967916</v>
      </c>
      <c r="BD10" s="27" t="n">
        <v>0.32633706852422</v>
      </c>
      <c r="BE10" s="27" t="n">
        <v>111.544029114284</v>
      </c>
      <c r="BF10" s="146" t="n">
        <v>0</v>
      </c>
      <c r="BG10" s="27" t="n">
        <v>3.057204</v>
      </c>
      <c r="BH10" s="27" t="n">
        <v>33.7080991545131</v>
      </c>
      <c r="BI10" s="27" t="n">
        <v>8.645</v>
      </c>
      <c r="BJ10" s="27" t="n">
        <v>0.975260204785025</v>
      </c>
      <c r="BK10" s="27" t="n">
        <v>929.75069926451</v>
      </c>
      <c r="BL10" s="27" t="n">
        <v>0</v>
      </c>
      <c r="BM10" s="66" t="n">
        <v>0</v>
      </c>
      <c r="BN10" s="27" t="n">
        <v>741.334445808657</v>
      </c>
      <c r="BO10" s="27" t="n">
        <v>353.913</v>
      </c>
      <c r="BP10" s="27" t="n">
        <v>6.52571837026959</v>
      </c>
      <c r="BQ10" s="27" t="n">
        <v>931.913739053417</v>
      </c>
      <c r="BR10" s="28" t="n">
        <v>0</v>
      </c>
      <c r="BS10" s="27" t="n">
        <v>20652.0869884072</v>
      </c>
      <c r="BT10" s="27" t="n">
        <v>11649.9756455885</v>
      </c>
      <c r="BU10" s="27" t="n">
        <v>2826.7610133571</v>
      </c>
      <c r="BV10" s="27" t="n">
        <v>-1793.43385356785</v>
      </c>
      <c r="BW10" s="27" t="n">
        <v>0</v>
      </c>
      <c r="BX10" s="146" t="n">
        <v>7968.78418302947</v>
      </c>
      <c r="BY10" s="66" t="n">
        <v>4712.83835222466</v>
      </c>
      <c r="BZ10" s="27" t="n">
        <v>6.96385434034559</v>
      </c>
      <c r="CA10" s="27" t="n">
        <v>13.6012869406055</v>
      </c>
      <c r="CB10" s="27" t="n">
        <v>190.910346088449</v>
      </c>
      <c r="CC10" s="27" t="n">
        <v>9.70003244903902</v>
      </c>
      <c r="CD10" s="146" t="n">
        <f aca="false">BY10-BZ10-CA10-CB10-CC10</f>
        <v>4491.66283240622</v>
      </c>
      <c r="CE10" s="66" t="n">
        <v>3669.68384</v>
      </c>
      <c r="CF10" s="27" t="n">
        <v>1538.283056</v>
      </c>
      <c r="CG10" s="27" t="n">
        <v>241.50864</v>
      </c>
      <c r="CH10" s="27" t="n">
        <v>0</v>
      </c>
      <c r="CI10" s="27" t="n">
        <v>39.368</v>
      </c>
      <c r="CJ10" s="146" t="n">
        <f aca="false">CE10-CF10-CG10-CH10-CI10</f>
        <v>1850.524144</v>
      </c>
      <c r="CK10" s="143" t="n">
        <v>0</v>
      </c>
      <c r="CL10" s="143" t="n">
        <v>697.740101906704</v>
      </c>
      <c r="CM10" s="66" t="n">
        <v>1264.40736660496</v>
      </c>
      <c r="CN10" s="147" t="n">
        <v>376.37</v>
      </c>
      <c r="CO10" s="148" t="n">
        <v>71502.002859988</v>
      </c>
      <c r="CP10" s="149" t="n">
        <v>1295.48724182507</v>
      </c>
      <c r="CQ10" s="150" t="n">
        <v>52506.8805743906</v>
      </c>
      <c r="CR10" s="150" t="n">
        <v>10422.1133760473</v>
      </c>
      <c r="CS10" s="118" t="n">
        <v>5125.16509035492</v>
      </c>
      <c r="CT10" s="151" t="n">
        <v>5296.94828569234</v>
      </c>
      <c r="CU10" s="119" t="n">
        <v>7277.52166772506</v>
      </c>
      <c r="CV10" s="152" t="n">
        <v>2.6636734598908</v>
      </c>
      <c r="CW10" s="118" t="n">
        <v>2.11634094075819</v>
      </c>
      <c r="CX10" s="118" t="s">
        <v>9</v>
      </c>
      <c r="CY10" s="118" t="s">
        <v>9</v>
      </c>
      <c r="CZ10" s="118" t="n">
        <v>5.59561506384514</v>
      </c>
      <c r="DA10" s="151" t="s">
        <v>9</v>
      </c>
      <c r="DB10" s="150" t="n">
        <v>3.25626922420109</v>
      </c>
      <c r="DC10" s="118" t="n">
        <v>1.4518091300615</v>
      </c>
      <c r="DD10" s="118" t="n">
        <v>1.60361369136026</v>
      </c>
      <c r="DE10" s="118" t="n">
        <v>3.19385528574315</v>
      </c>
      <c r="DF10" s="118" t="n">
        <v>5.59561506384514</v>
      </c>
      <c r="DG10" s="151" t="n">
        <v>0</v>
      </c>
      <c r="DH10" s="150" t="n">
        <v>2.6636734598908</v>
      </c>
      <c r="DI10" s="118" t="n">
        <v>2.06991223400604</v>
      </c>
      <c r="DJ10" s="118" t="n">
        <v>1.62770725180015</v>
      </c>
      <c r="DK10" s="118" t="n">
        <v>3.74493506499443</v>
      </c>
      <c r="DL10" s="118" t="n">
        <v>5.59561506384514</v>
      </c>
      <c r="DM10" s="151" t="s">
        <v>9</v>
      </c>
      <c r="DN10" s="150" t="n">
        <v>2.6636734598908</v>
      </c>
      <c r="DO10" s="118" t="n">
        <v>2.0337555147174</v>
      </c>
      <c r="DP10" s="118" t="n">
        <v>1.62771028646617</v>
      </c>
      <c r="DQ10" s="118" t="n">
        <v>3.74493506499443</v>
      </c>
      <c r="DR10" s="118" t="n">
        <v>5.59561506384514</v>
      </c>
      <c r="DS10" s="151" t="s">
        <v>9</v>
      </c>
      <c r="DT10" s="118" t="s">
        <v>9</v>
      </c>
      <c r="DU10" s="118" t="n">
        <v>1.97263852688665</v>
      </c>
      <c r="DV10" s="118" t="n">
        <v>1.62771028646617</v>
      </c>
      <c r="DW10" s="118" t="n">
        <v>3.74493506499443</v>
      </c>
      <c r="DX10" s="118" t="n">
        <v>5.59561506384514</v>
      </c>
      <c r="DY10" s="119" t="s">
        <v>9</v>
      </c>
      <c r="DZ10" s="152" t="n">
        <v>2.87770972301708</v>
      </c>
      <c r="EA10" s="118" t="n">
        <v>1.97071984581264</v>
      </c>
      <c r="EB10" s="118" t="n">
        <v>1.62770992762983</v>
      </c>
      <c r="EC10" s="118" t="n">
        <v>3.74493506499443</v>
      </c>
      <c r="ED10" s="118" t="s">
        <v>9</v>
      </c>
      <c r="EE10" s="151" t="n">
        <v>0</v>
      </c>
      <c r="EF10" s="150" t="n">
        <v>2.7909849299533</v>
      </c>
      <c r="EG10" s="118" t="n">
        <v>1.93405307516604</v>
      </c>
      <c r="EH10" s="118" t="n">
        <v>1.62770996303238</v>
      </c>
      <c r="EI10" s="118" t="s">
        <v>9</v>
      </c>
      <c r="EJ10" s="118" t="s">
        <v>9</v>
      </c>
      <c r="EK10" s="151" t="n">
        <v>0</v>
      </c>
      <c r="EL10" s="150" t="n">
        <v>7.33326759503066</v>
      </c>
      <c r="EM10" s="118" t="n">
        <v>2.48266369215894</v>
      </c>
      <c r="EN10" s="118" t="s">
        <v>9</v>
      </c>
      <c r="EO10" s="118" t="n">
        <v>2.90611183899547</v>
      </c>
      <c r="EP10" s="118" t="s">
        <v>9</v>
      </c>
      <c r="EQ10" s="151" t="s">
        <v>9</v>
      </c>
      <c r="ER10" s="118" t="n">
        <v>0</v>
      </c>
      <c r="ES10" s="118" t="n">
        <v>0</v>
      </c>
      <c r="ET10" s="118" t="n">
        <v>0</v>
      </c>
      <c r="EU10" s="118" t="n">
        <v>3.91862358593846</v>
      </c>
      <c r="EV10" s="118" t="n">
        <v>5.43012802196035</v>
      </c>
      <c r="EW10" s="119" t="n">
        <v>0</v>
      </c>
      <c r="EX10" s="153" t="n">
        <v>3.53128254023173</v>
      </c>
      <c r="EY10" s="1" t="n">
        <v>9.56972456630883</v>
      </c>
      <c r="EZ10" s="1" t="n">
        <v>0.925461128096537</v>
      </c>
      <c r="FA10" s="1" t="n">
        <v>0.0745388719034633</v>
      </c>
      <c r="FB10" s="1" t="n">
        <v>0.388148147438405</v>
      </c>
      <c r="FC10" s="1" t="n">
        <v>2.27908437879398</v>
      </c>
      <c r="FD10" s="1" t="n">
        <v>0.88462237948469</v>
      </c>
      <c r="FE10" s="1" t="n">
        <v>0.00269365465661548</v>
      </c>
      <c r="FF10" s="1" t="n">
        <v>0.0670014909460588</v>
      </c>
      <c r="FG10" s="1" t="n">
        <v>0.064135078536491</v>
      </c>
      <c r="FH10" s="1" t="n">
        <v>-0.0413046779586941</v>
      </c>
      <c r="FI10" s="1" t="n">
        <v>-0.00783940469396712</v>
      </c>
      <c r="FJ10" s="1" t="n">
        <v>0.806846196215692</v>
      </c>
      <c r="FK10" s="1" t="n">
        <v>0.989483526957423</v>
      </c>
      <c r="FL10" s="1" t="n">
        <v>1.97447296998488</v>
      </c>
      <c r="FM10" s="1" t="n">
        <v>0.584208696863734</v>
      </c>
      <c r="FN10" s="1" t="n">
        <v>0.684137294310956</v>
      </c>
      <c r="FO10" s="1" t="n">
        <v>0.951876537610646</v>
      </c>
      <c r="FP10" s="1" t="n">
        <v>0.0465204550770938</v>
      </c>
      <c r="FQ10" s="1" t="n">
        <v>0.538552637609984</v>
      </c>
    </row>
    <row r="11" customFormat="false" ht="13.5" hidden="false" customHeight="false" outlineLevel="0" collapsed="false">
      <c r="A11" s="139" t="n">
        <v>2019</v>
      </c>
      <c r="B11" s="140" t="n">
        <v>8469.09</v>
      </c>
      <c r="C11" s="141" t="n">
        <v>85556.1338740509</v>
      </c>
      <c r="D11" s="27" t="n">
        <v>3726.60745328023</v>
      </c>
      <c r="E11" s="27" t="n">
        <v>37730.144365177</v>
      </c>
      <c r="F11" s="27" t="n">
        <v>1692.69759705838</v>
      </c>
      <c r="G11" s="27" t="n">
        <v>36037.4467681187</v>
      </c>
      <c r="H11" s="27" t="n">
        <v>44099.3820555936</v>
      </c>
      <c r="I11" s="27" t="n">
        <v>2749.08020616069</v>
      </c>
      <c r="J11" s="27" t="n">
        <v>41350.3018494329</v>
      </c>
      <c r="K11" s="142" t="n">
        <v>32227.5053853735</v>
      </c>
      <c r="L11" s="143" t="n">
        <v>438.576122251079</v>
      </c>
      <c r="M11" s="66" t="n">
        <v>26196.1168064751</v>
      </c>
      <c r="N11" s="27" t="n">
        <v>8131.54747143919</v>
      </c>
      <c r="O11" s="27" t="n">
        <v>953.119993892618</v>
      </c>
      <c r="P11" s="27" t="n">
        <v>-2376.42965400058</v>
      </c>
      <c r="Q11" s="27" t="n">
        <v>378.326634551766</v>
      </c>
      <c r="R11" s="146" t="n">
        <v>19109.5523605921</v>
      </c>
      <c r="S11" s="27" t="n">
        <v>3522.38477130254</v>
      </c>
      <c r="T11" s="27" t="n">
        <v>2482.92505377501</v>
      </c>
      <c r="U11" s="146" t="n">
        <v>1039.45971752752</v>
      </c>
      <c r="V11" s="143" t="n">
        <v>2070.42768534482</v>
      </c>
      <c r="W11" s="141" t="n">
        <v>32.379219</v>
      </c>
      <c r="X11" s="27" t="n">
        <v>312.03093244085</v>
      </c>
      <c r="Y11" s="27" t="n">
        <v>0</v>
      </c>
      <c r="Z11" s="27" t="n">
        <v>0</v>
      </c>
      <c r="AA11" s="27" t="n">
        <v>94.1659708102296</v>
      </c>
      <c r="AB11" s="146" t="n">
        <v>0</v>
      </c>
      <c r="AC11" s="66" t="n">
        <v>21034.3073668219</v>
      </c>
      <c r="AD11" s="27" t="n">
        <v>1570.64391197818</v>
      </c>
      <c r="AE11" s="27" t="n">
        <v>3151.458908</v>
      </c>
      <c r="AF11" s="27" t="n">
        <v>-8.52943479100986</v>
      </c>
      <c r="AG11" s="27" t="n">
        <v>56.7060544659871</v>
      </c>
      <c r="AH11" s="146" t="n">
        <v>391.53</v>
      </c>
      <c r="AI11" s="66" t="n">
        <v>12204.4994900527</v>
      </c>
      <c r="AJ11" s="27" t="n">
        <v>280.58840302264</v>
      </c>
      <c r="AK11" s="27" t="n">
        <v>1774.451172</v>
      </c>
      <c r="AL11" s="27" t="n">
        <v>-2260.63201268725</v>
      </c>
      <c r="AM11" s="27" t="n">
        <v>-5261.69260650509</v>
      </c>
      <c r="AN11" s="146" t="n">
        <v>349.35</v>
      </c>
      <c r="AO11" s="27" t="n">
        <v>8829.80787676925</v>
      </c>
      <c r="AP11" s="27" t="n">
        <v>1290.05550895554</v>
      </c>
      <c r="AQ11" s="27" t="n">
        <v>1377.007736</v>
      </c>
      <c r="AR11" s="27" t="n">
        <v>2252.10257789624</v>
      </c>
      <c r="AS11" s="27" t="n">
        <v>5318.39866097107</v>
      </c>
      <c r="AT11" s="27" t="n">
        <v>42.18</v>
      </c>
      <c r="AU11" s="66" t="n">
        <v>2.635767</v>
      </c>
      <c r="AV11" s="27" t="n">
        <v>2132.38964965612</v>
      </c>
      <c r="AW11" s="27" t="n">
        <v>273.643296</v>
      </c>
      <c r="AX11" s="27" t="n">
        <v>1.09017722891529</v>
      </c>
      <c r="AY11" s="27" t="n">
        <v>1112.6258814175</v>
      </c>
      <c r="AZ11" s="146" t="n">
        <v>0</v>
      </c>
      <c r="BA11" s="66" t="n">
        <v>0.364293</v>
      </c>
      <c r="BB11" s="27" t="n">
        <v>2098.04856444447</v>
      </c>
      <c r="BC11" s="27" t="n">
        <v>264.333296</v>
      </c>
      <c r="BD11" s="27" t="n">
        <v>0.191642040240974</v>
      </c>
      <c r="BE11" s="27" t="n">
        <v>119.987258290299</v>
      </c>
      <c r="BF11" s="146" t="n">
        <v>0</v>
      </c>
      <c r="BG11" s="27" t="n">
        <v>2.271474</v>
      </c>
      <c r="BH11" s="27" t="n">
        <v>34.341085211647</v>
      </c>
      <c r="BI11" s="27" t="n">
        <v>9.31</v>
      </c>
      <c r="BJ11" s="27" t="n">
        <v>0.898535188674315</v>
      </c>
      <c r="BK11" s="27" t="n">
        <v>992.638623127202</v>
      </c>
      <c r="BL11" s="27" t="n">
        <v>0</v>
      </c>
      <c r="BM11" s="66" t="n">
        <v>0</v>
      </c>
      <c r="BN11" s="27" t="n">
        <v>716.89859983395</v>
      </c>
      <c r="BO11" s="27" t="n">
        <v>402.857</v>
      </c>
      <c r="BP11" s="27" t="n">
        <v>7.43925756209445</v>
      </c>
      <c r="BQ11" s="27" t="n">
        <v>943.232827948773</v>
      </c>
      <c r="BR11" s="28" t="n">
        <v>0</v>
      </c>
      <c r="BS11" s="27" t="n">
        <v>21069.3223528219</v>
      </c>
      <c r="BT11" s="27" t="n">
        <v>11635.9106525989</v>
      </c>
      <c r="BU11" s="27" t="n">
        <v>2746.92197969122</v>
      </c>
      <c r="BV11" s="27" t="n">
        <v>-2178.33314223748</v>
      </c>
      <c r="BW11" s="27" t="n">
        <v>0</v>
      </c>
      <c r="BX11" s="146" t="n">
        <v>8864.82286276925</v>
      </c>
      <c r="BY11" s="66" t="n">
        <v>4731.9630939091</v>
      </c>
      <c r="BZ11" s="27" t="n">
        <v>8.49424473700468</v>
      </c>
      <c r="CA11" s="27" t="n">
        <v>12.3249067475002</v>
      </c>
      <c r="CB11" s="27" t="n">
        <v>250.386363465581</v>
      </c>
      <c r="CC11" s="27" t="n">
        <v>9.38288807255434</v>
      </c>
      <c r="CD11" s="146" t="n">
        <f aca="false">BY11-BZ11-CA11-CB11-CC11</f>
        <v>4451.37469088646</v>
      </c>
      <c r="CE11" s="66" t="n">
        <v>3827.959204</v>
      </c>
      <c r="CF11" s="27" t="n">
        <v>1483.625312</v>
      </c>
      <c r="CG11" s="27" t="n">
        <v>247.199756</v>
      </c>
      <c r="CH11" s="27" t="n">
        <v>0.268104</v>
      </c>
      <c r="CI11" s="27" t="n">
        <v>43.358</v>
      </c>
      <c r="CJ11" s="146" t="n">
        <f aca="false">CE11-CF11-CG11-CH11-CI11</f>
        <v>2053.508032</v>
      </c>
      <c r="CK11" s="143" t="n">
        <v>0</v>
      </c>
      <c r="CL11" s="143" t="n">
        <v>857.411766324154</v>
      </c>
      <c r="CM11" s="66" t="n">
        <v>1349.31896831834</v>
      </c>
      <c r="CN11" s="147" t="n">
        <v>391.53</v>
      </c>
      <c r="CO11" s="148" t="n">
        <v>74096.3310809087</v>
      </c>
      <c r="CP11" s="149" t="n">
        <v>1278.38417421944</v>
      </c>
      <c r="CQ11" s="150" t="n">
        <v>54235.4389685436</v>
      </c>
      <c r="CR11" s="150" t="n">
        <v>11150.9571321875</v>
      </c>
      <c r="CS11" s="118" t="n">
        <v>5449.65136253855</v>
      </c>
      <c r="CT11" s="151" t="n">
        <v>5701.30576964898</v>
      </c>
      <c r="CU11" s="119" t="n">
        <v>7431.55080595814</v>
      </c>
      <c r="CV11" s="152" t="n">
        <v>2.6636734598908</v>
      </c>
      <c r="CW11" s="118" t="n">
        <v>2.1159286339651</v>
      </c>
      <c r="CX11" s="118" t="s">
        <v>9</v>
      </c>
      <c r="CY11" s="118" t="s">
        <v>9</v>
      </c>
      <c r="CZ11" s="118" t="n">
        <v>5.64855136846249</v>
      </c>
      <c r="DA11" s="151" t="s">
        <v>9</v>
      </c>
      <c r="DB11" s="150" t="n">
        <v>3.34845012208729</v>
      </c>
      <c r="DC11" s="118" t="n">
        <v>1.55826932191166</v>
      </c>
      <c r="DD11" s="118" t="n">
        <v>1.60066130198853</v>
      </c>
      <c r="DE11" s="118" t="n">
        <v>3.08274198282358</v>
      </c>
      <c r="DF11" s="118" t="n">
        <v>5.64855136846249</v>
      </c>
      <c r="DG11" s="151" t="n">
        <v>0</v>
      </c>
      <c r="DH11" s="150" t="n">
        <v>2.6636734598908</v>
      </c>
      <c r="DI11" s="118" t="n">
        <v>2.06857343757664</v>
      </c>
      <c r="DJ11" s="118" t="n">
        <v>1.62770839522827</v>
      </c>
      <c r="DK11" s="118" t="n">
        <v>3.66180998190003</v>
      </c>
      <c r="DL11" s="118" t="n">
        <v>5.64855136846249</v>
      </c>
      <c r="DM11" s="151" t="s">
        <v>9</v>
      </c>
      <c r="DN11" s="150" t="n">
        <v>2.6636734598908</v>
      </c>
      <c r="DO11" s="118" t="n">
        <v>2.03373898250621</v>
      </c>
      <c r="DP11" s="118" t="n">
        <v>1.62771028646617</v>
      </c>
      <c r="DQ11" s="118" t="n">
        <v>3.66180998190003</v>
      </c>
      <c r="DR11" s="118" t="n">
        <v>5.64855136846249</v>
      </c>
      <c r="DS11" s="151" t="s">
        <v>9</v>
      </c>
      <c r="DT11" s="118" t="s">
        <v>9</v>
      </c>
      <c r="DU11" s="118" t="n">
        <v>1.98169740424198</v>
      </c>
      <c r="DV11" s="118" t="n">
        <v>1.62771028646617</v>
      </c>
      <c r="DW11" s="118" t="n">
        <v>3.66180998190003</v>
      </c>
      <c r="DX11" s="118" t="n">
        <v>5.64855136846249</v>
      </c>
      <c r="DY11" s="119" t="s">
        <v>9</v>
      </c>
      <c r="DZ11" s="152" t="n">
        <v>2.93751730380799</v>
      </c>
      <c r="EA11" s="118" t="n">
        <v>2.05804933253554</v>
      </c>
      <c r="EB11" s="118" t="n">
        <v>1.62771026628388</v>
      </c>
      <c r="EC11" s="118" t="n">
        <v>3.66180998190003</v>
      </c>
      <c r="ED11" s="118" t="s">
        <v>9</v>
      </c>
      <c r="EE11" s="151" t="n">
        <v>0</v>
      </c>
      <c r="EF11" s="150" t="n">
        <v>2.78754008978325</v>
      </c>
      <c r="EG11" s="118" t="n">
        <v>1.92244836250716</v>
      </c>
      <c r="EH11" s="118" t="n">
        <v>1.62771009424038</v>
      </c>
      <c r="EI11" s="118" t="s">
        <v>9</v>
      </c>
      <c r="EJ11" s="118" t="s">
        <v>9</v>
      </c>
      <c r="EK11" s="151" t="n">
        <v>0</v>
      </c>
      <c r="EL11" s="150" t="n">
        <v>7.2601032292656</v>
      </c>
      <c r="EM11" s="118" t="n">
        <v>2.35555707590657</v>
      </c>
      <c r="EN11" s="118" t="n">
        <v>0.881111742458153</v>
      </c>
      <c r="EO11" s="118" t="n">
        <v>2.90611183899547</v>
      </c>
      <c r="EP11" s="118" t="s">
        <v>9</v>
      </c>
      <c r="EQ11" s="151" t="s">
        <v>9</v>
      </c>
      <c r="ER11" s="118" t="n">
        <v>0</v>
      </c>
      <c r="ES11" s="118" t="n">
        <v>0</v>
      </c>
      <c r="ET11" s="118" t="n">
        <v>0</v>
      </c>
      <c r="EU11" s="118" t="n">
        <v>3.82668972262855</v>
      </c>
      <c r="EV11" s="118" t="n">
        <v>5.47945622735824</v>
      </c>
      <c r="EW11" s="119" t="n">
        <v>0</v>
      </c>
      <c r="EX11" s="153" t="n">
        <v>3.8364328045623</v>
      </c>
      <c r="EY11" s="1" t="n">
        <v>10.1021637358974</v>
      </c>
      <c r="EZ11" s="1" t="n">
        <v>0.919377540905734</v>
      </c>
      <c r="FA11" s="1" t="n">
        <v>0.0806224590942657</v>
      </c>
      <c r="FB11" s="1" t="n">
        <v>0.376682581669905</v>
      </c>
      <c r="FC11" s="1" t="n">
        <v>2.29916433788069</v>
      </c>
      <c r="FD11" s="1" t="n">
        <v>0.866055158476277</v>
      </c>
      <c r="FE11" s="1" t="n">
        <v>0.00271128165480526</v>
      </c>
      <c r="FF11" s="1" t="n">
        <v>0.0585000097882053</v>
      </c>
      <c r="FG11" s="1" t="n">
        <v>0.055637878174992</v>
      </c>
      <c r="FH11" s="1" t="n">
        <v>-0.0295391485033926</v>
      </c>
      <c r="FI11" s="1" t="n">
        <v>0.00881053780788062</v>
      </c>
      <c r="FJ11" s="1" t="n">
        <v>0.785291615223137</v>
      </c>
      <c r="FK11" s="1" t="n">
        <v>0.983214816801919</v>
      </c>
      <c r="FL11" s="1" t="n">
        <v>2.01219352112991</v>
      </c>
      <c r="FM11" s="1" t="n">
        <v>0.601629536097023</v>
      </c>
      <c r="FN11" s="1" t="n">
        <v>0.683817603425937</v>
      </c>
      <c r="FO11" s="1" t="n">
        <v>0.951597854253465</v>
      </c>
      <c r="FP11" s="1" t="n">
        <v>0.0441792581639232</v>
      </c>
      <c r="FQ11" s="1" t="n">
        <v>0.5408329920238</v>
      </c>
    </row>
    <row r="12" customFormat="false" ht="14.25" hidden="false" customHeight="false" outlineLevel="0" collapsed="false">
      <c r="A12" s="154" t="n">
        <v>2020</v>
      </c>
      <c r="B12" s="155" t="n">
        <v>8490.5</v>
      </c>
      <c r="C12" s="156" t="n">
        <v>88683.2146287334</v>
      </c>
      <c r="D12" s="73" t="n">
        <v>3916.81180508673</v>
      </c>
      <c r="E12" s="73" t="n">
        <v>38183.225572846</v>
      </c>
      <c r="F12" s="73" t="n">
        <v>1660.67996804846</v>
      </c>
      <c r="G12" s="73" t="n">
        <v>36522.5456047975</v>
      </c>
      <c r="H12" s="73" t="n">
        <v>46583.1772508007</v>
      </c>
      <c r="I12" s="73" t="n">
        <v>2761.5106468269</v>
      </c>
      <c r="J12" s="73" t="n">
        <v>43821.6666039738</v>
      </c>
      <c r="K12" s="157" t="n">
        <v>31437.9975544481</v>
      </c>
      <c r="L12" s="158" t="n">
        <v>423.781819260314</v>
      </c>
      <c r="M12" s="159" t="n">
        <v>25325.9930623834</v>
      </c>
      <c r="N12" s="73" t="n">
        <v>7491.04837595039</v>
      </c>
      <c r="O12" s="73" t="n">
        <v>1003.96944835243</v>
      </c>
      <c r="P12" s="73" t="n">
        <v>-2414.66334369894</v>
      </c>
      <c r="Q12" s="73" t="n">
        <v>372.89528216418</v>
      </c>
      <c r="R12" s="160" t="n">
        <v>18872.7432996153</v>
      </c>
      <c r="S12" s="73" t="n">
        <v>3507.61808658626</v>
      </c>
      <c r="T12" s="73" t="n">
        <v>2484.46503299719</v>
      </c>
      <c r="U12" s="160" t="n">
        <v>1023.15305358907</v>
      </c>
      <c r="V12" s="158" t="n">
        <v>2180.60458621815</v>
      </c>
      <c r="W12" s="156" t="n">
        <v>31.757778</v>
      </c>
      <c r="X12" s="73" t="n">
        <v>293.323060892661</v>
      </c>
      <c r="Y12" s="73" t="n">
        <v>0</v>
      </c>
      <c r="Z12" s="73" t="n">
        <v>0</v>
      </c>
      <c r="AA12" s="73" t="n">
        <v>98.7009803676525</v>
      </c>
      <c r="AB12" s="160" t="n">
        <v>0</v>
      </c>
      <c r="AC12" s="159" t="n">
        <v>20260.6827374873</v>
      </c>
      <c r="AD12" s="73" t="n">
        <v>1503.39671793725</v>
      </c>
      <c r="AE12" s="73" t="n">
        <v>3034.883888</v>
      </c>
      <c r="AF12" s="73" t="n">
        <v>-10.2610331546107</v>
      </c>
      <c r="AG12" s="73" t="n">
        <v>183.280752113411</v>
      </c>
      <c r="AH12" s="160" t="n">
        <v>354.01</v>
      </c>
      <c r="AI12" s="159" t="n">
        <v>11969.3381572568</v>
      </c>
      <c r="AJ12" s="73" t="n">
        <v>277.742118624348</v>
      </c>
      <c r="AK12" s="73" t="n">
        <v>1368.522232</v>
      </c>
      <c r="AL12" s="73" t="n">
        <v>-2244.51123430221</v>
      </c>
      <c r="AM12" s="73" t="n">
        <v>-5217.57151081092</v>
      </c>
      <c r="AN12" s="160" t="n">
        <v>299.73</v>
      </c>
      <c r="AO12" s="73" t="n">
        <v>8291.34458023048</v>
      </c>
      <c r="AP12" s="73" t="n">
        <v>1225.6545993129</v>
      </c>
      <c r="AQ12" s="73" t="n">
        <v>1666.361656</v>
      </c>
      <c r="AR12" s="73" t="n">
        <v>2234.2502011476</v>
      </c>
      <c r="AS12" s="73" t="n">
        <v>5400.85226292433</v>
      </c>
      <c r="AT12" s="73" t="n">
        <v>54.28</v>
      </c>
      <c r="AU12" s="159" t="n">
        <v>0.228576</v>
      </c>
      <c r="AV12" s="73" t="n">
        <v>2167.37912384734</v>
      </c>
      <c r="AW12" s="73" t="n">
        <v>217.402708</v>
      </c>
      <c r="AX12" s="73" t="n">
        <v>0.960938201777693</v>
      </c>
      <c r="AY12" s="73" t="n">
        <v>1121.64674053714</v>
      </c>
      <c r="AZ12" s="160" t="n">
        <v>0</v>
      </c>
      <c r="BA12" s="159" t="n">
        <v>0.228576</v>
      </c>
      <c r="BB12" s="73" t="n">
        <v>2156.13066682542</v>
      </c>
      <c r="BC12" s="73" t="n">
        <v>205.964708</v>
      </c>
      <c r="BD12" s="73" t="n">
        <v>0.298034062581158</v>
      </c>
      <c r="BE12" s="73" t="n">
        <v>121.84304810919</v>
      </c>
      <c r="BF12" s="160" t="n">
        <v>0</v>
      </c>
      <c r="BG12" s="73" t="n">
        <v>0</v>
      </c>
      <c r="BH12" s="73" t="n">
        <v>11.2484570219239</v>
      </c>
      <c r="BI12" s="73" t="n">
        <v>11.438</v>
      </c>
      <c r="BJ12" s="73" t="n">
        <v>0.662904139196535</v>
      </c>
      <c r="BK12" s="73" t="n">
        <v>999.803692427954</v>
      </c>
      <c r="BL12" s="73" t="n">
        <v>0</v>
      </c>
      <c r="BM12" s="159" t="n">
        <v>0</v>
      </c>
      <c r="BN12" s="73" t="n">
        <v>735.805286941122</v>
      </c>
      <c r="BO12" s="73" t="n">
        <v>455.126</v>
      </c>
      <c r="BP12" s="73" t="n">
        <v>9.30009495283287</v>
      </c>
      <c r="BQ12" s="73" t="n">
        <v>980.373204324199</v>
      </c>
      <c r="BR12" s="74" t="n">
        <v>0</v>
      </c>
      <c r="BS12" s="73" t="n">
        <v>20292.6690914873</v>
      </c>
      <c r="BT12" s="73" t="n">
        <v>11305.0341397372</v>
      </c>
      <c r="BU12" s="73" t="n">
        <v>2784.18710607882</v>
      </c>
      <c r="BV12" s="73" t="n">
        <v>-2119.88308855917</v>
      </c>
      <c r="BW12" s="73" t="n">
        <v>0</v>
      </c>
      <c r="BX12" s="160" t="n">
        <v>8323.33093423048</v>
      </c>
      <c r="BY12" s="159" t="n">
        <v>4699.90418961837</v>
      </c>
      <c r="BZ12" s="73" t="n">
        <v>7.11962979880294</v>
      </c>
      <c r="CA12" s="73" t="n">
        <v>9.36813934009643</v>
      </c>
      <c r="CB12" s="73" t="n">
        <v>253.982898643182</v>
      </c>
      <c r="CC12" s="73" t="n">
        <v>7.27145084226646</v>
      </c>
      <c r="CD12" s="160" t="n">
        <f aca="false">BY12-BZ12-CA12-CB12-CC12</f>
        <v>4422.16207099402</v>
      </c>
      <c r="CE12" s="159" t="n">
        <v>3707.412596</v>
      </c>
      <c r="CF12" s="73" t="n">
        <v>1085.56852</v>
      </c>
      <c r="CG12" s="73" t="n">
        <v>243.839612</v>
      </c>
      <c r="CH12" s="73" t="n">
        <v>0.1451</v>
      </c>
      <c r="CI12" s="73" t="n">
        <v>38.969</v>
      </c>
      <c r="CJ12" s="160" t="n">
        <f aca="false">CE12-CF12-CG12-CH12-CI12</f>
        <v>2338.890364</v>
      </c>
      <c r="CK12" s="158" t="n">
        <v>0</v>
      </c>
      <c r="CL12" s="158" t="n">
        <v>963.068886012948</v>
      </c>
      <c r="CM12" s="159" t="n">
        <v>1420.93279132946</v>
      </c>
      <c r="CN12" s="161" t="n">
        <v>354.01</v>
      </c>
      <c r="CO12" s="162" t="n">
        <v>72633.3242520406</v>
      </c>
      <c r="CP12" s="163" t="n">
        <v>1238.75904472338</v>
      </c>
      <c r="CQ12" s="164" t="n">
        <v>52954.0489046084</v>
      </c>
      <c r="CR12" s="164" t="n">
        <v>10906.0275043348</v>
      </c>
      <c r="CS12" s="123" t="n">
        <v>5456.83640406147</v>
      </c>
      <c r="CT12" s="165" t="n">
        <v>5449.19110027337</v>
      </c>
      <c r="CU12" s="124" t="n">
        <v>7534.48879837394</v>
      </c>
      <c r="CV12" s="166" t="n">
        <v>2.6636734598908</v>
      </c>
      <c r="CW12" s="123" t="n">
        <v>2.11563840284221</v>
      </c>
      <c r="CX12" s="123" t="s">
        <v>9</v>
      </c>
      <c r="CY12" s="123" t="s">
        <v>9</v>
      </c>
      <c r="CZ12" s="123" t="n">
        <v>5.40623973812944</v>
      </c>
      <c r="DA12" s="165" t="s">
        <v>9</v>
      </c>
      <c r="DB12" s="164" t="n">
        <v>3.38316230933334</v>
      </c>
      <c r="DC12" s="123" t="n">
        <v>1.83306906881064</v>
      </c>
      <c r="DD12" s="123" t="n">
        <v>1.60523336141225</v>
      </c>
      <c r="DE12" s="123" t="n">
        <v>3.12406685073011</v>
      </c>
      <c r="DF12" s="123" t="n">
        <v>5.40623973812944</v>
      </c>
      <c r="DG12" s="165" t="n">
        <v>0</v>
      </c>
      <c r="DH12" s="164" t="n">
        <v>2.6636734598908</v>
      </c>
      <c r="DI12" s="123" t="n">
        <v>2.06905829985081</v>
      </c>
      <c r="DJ12" s="123" t="n">
        <v>1.62770874102363</v>
      </c>
      <c r="DK12" s="123" t="n">
        <v>3.70500073865449</v>
      </c>
      <c r="DL12" s="123" t="n">
        <v>5.40623973812944</v>
      </c>
      <c r="DM12" s="165" t="s">
        <v>9</v>
      </c>
      <c r="DN12" s="164" t="e">
        <f aca="false">#DIV/0!</f>
        <v>#DIV/0!</v>
      </c>
      <c r="DO12" s="123" t="n">
        <v>2.03928746086021</v>
      </c>
      <c r="DP12" s="123" t="n">
        <v>1.62771028646617</v>
      </c>
      <c r="DQ12" s="123" t="n">
        <v>3.70500073865449</v>
      </c>
      <c r="DR12" s="123" t="n">
        <v>5.40623973812944</v>
      </c>
      <c r="DS12" s="165" t="s">
        <v>9</v>
      </c>
      <c r="DT12" s="123" t="s">
        <v>9</v>
      </c>
      <c r="DU12" s="123" t="n">
        <v>1.98297853840769</v>
      </c>
      <c r="DV12" s="123" t="n">
        <v>1.62771028646617</v>
      </c>
      <c r="DW12" s="123" t="n">
        <v>3.70500073865449</v>
      </c>
      <c r="DX12" s="123" t="n">
        <v>5.40623973812944</v>
      </c>
      <c r="DY12" s="124" t="s">
        <v>9</v>
      </c>
      <c r="DZ12" s="166" t="n">
        <v>2.95058397774254</v>
      </c>
      <c r="EA12" s="123" t="n">
        <v>2.0493592083537</v>
      </c>
      <c r="EB12" s="123" t="n">
        <v>1.62771004062001</v>
      </c>
      <c r="EC12" s="123" t="n">
        <v>3.70500073865449</v>
      </c>
      <c r="ED12" s="123" t="s">
        <v>9</v>
      </c>
      <c r="EE12" s="165" t="n">
        <v>0</v>
      </c>
      <c r="EF12" s="164" t="n">
        <v>2.76586801739313</v>
      </c>
      <c r="EG12" s="123" t="n">
        <v>2.02076975747904</v>
      </c>
      <c r="EH12" s="123" t="n">
        <v>1.62771009693052</v>
      </c>
      <c r="EI12" s="123" t="s">
        <v>9</v>
      </c>
      <c r="EJ12" s="123" t="s">
        <v>9</v>
      </c>
      <c r="EK12" s="165" t="n">
        <v>0</v>
      </c>
      <c r="EL12" s="164" t="n">
        <v>7.27722851700101</v>
      </c>
      <c r="EM12" s="123" t="n">
        <v>2.08760760919294</v>
      </c>
      <c r="EN12" s="123" t="n">
        <v>-14.9197428049621</v>
      </c>
      <c r="EO12" s="123" t="n">
        <v>2.90611183899547</v>
      </c>
      <c r="EP12" s="123" t="s">
        <v>9</v>
      </c>
      <c r="EQ12" s="165" t="s">
        <v>9</v>
      </c>
      <c r="ER12" s="123" t="n">
        <v>0</v>
      </c>
      <c r="ES12" s="123" t="n">
        <v>0</v>
      </c>
      <c r="ET12" s="123" t="n">
        <v>0</v>
      </c>
      <c r="EU12" s="123" t="n">
        <v>3.87283987777155</v>
      </c>
      <c r="EV12" s="123" t="n">
        <v>5.24631836733803</v>
      </c>
      <c r="EW12" s="124" t="n">
        <v>0</v>
      </c>
      <c r="EX12" s="167" t="n">
        <v>3.8364328045623</v>
      </c>
      <c r="EY12" s="1" t="n">
        <v>10.4449931839978</v>
      </c>
      <c r="EZ12" s="1" t="n">
        <v>0.912907567582814</v>
      </c>
      <c r="FA12" s="1" t="n">
        <v>0.087092432417186</v>
      </c>
      <c r="FB12" s="1" t="n">
        <v>0.354497721875118</v>
      </c>
      <c r="FC12" s="1" t="n">
        <v>2.31036738667103</v>
      </c>
      <c r="FD12" s="1" t="n">
        <v>0.819019975269451</v>
      </c>
      <c r="FE12" s="1" t="n">
        <v>0.00252801658737832</v>
      </c>
      <c r="FF12" s="1" t="n">
        <v>0.0365500474727616</v>
      </c>
      <c r="FG12" s="1" t="n">
        <v>0.0339362395089912</v>
      </c>
      <c r="FH12" s="1" t="n">
        <v>-0.0588953694021042</v>
      </c>
      <c r="FI12" s="1" t="n">
        <v>0.00487266116900034</v>
      </c>
      <c r="FJ12" s="1" t="n">
        <v>0.767094821245683</v>
      </c>
      <c r="FK12" s="1" t="n">
        <v>0.979190165706013</v>
      </c>
      <c r="FL12" s="1" t="n">
        <v>2.10988308347155</v>
      </c>
      <c r="FM12" s="1" t="n">
        <v>0.592566785760888</v>
      </c>
      <c r="FN12" s="1" t="n">
        <v>0.679951565128494</v>
      </c>
      <c r="FO12" s="1" t="n">
        <v>0.95083807558184</v>
      </c>
      <c r="FP12" s="1" t="n">
        <v>0.0221730824555946</v>
      </c>
      <c r="FQ12" s="1" t="n">
        <v>0.546147290741312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122"/>
  <sheetViews>
    <sheetView showFormulas="false" showGridLines="true" showRowColHeaders="true" showZeros="true" rightToLeft="false" tabSelected="false" showOutlineSymbols="true" defaultGridColor="true" view="normal" topLeftCell="A59" colorId="64" zoomScale="160" zoomScaleNormal="160" zoomScalePageLayoutView="100" workbookViewId="0">
      <selection pane="topLeft" activeCell="F75" activeCellId="0" sqref="F75"/>
    </sheetView>
  </sheetViews>
  <sheetFormatPr defaultColWidth="9" defaultRowHeight="13.5" zeroHeight="false" outlineLevelRow="0" outlineLevelCol="0"/>
  <cols>
    <col collapsed="false" customWidth="true" hidden="false" outlineLevel="0" max="2" min="2" style="0" width="7.09"/>
    <col collapsed="false" customWidth="true" hidden="false" outlineLevel="0" max="3" min="3" style="0" width="7.91"/>
    <col collapsed="false" customWidth="true" hidden="false" outlineLevel="0" max="4" min="4" style="0" width="3.75"/>
    <col collapsed="false" customWidth="true" hidden="false" outlineLevel="0" max="5" min="5" style="0" width="7.09"/>
    <col collapsed="false" customWidth="true" hidden="false" outlineLevel="0" max="16" min="6" style="0" width="5.58"/>
  </cols>
  <sheetData>
    <row r="2" customFormat="false" ht="18" hidden="false" customHeight="false" outlineLevel="0" collapsed="false">
      <c r="B2" s="168" t="s">
        <v>319</v>
      </c>
    </row>
    <row r="3" customFormat="false" ht="13.5" hidden="false" customHeight="false" outlineLevel="0" collapsed="false">
      <c r="B3" s="40" t="s">
        <v>1</v>
      </c>
      <c r="C3" s="56" t="s">
        <v>2</v>
      </c>
      <c r="D3" s="40" t="s">
        <v>3</v>
      </c>
      <c r="E3" s="40" t="s">
        <v>4</v>
      </c>
      <c r="F3" s="169" t="n">
        <v>2010</v>
      </c>
      <c r="G3" s="169" t="n">
        <v>2011</v>
      </c>
      <c r="H3" s="169" t="n">
        <v>2012</v>
      </c>
      <c r="I3" s="169" t="n">
        <v>2013</v>
      </c>
      <c r="J3" s="169" t="n">
        <v>2014</v>
      </c>
      <c r="K3" s="169" t="n">
        <v>2015</v>
      </c>
      <c r="L3" s="169" t="n">
        <v>2016</v>
      </c>
      <c r="M3" s="169" t="n">
        <v>2017</v>
      </c>
      <c r="N3" s="169" t="n">
        <v>2018</v>
      </c>
      <c r="O3" s="169" t="n">
        <v>2019</v>
      </c>
      <c r="P3" s="170" t="n">
        <v>2020</v>
      </c>
    </row>
    <row r="4" customFormat="false" ht="13.5" hidden="false" customHeight="false" outlineLevel="0" collapsed="false">
      <c r="B4" s="40" t="s">
        <v>6</v>
      </c>
      <c r="C4" s="56" t="s">
        <v>7</v>
      </c>
      <c r="D4" s="40" t="s">
        <v>8</v>
      </c>
      <c r="E4" s="77" t="s">
        <v>9</v>
      </c>
      <c r="F4" s="43" t="n">
        <v>7869.34</v>
      </c>
      <c r="G4" s="43" t="n">
        <v>8022.99</v>
      </c>
      <c r="H4" s="43" t="n">
        <v>8119.81</v>
      </c>
      <c r="I4" s="43" t="n">
        <v>8192.44</v>
      </c>
      <c r="J4" s="43" t="n">
        <v>8281.09</v>
      </c>
      <c r="K4" s="43" t="n">
        <v>8315.11</v>
      </c>
      <c r="L4" s="43" t="n">
        <v>8381.47</v>
      </c>
      <c r="M4" s="43" t="n">
        <v>8423.5</v>
      </c>
      <c r="N4" s="43" t="n">
        <v>8446.19</v>
      </c>
      <c r="O4" s="43" t="n">
        <v>8469.09</v>
      </c>
      <c r="P4" s="171" t="n">
        <v>8477.26</v>
      </c>
    </row>
    <row r="5" customFormat="false" ht="13.5" hidden="false" customHeight="false" outlineLevel="0" collapsed="false">
      <c r="B5" s="40" t="s">
        <v>320</v>
      </c>
      <c r="C5" s="56" t="s">
        <v>13</v>
      </c>
      <c r="D5" s="40" t="s">
        <v>14</v>
      </c>
      <c r="E5" s="77" t="s">
        <v>9</v>
      </c>
      <c r="F5" s="43" t="n">
        <v>41383.87</v>
      </c>
      <c r="G5" s="43" t="n">
        <v>45952.65</v>
      </c>
      <c r="H5" s="43" t="n">
        <v>50660.2</v>
      </c>
      <c r="I5" s="43" t="n">
        <v>55580.11</v>
      </c>
      <c r="J5" s="43" t="n">
        <v>60359.43</v>
      </c>
      <c r="K5" s="43" t="n">
        <v>65552</v>
      </c>
      <c r="L5" s="43" t="n">
        <v>70665.7068288913</v>
      </c>
      <c r="M5" s="43" t="n">
        <v>75752.2014922828</v>
      </c>
      <c r="N5" s="43" t="n">
        <v>80827.711934712</v>
      </c>
      <c r="O5" s="43" t="n">
        <v>85556.1338740509</v>
      </c>
      <c r="P5" s="171" t="n">
        <v>88683.2146287334</v>
      </c>
    </row>
    <row r="6" customFormat="false" ht="13.5" hidden="false" customHeight="false" outlineLevel="0" collapsed="false">
      <c r="B6" s="40" t="s">
        <v>321</v>
      </c>
      <c r="C6" s="56" t="s">
        <v>19</v>
      </c>
      <c r="D6" s="40" t="s">
        <v>14</v>
      </c>
      <c r="E6" s="77" t="s">
        <v>9</v>
      </c>
      <c r="F6" s="43" t="n">
        <v>2409.24</v>
      </c>
      <c r="G6" s="43" t="n">
        <v>2736.8614125208</v>
      </c>
      <c r="H6" s="43" t="n">
        <v>3057.82336058003</v>
      </c>
      <c r="I6" s="43" t="n">
        <v>3228.53880811789</v>
      </c>
      <c r="J6" s="43" t="n">
        <v>3358.61321748047</v>
      </c>
      <c r="K6" s="43" t="n">
        <v>3636.08072254478</v>
      </c>
      <c r="L6" s="43" t="n">
        <v>3690.60959462002</v>
      </c>
      <c r="M6" s="43" t="n">
        <v>3568.54118828937</v>
      </c>
      <c r="N6" s="43" t="n">
        <v>3591.60757682308</v>
      </c>
      <c r="O6" s="43" t="n">
        <v>3726.60745328023</v>
      </c>
      <c r="P6" s="171" t="n">
        <v>3916.81180508673</v>
      </c>
    </row>
    <row r="7" customFormat="false" ht="13.5" hidden="false" customHeight="false" outlineLevel="0" collapsed="false">
      <c r="B7" s="40" t="s">
        <v>322</v>
      </c>
      <c r="C7" s="45" t="s">
        <v>13</v>
      </c>
      <c r="D7" s="63" t="s">
        <v>14</v>
      </c>
      <c r="E7" s="47" t="s">
        <v>9</v>
      </c>
      <c r="F7" s="48" t="n">
        <v>21853.6</v>
      </c>
      <c r="G7" s="48" t="n">
        <v>23739.9614409508</v>
      </c>
      <c r="H7" s="48" t="n">
        <v>25612.909652951</v>
      </c>
      <c r="I7" s="48" t="n">
        <v>27298.1310182561</v>
      </c>
      <c r="J7" s="48" t="n">
        <v>28907.5357352765</v>
      </c>
      <c r="K7" s="48" t="n">
        <v>30700.4100155594</v>
      </c>
      <c r="L7" s="48" t="n">
        <v>32013.0222979554</v>
      </c>
      <c r="M7" s="48" t="n">
        <v>34514.3326815661</v>
      </c>
      <c r="N7" s="48" t="n">
        <v>36533.7419806753</v>
      </c>
      <c r="O7" s="48" t="n">
        <v>37730.144365177</v>
      </c>
      <c r="P7" s="144" t="n">
        <v>38183.225572846</v>
      </c>
    </row>
    <row r="8" customFormat="false" ht="13.5" hidden="false" customHeight="false" outlineLevel="0" collapsed="false">
      <c r="B8" s="40"/>
      <c r="C8" s="25" t="s">
        <v>25</v>
      </c>
      <c r="D8" s="24" t="s">
        <v>14</v>
      </c>
      <c r="E8" s="26" t="s">
        <v>9</v>
      </c>
      <c r="F8" s="27" t="n">
        <v>904.645913267166</v>
      </c>
      <c r="G8" s="27" t="n">
        <v>947.430866782084</v>
      </c>
      <c r="H8" s="27" t="n">
        <v>1121.14528416959</v>
      </c>
      <c r="I8" s="27" t="n">
        <v>1065.44633294878</v>
      </c>
      <c r="J8" s="27" t="n">
        <v>1149.81809157418</v>
      </c>
      <c r="K8" s="27" t="n">
        <v>1357.62763211427</v>
      </c>
      <c r="L8" s="27" t="n">
        <v>1417.9030175714</v>
      </c>
      <c r="M8" s="27" t="n">
        <v>1526.98409928055</v>
      </c>
      <c r="N8" s="27" t="n">
        <v>1604.56027378722</v>
      </c>
      <c r="O8" s="27" t="n">
        <v>1692.69759705838</v>
      </c>
      <c r="P8" s="146" t="n">
        <v>1660.67996804846</v>
      </c>
    </row>
    <row r="9" customFormat="false" ht="13.5" hidden="false" customHeight="false" outlineLevel="0" collapsed="false">
      <c r="B9" s="40"/>
      <c r="C9" s="69" t="s">
        <v>28</v>
      </c>
      <c r="D9" s="62" t="s">
        <v>14</v>
      </c>
      <c r="E9" s="55" t="s">
        <v>9</v>
      </c>
      <c r="F9" s="53" t="n">
        <v>20948.9540867328</v>
      </c>
      <c r="G9" s="53" t="n">
        <v>22792.5305741687</v>
      </c>
      <c r="H9" s="53" t="n">
        <v>24491.7643687814</v>
      </c>
      <c r="I9" s="53" t="n">
        <v>26232.6846853073</v>
      </c>
      <c r="J9" s="53" t="n">
        <v>27757.7176437023</v>
      </c>
      <c r="K9" s="53" t="n">
        <v>29342.7823834451</v>
      </c>
      <c r="L9" s="53" t="n">
        <v>30595.119280384</v>
      </c>
      <c r="M9" s="53" t="n">
        <v>32987.3485822855</v>
      </c>
      <c r="N9" s="53" t="n">
        <v>34929.1817068881</v>
      </c>
      <c r="O9" s="53" t="n">
        <v>36037.4467681187</v>
      </c>
      <c r="P9" s="172" t="n">
        <v>36522.5456047975</v>
      </c>
    </row>
    <row r="10" customFormat="false" ht="13.5" hidden="false" customHeight="false" outlineLevel="0" collapsed="false">
      <c r="B10" s="62" t="s">
        <v>323</v>
      </c>
      <c r="C10" s="31" t="s">
        <v>13</v>
      </c>
      <c r="D10" s="24" t="s">
        <v>14</v>
      </c>
      <c r="E10" s="26" t="s">
        <v>9</v>
      </c>
      <c r="F10" s="27" t="n">
        <v>17121.03</v>
      </c>
      <c r="G10" s="27" t="n">
        <v>19475.8271465284</v>
      </c>
      <c r="H10" s="27" t="n">
        <v>21989.466986469</v>
      </c>
      <c r="I10" s="27" t="n">
        <v>25053.440173626</v>
      </c>
      <c r="J10" s="27" t="n">
        <v>28093.281047243</v>
      </c>
      <c r="K10" s="27" t="n">
        <v>31215.5092618958</v>
      </c>
      <c r="L10" s="27" t="n">
        <v>34962.0749363159</v>
      </c>
      <c r="M10" s="27" t="n">
        <v>37669.3276224274</v>
      </c>
      <c r="N10" s="27" t="n">
        <v>40702.3623772135</v>
      </c>
      <c r="O10" s="27" t="n">
        <v>44099.3820555936</v>
      </c>
      <c r="P10" s="146" t="n">
        <v>46583.1772508007</v>
      </c>
    </row>
    <row r="11" customFormat="false" ht="13.5" hidden="false" customHeight="false" outlineLevel="0" collapsed="false">
      <c r="B11" s="62"/>
      <c r="C11" s="31" t="s">
        <v>34</v>
      </c>
      <c r="D11" s="24" t="s">
        <v>14</v>
      </c>
      <c r="E11" s="26" t="s">
        <v>9</v>
      </c>
      <c r="F11" s="27" t="n">
        <v>1767.22445262952</v>
      </c>
      <c r="G11" s="27" t="n">
        <v>1988.4262206317</v>
      </c>
      <c r="H11" s="27" t="n">
        <v>2199.50957263208</v>
      </c>
      <c r="I11" s="27" t="n">
        <v>2233.93711462672</v>
      </c>
      <c r="J11" s="27" t="n">
        <v>2378.92543913522</v>
      </c>
      <c r="K11" s="27" t="n">
        <v>2240.39469669402</v>
      </c>
      <c r="L11" s="27" t="n">
        <v>2316.4302171745</v>
      </c>
      <c r="M11" s="27" t="n">
        <v>2420.16918523987</v>
      </c>
      <c r="N11" s="27" t="n">
        <v>2570.67670522806</v>
      </c>
      <c r="O11" s="27" t="n">
        <v>2749.08020616069</v>
      </c>
      <c r="P11" s="146" t="n">
        <v>2761.5106468269</v>
      </c>
    </row>
    <row r="12" customFormat="false" ht="13.5" hidden="false" customHeight="false" outlineLevel="0" collapsed="false">
      <c r="B12" s="62"/>
      <c r="C12" s="173" t="s">
        <v>37</v>
      </c>
      <c r="D12" s="62" t="s">
        <v>14</v>
      </c>
      <c r="E12" s="55" t="s">
        <v>9</v>
      </c>
      <c r="F12" s="53" t="n">
        <v>15353.8055473705</v>
      </c>
      <c r="G12" s="53" t="n">
        <v>17487.4009258967</v>
      </c>
      <c r="H12" s="53" t="n">
        <v>19789.9574138369</v>
      </c>
      <c r="I12" s="53" t="n">
        <v>22819.5030589993</v>
      </c>
      <c r="J12" s="53" t="n">
        <v>25714.3556081078</v>
      </c>
      <c r="K12" s="53" t="n">
        <v>28975.1145652018</v>
      </c>
      <c r="L12" s="53" t="n">
        <v>32645.6447191414</v>
      </c>
      <c r="M12" s="53" t="n">
        <v>35249.1584371875</v>
      </c>
      <c r="N12" s="53" t="n">
        <v>38131.6856719855</v>
      </c>
      <c r="O12" s="53" t="n">
        <v>41350.3018494329</v>
      </c>
      <c r="P12" s="172" t="n">
        <v>43821.6666039738</v>
      </c>
    </row>
    <row r="14" customFormat="false" ht="18" hidden="false" customHeight="false" outlineLevel="0" collapsed="false">
      <c r="B14" s="168" t="s">
        <v>324</v>
      </c>
    </row>
    <row r="15" customFormat="false" ht="18" hidden="false" customHeight="false" outlineLevel="0" collapsed="false">
      <c r="B15" s="168" t="s">
        <v>325</v>
      </c>
    </row>
    <row r="17" customFormat="false" ht="18" hidden="false" customHeight="false" outlineLevel="0" collapsed="false">
      <c r="B17" s="168" t="s">
        <v>326</v>
      </c>
    </row>
    <row r="18" customFormat="false" ht="13.5" hidden="false" customHeight="false" outlineLevel="0" collapsed="false">
      <c r="B18" s="76" t="s">
        <v>1</v>
      </c>
      <c r="C18" s="174" t="s">
        <v>2</v>
      </c>
      <c r="D18" s="76" t="s">
        <v>3</v>
      </c>
      <c r="E18" s="40" t="s">
        <v>4</v>
      </c>
      <c r="F18" s="169" t="n">
        <v>2010</v>
      </c>
      <c r="G18" s="169" t="n">
        <v>2011</v>
      </c>
      <c r="H18" s="169" t="n">
        <v>2012</v>
      </c>
      <c r="I18" s="169" t="n">
        <v>2013</v>
      </c>
      <c r="J18" s="169" t="n">
        <v>2014</v>
      </c>
      <c r="K18" s="169" t="n">
        <v>2015</v>
      </c>
      <c r="L18" s="169" t="n">
        <v>2016</v>
      </c>
      <c r="M18" s="169" t="n">
        <v>2017</v>
      </c>
      <c r="N18" s="169" t="n">
        <v>2018</v>
      </c>
      <c r="O18" s="169" t="n">
        <v>2019</v>
      </c>
      <c r="P18" s="170" t="n">
        <v>2020</v>
      </c>
    </row>
    <row r="19" customFormat="false" ht="13.5" hidden="false" customHeight="false" outlineLevel="0" collapsed="false">
      <c r="B19" s="76" t="s">
        <v>40</v>
      </c>
      <c r="C19" s="174" t="s">
        <v>13</v>
      </c>
      <c r="D19" s="76" t="s">
        <v>327</v>
      </c>
      <c r="E19" s="77" t="s">
        <v>9</v>
      </c>
      <c r="F19" s="43" t="n">
        <v>23539.3144312995</v>
      </c>
      <c r="G19" s="43" t="n">
        <v>26860.0258116624</v>
      </c>
      <c r="H19" s="43" t="n">
        <v>27999.2181084627</v>
      </c>
      <c r="I19" s="43" t="n">
        <v>28203.1042748867</v>
      </c>
      <c r="J19" s="43" t="n">
        <v>28170.5057646771</v>
      </c>
      <c r="K19" s="43" t="n">
        <v>29033.6080683821</v>
      </c>
      <c r="L19" s="43" t="n">
        <v>29947.9766182135</v>
      </c>
      <c r="M19" s="43" t="n">
        <v>30669.8864567355</v>
      </c>
      <c r="N19" s="43" t="n">
        <v>31373.1266491435</v>
      </c>
      <c r="O19" s="43" t="n">
        <v>32227.5053853735</v>
      </c>
      <c r="P19" s="171" t="n">
        <v>31437.9975544481</v>
      </c>
    </row>
    <row r="20" customFormat="false" ht="13.5" hidden="false" customHeight="false" outlineLevel="0" collapsed="false">
      <c r="B20" s="76" t="s">
        <v>328</v>
      </c>
      <c r="C20" s="174" t="s">
        <v>19</v>
      </c>
      <c r="D20" s="76" t="s">
        <v>41</v>
      </c>
      <c r="E20" s="77" t="s">
        <v>9</v>
      </c>
      <c r="F20" s="43" t="n">
        <v>345.355807253546</v>
      </c>
      <c r="G20" s="43" t="n">
        <v>393.867026688815</v>
      </c>
      <c r="H20" s="43" t="n">
        <v>448.948695152687</v>
      </c>
      <c r="I20" s="43" t="n">
        <v>362.176278634877</v>
      </c>
      <c r="J20" s="43" t="n">
        <v>383.723704577314</v>
      </c>
      <c r="K20" s="43" t="n">
        <v>429.373902074431</v>
      </c>
      <c r="L20" s="43" t="n">
        <v>433.462151293226</v>
      </c>
      <c r="M20" s="43" t="n">
        <v>440.486349951252</v>
      </c>
      <c r="N20" s="43" t="n">
        <v>457.994663493837</v>
      </c>
      <c r="O20" s="43" t="n">
        <v>438.576122251079</v>
      </c>
      <c r="P20" s="171" t="n">
        <v>423.781819260314</v>
      </c>
    </row>
    <row r="21" customFormat="false" ht="13.5" hidden="false" customHeight="false" outlineLevel="0" collapsed="false">
      <c r="B21" s="76" t="s">
        <v>329</v>
      </c>
      <c r="C21" s="175" t="s">
        <v>13</v>
      </c>
      <c r="D21" s="76" t="s">
        <v>41</v>
      </c>
      <c r="E21" s="47" t="s">
        <v>9</v>
      </c>
      <c r="F21" s="48" t="n">
        <v>20113.0721835018</v>
      </c>
      <c r="G21" s="48" t="n">
        <v>23145.4679532364</v>
      </c>
      <c r="H21" s="48" t="n">
        <v>23869.2173402831</v>
      </c>
      <c r="I21" s="48" t="n">
        <v>23889.1366318986</v>
      </c>
      <c r="J21" s="48" t="n">
        <v>23670.1334859105</v>
      </c>
      <c r="K21" s="48" t="n">
        <v>24261.9626813005</v>
      </c>
      <c r="L21" s="48" t="n">
        <v>24929.6747663399</v>
      </c>
      <c r="M21" s="48" t="n">
        <v>25317.5558522113</v>
      </c>
      <c r="N21" s="48" t="n">
        <v>25580.6555087394</v>
      </c>
      <c r="O21" s="48" t="n">
        <v>26196.1168064751</v>
      </c>
      <c r="P21" s="144" t="n">
        <v>25325.9930623834</v>
      </c>
    </row>
    <row r="22" customFormat="false" ht="13.5" hidden="false" customHeight="false" outlineLevel="0" collapsed="false">
      <c r="B22" s="76"/>
      <c r="C22" s="176" t="s">
        <v>25</v>
      </c>
      <c r="D22" s="76"/>
      <c r="E22" s="24" t="s">
        <v>49</v>
      </c>
      <c r="F22" s="27" t="n">
        <v>5752.09549719701</v>
      </c>
      <c r="G22" s="27" t="n">
        <v>6992.7536136262</v>
      </c>
      <c r="H22" s="27" t="n">
        <v>7339.97797337275</v>
      </c>
      <c r="I22" s="27" t="n">
        <v>7820.62267723765</v>
      </c>
      <c r="J22" s="27" t="n">
        <v>6951.04808534304</v>
      </c>
      <c r="K22" s="27" t="n">
        <v>7380.48891509847</v>
      </c>
      <c r="L22" s="27" t="n">
        <v>7786.51581538123</v>
      </c>
      <c r="M22" s="27" t="n">
        <v>8219.69105950788</v>
      </c>
      <c r="N22" s="27" t="n">
        <v>8104.87088286778</v>
      </c>
      <c r="O22" s="27" t="n">
        <v>8131.54747143919</v>
      </c>
      <c r="P22" s="146" t="n">
        <v>7491.04837595039</v>
      </c>
    </row>
    <row r="23" customFormat="false" ht="13.5" hidden="false" customHeight="false" outlineLevel="0" collapsed="false">
      <c r="B23" s="76"/>
      <c r="C23" s="176"/>
      <c r="D23" s="76"/>
      <c r="E23" s="24" t="s">
        <v>52</v>
      </c>
      <c r="F23" s="27" t="n">
        <v>204.841185787812</v>
      </c>
      <c r="G23" s="27" t="n">
        <v>286.728603791009</v>
      </c>
      <c r="H23" s="27" t="n">
        <v>354.093367244526</v>
      </c>
      <c r="I23" s="27" t="n">
        <v>335.176453704314</v>
      </c>
      <c r="J23" s="27" t="n">
        <v>382.097746654254</v>
      </c>
      <c r="K23" s="27" t="n">
        <v>440.863308445641</v>
      </c>
      <c r="L23" s="27" t="n">
        <v>415.010090343162</v>
      </c>
      <c r="M23" s="27" t="n">
        <v>523.977671414702</v>
      </c>
      <c r="N23" s="27" t="n">
        <v>1010.78953706656</v>
      </c>
      <c r="O23" s="27" t="n">
        <v>953.119993892618</v>
      </c>
      <c r="P23" s="146" t="n">
        <v>1003.96944835243</v>
      </c>
    </row>
    <row r="24" customFormat="false" ht="13.5" hidden="false" customHeight="false" outlineLevel="0" collapsed="false">
      <c r="B24" s="76"/>
      <c r="C24" s="176"/>
      <c r="D24" s="76"/>
      <c r="E24" s="24" t="s">
        <v>55</v>
      </c>
      <c r="F24" s="27" t="n">
        <v>-610.674104290101</v>
      </c>
      <c r="G24" s="27" t="n">
        <v>243.372172904252</v>
      </c>
      <c r="H24" s="27" t="n">
        <v>223.053142696662</v>
      </c>
      <c r="I24" s="27" t="n">
        <v>-968.038174147342</v>
      </c>
      <c r="J24" s="27" t="n">
        <v>-1181.68675685876</v>
      </c>
      <c r="K24" s="27" t="n">
        <v>-1275.59075830899</v>
      </c>
      <c r="L24" s="27" t="n">
        <v>-1334.32026630375</v>
      </c>
      <c r="M24" s="27" t="n">
        <v>-1635.70318680057</v>
      </c>
      <c r="N24" s="27" t="n">
        <v>-2028.81690399244</v>
      </c>
      <c r="O24" s="27" t="n">
        <v>-2376.42965400058</v>
      </c>
      <c r="P24" s="146" t="n">
        <v>-2414.66334369894</v>
      </c>
    </row>
    <row r="25" customFormat="false" ht="13.5" hidden="false" customHeight="false" outlineLevel="0" collapsed="false">
      <c r="B25" s="76"/>
      <c r="C25" s="176"/>
      <c r="D25" s="76"/>
      <c r="E25" s="24" t="s">
        <v>58</v>
      </c>
      <c r="F25" s="27" t="n">
        <v>454.130401512016</v>
      </c>
      <c r="G25" s="27" t="n">
        <v>450.756973792494</v>
      </c>
      <c r="H25" s="27" t="n">
        <v>457.500613996045</v>
      </c>
      <c r="I25" s="27" t="n">
        <v>353.566374302135</v>
      </c>
      <c r="J25" s="27" t="n">
        <v>500.145620793767</v>
      </c>
      <c r="K25" s="27" t="n">
        <v>474.011216472288</v>
      </c>
      <c r="L25" s="27" t="n">
        <v>337.916483918718</v>
      </c>
      <c r="M25" s="27" t="n">
        <v>377.270133504923</v>
      </c>
      <c r="N25" s="27" t="n">
        <v>370.152981360824</v>
      </c>
      <c r="O25" s="27" t="n">
        <v>378.326634551766</v>
      </c>
      <c r="P25" s="146" t="n">
        <v>372.89528216418</v>
      </c>
    </row>
    <row r="26" customFormat="false" ht="13.5" hidden="false" customHeight="false" outlineLevel="0" collapsed="false">
      <c r="B26" s="76"/>
      <c r="C26" s="177" t="s">
        <v>28</v>
      </c>
      <c r="D26" s="76"/>
      <c r="E26" s="55" t="s">
        <v>9</v>
      </c>
      <c r="F26" s="52" t="n">
        <v>14312.6792032951</v>
      </c>
      <c r="G26" s="53" t="n">
        <v>15171.8565891225</v>
      </c>
      <c r="H26" s="53" t="n">
        <v>15494.5922429731</v>
      </c>
      <c r="I26" s="53" t="n">
        <v>16347.8093008019</v>
      </c>
      <c r="J26" s="53" t="n">
        <v>17018.5287899782</v>
      </c>
      <c r="K26" s="53" t="n">
        <v>17242.1899995931</v>
      </c>
      <c r="L26" s="53" t="n">
        <v>17724.5526430005</v>
      </c>
      <c r="M26" s="53" t="n">
        <v>17832.3201745844</v>
      </c>
      <c r="N26" s="53" t="n">
        <v>18123.6590114367</v>
      </c>
      <c r="O26" s="53" t="n">
        <v>19109.5523605921</v>
      </c>
      <c r="P26" s="172" t="n">
        <v>18872.7432996153</v>
      </c>
    </row>
    <row r="27" customFormat="false" ht="13.5" hidden="false" customHeight="false" outlineLevel="0" collapsed="false">
      <c r="B27" s="76" t="s">
        <v>330</v>
      </c>
      <c r="C27" s="175" t="s">
        <v>13</v>
      </c>
      <c r="D27" s="76" t="s">
        <v>41</v>
      </c>
      <c r="E27" s="47" t="s">
        <v>9</v>
      </c>
      <c r="F27" s="48" t="n">
        <v>1932.84081473397</v>
      </c>
      <c r="G27" s="48" t="n">
        <v>2115.56400173661</v>
      </c>
      <c r="H27" s="48" t="n">
        <v>2308.9639638542</v>
      </c>
      <c r="I27" s="48" t="n">
        <v>2481.88438074476</v>
      </c>
      <c r="J27" s="48" t="n">
        <v>2644.19678219896</v>
      </c>
      <c r="K27" s="48" t="n">
        <v>2776.11061962914</v>
      </c>
      <c r="L27" s="48" t="n">
        <v>2878.53381850939</v>
      </c>
      <c r="M27" s="48" t="n">
        <v>3049.20139597804</v>
      </c>
      <c r="N27" s="48" t="n">
        <v>3300.78957367794</v>
      </c>
      <c r="O27" s="48" t="n">
        <v>3522.38477130254</v>
      </c>
      <c r="P27" s="144" t="n">
        <v>3507.61808658626</v>
      </c>
    </row>
    <row r="28" customFormat="false" ht="13.5" hidden="false" customHeight="false" outlineLevel="0" collapsed="false">
      <c r="B28" s="76"/>
      <c r="C28" s="176" t="s">
        <v>34</v>
      </c>
      <c r="D28" s="76"/>
      <c r="E28" s="26" t="s">
        <v>9</v>
      </c>
      <c r="F28" s="27" t="n">
        <v>1398.26197767079</v>
      </c>
      <c r="G28" s="27" t="n">
        <v>1494.7386706473</v>
      </c>
      <c r="H28" s="27" t="n">
        <v>1618.15285440031</v>
      </c>
      <c r="I28" s="27" t="n">
        <v>1743.67099839747</v>
      </c>
      <c r="J28" s="27" t="n">
        <v>1915.87570012418</v>
      </c>
      <c r="K28" s="27" t="n">
        <v>2019.28551976246</v>
      </c>
      <c r="L28" s="27" t="n">
        <v>2083.59084078907</v>
      </c>
      <c r="M28" s="27" t="n">
        <v>2187.95748216309</v>
      </c>
      <c r="N28" s="27" t="n">
        <v>2324.65331105413</v>
      </c>
      <c r="O28" s="27" t="n">
        <v>2482.92505377501</v>
      </c>
      <c r="P28" s="146" t="n">
        <v>2484.46503299719</v>
      </c>
    </row>
    <row r="29" customFormat="false" ht="13.5" hidden="false" customHeight="false" outlineLevel="0" collapsed="false">
      <c r="B29" s="76"/>
      <c r="C29" s="177" t="s">
        <v>37</v>
      </c>
      <c r="D29" s="76"/>
      <c r="E29" s="55" t="s">
        <v>9</v>
      </c>
      <c r="F29" s="52" t="n">
        <v>534.578837063184</v>
      </c>
      <c r="G29" s="53" t="n">
        <v>620.825331089308</v>
      </c>
      <c r="H29" s="53" t="n">
        <v>690.811109453895</v>
      </c>
      <c r="I29" s="53" t="n">
        <v>738.213382347293</v>
      </c>
      <c r="J29" s="53" t="n">
        <v>728.321082074771</v>
      </c>
      <c r="K29" s="53" t="n">
        <v>756.825099866686</v>
      </c>
      <c r="L29" s="53" t="n">
        <v>794.942977720326</v>
      </c>
      <c r="M29" s="53" t="n">
        <v>861.243913814952</v>
      </c>
      <c r="N29" s="53" t="n">
        <v>976.136262623808</v>
      </c>
      <c r="O29" s="53" t="n">
        <v>1039.45971752752</v>
      </c>
      <c r="P29" s="172" t="n">
        <v>1023.15305358907</v>
      </c>
    </row>
    <row r="30" customFormat="false" ht="13.5" hidden="false" customHeight="false" outlineLevel="0" collapsed="false">
      <c r="B30" s="76" t="s">
        <v>331</v>
      </c>
      <c r="C30" s="174" t="s">
        <v>70</v>
      </c>
      <c r="D30" s="76" t="s">
        <v>41</v>
      </c>
      <c r="E30" s="77" t="s">
        <v>9</v>
      </c>
      <c r="F30" s="57" t="n">
        <v>1148.04562581014</v>
      </c>
      <c r="G30" s="43" t="n">
        <v>1205.1268300005</v>
      </c>
      <c r="H30" s="43" t="n">
        <v>1372.08810917275</v>
      </c>
      <c r="I30" s="43" t="n">
        <v>1469.90698360846</v>
      </c>
      <c r="J30" s="43" t="n">
        <v>1472.45179199036</v>
      </c>
      <c r="K30" s="43" t="n">
        <v>1566.16086537802</v>
      </c>
      <c r="L30" s="43" t="n">
        <v>1706.30588207097</v>
      </c>
      <c r="M30" s="43" t="n">
        <v>1862.64285859489</v>
      </c>
      <c r="N30" s="43" t="n">
        <v>2033.68690323234</v>
      </c>
      <c r="O30" s="43" t="n">
        <v>2070.42768534482</v>
      </c>
      <c r="P30" s="171" t="n">
        <v>2180.60458621815</v>
      </c>
    </row>
    <row r="32" customFormat="false" ht="18" hidden="false" customHeight="false" outlineLevel="0" collapsed="false">
      <c r="B32" s="178" t="s">
        <v>332</v>
      </c>
      <c r="C32" s="178"/>
      <c r="D32" s="178"/>
      <c r="E32" s="178"/>
      <c r="F32" s="178"/>
      <c r="G32" s="178"/>
      <c r="H32" s="178"/>
      <c r="I32" s="178"/>
      <c r="J32" s="178"/>
      <c r="K32" s="178"/>
      <c r="L32" s="178"/>
      <c r="M32" s="178"/>
      <c r="N32" s="178"/>
      <c r="O32" s="178"/>
      <c r="P32" s="178"/>
    </row>
    <row r="33" customFormat="false" ht="18" hidden="false" customHeight="false" outlineLevel="0" collapsed="false">
      <c r="B33" s="178" t="s">
        <v>333</v>
      </c>
      <c r="C33" s="178"/>
      <c r="D33" s="178"/>
      <c r="E33" s="178"/>
      <c r="F33" s="178"/>
      <c r="G33" s="178"/>
      <c r="H33" s="178"/>
      <c r="I33" s="178"/>
      <c r="J33" s="178"/>
      <c r="K33" s="178"/>
      <c r="L33" s="178"/>
      <c r="M33" s="178"/>
      <c r="N33" s="178"/>
      <c r="O33" s="178"/>
      <c r="P33" s="178"/>
    </row>
    <row r="34" customFormat="false" ht="18" hidden="false" customHeight="false" outlineLevel="0" collapsed="false">
      <c r="B34" s="178" t="s">
        <v>334</v>
      </c>
      <c r="C34" s="178"/>
      <c r="D34" s="178"/>
      <c r="E34" s="178"/>
      <c r="F34" s="178"/>
      <c r="G34" s="178"/>
      <c r="H34" s="178"/>
      <c r="I34" s="178"/>
      <c r="J34" s="178"/>
      <c r="K34" s="178"/>
      <c r="L34" s="178"/>
      <c r="M34" s="178"/>
      <c r="N34" s="178"/>
      <c r="O34" s="178"/>
      <c r="P34" s="178"/>
    </row>
    <row r="36" customFormat="false" ht="18" hidden="false" customHeight="false" outlineLevel="0" collapsed="false">
      <c r="B36" s="168" t="s">
        <v>335</v>
      </c>
    </row>
    <row r="37" customFormat="false" ht="13.5" hidden="false" customHeight="false" outlineLevel="0" collapsed="false">
      <c r="B37" s="40" t="s">
        <v>1</v>
      </c>
      <c r="C37" s="56" t="s">
        <v>2</v>
      </c>
      <c r="D37" s="40" t="s">
        <v>3</v>
      </c>
      <c r="E37" s="40" t="s">
        <v>336</v>
      </c>
      <c r="F37" s="169" t="n">
        <v>2010</v>
      </c>
      <c r="G37" s="169" t="n">
        <v>2011</v>
      </c>
      <c r="H37" s="169" t="n">
        <v>2012</v>
      </c>
      <c r="I37" s="169" t="n">
        <v>2013</v>
      </c>
      <c r="J37" s="169" t="n">
        <v>2014</v>
      </c>
      <c r="K37" s="169" t="n">
        <v>2015</v>
      </c>
      <c r="L37" s="169" t="n">
        <v>2016</v>
      </c>
      <c r="M37" s="169" t="n">
        <v>2017</v>
      </c>
      <c r="N37" s="169" t="n">
        <v>2018</v>
      </c>
      <c r="O37" s="169" t="n">
        <v>2019</v>
      </c>
      <c r="P37" s="170" t="n">
        <v>2020</v>
      </c>
    </row>
    <row r="38" customFormat="false" ht="13.5" hidden="false" customHeight="false" outlineLevel="0" collapsed="false">
      <c r="B38" s="76" t="s">
        <v>18</v>
      </c>
      <c r="C38" s="56" t="s">
        <v>19</v>
      </c>
      <c r="D38" s="46" t="s">
        <v>41</v>
      </c>
      <c r="E38" s="63" t="s">
        <v>75</v>
      </c>
      <c r="F38" s="48" t="n">
        <v>36.186438</v>
      </c>
      <c r="G38" s="48" t="n">
        <v>40.243662</v>
      </c>
      <c r="H38" s="48" t="n">
        <v>38.722203</v>
      </c>
      <c r="I38" s="48" t="n">
        <v>36.650733</v>
      </c>
      <c r="J38" s="48" t="n">
        <v>36.179295</v>
      </c>
      <c r="K38" s="48" t="n">
        <v>36.050721</v>
      </c>
      <c r="L38" s="48" t="n">
        <v>35.022129</v>
      </c>
      <c r="M38" s="48" t="n">
        <v>34.636407</v>
      </c>
      <c r="N38" s="48" t="n">
        <v>33.664959</v>
      </c>
      <c r="O38" s="48" t="n">
        <v>32.379219</v>
      </c>
      <c r="P38" s="144" t="n">
        <v>31.757778</v>
      </c>
    </row>
    <row r="39" customFormat="false" ht="13.5" hidden="false" customHeight="false" outlineLevel="0" collapsed="false">
      <c r="B39" s="76"/>
      <c r="C39" s="56"/>
      <c r="D39" s="46"/>
      <c r="E39" s="24" t="s">
        <v>78</v>
      </c>
      <c r="F39" s="27" t="n">
        <v>274.314932655032</v>
      </c>
      <c r="G39" s="27" t="n">
        <v>313.05407864802</v>
      </c>
      <c r="H39" s="27" t="n">
        <v>363.573656705594</v>
      </c>
      <c r="I39" s="27" t="n">
        <v>272.186950840255</v>
      </c>
      <c r="J39" s="27" t="n">
        <v>290.248435168897</v>
      </c>
      <c r="K39" s="27" t="n">
        <v>328.788397372459</v>
      </c>
      <c r="L39" s="27" t="n">
        <v>322.401799713888</v>
      </c>
      <c r="M39" s="27" t="n">
        <v>323.777330960817</v>
      </c>
      <c r="N39" s="27" t="n">
        <v>335.866293127088</v>
      </c>
      <c r="O39" s="27" t="n">
        <v>312.03093244085</v>
      </c>
      <c r="P39" s="146" t="n">
        <v>293.323060892661</v>
      </c>
    </row>
    <row r="40" customFormat="false" ht="13.5" hidden="false" customHeight="false" outlineLevel="0" collapsed="false">
      <c r="B40" s="76"/>
      <c r="C40" s="56"/>
      <c r="D40" s="46"/>
      <c r="E40" s="24" t="s">
        <v>81</v>
      </c>
      <c r="F40" s="27" t="n">
        <v>0</v>
      </c>
      <c r="G40" s="27" t="n">
        <v>0</v>
      </c>
      <c r="H40" s="27" t="n">
        <v>0</v>
      </c>
      <c r="I40" s="27" t="n">
        <v>0</v>
      </c>
      <c r="J40" s="27" t="n">
        <v>0</v>
      </c>
      <c r="K40" s="27" t="n">
        <v>0</v>
      </c>
      <c r="L40" s="27" t="n">
        <v>0</v>
      </c>
      <c r="M40" s="27" t="n">
        <v>0</v>
      </c>
      <c r="N40" s="27" t="n">
        <v>0</v>
      </c>
      <c r="O40" s="27" t="n">
        <v>0</v>
      </c>
      <c r="P40" s="146" t="n">
        <v>0</v>
      </c>
    </row>
    <row r="41" customFormat="false" ht="13.5" hidden="false" customHeight="false" outlineLevel="0" collapsed="false">
      <c r="B41" s="76"/>
      <c r="C41" s="56"/>
      <c r="D41" s="46"/>
      <c r="E41" s="25" t="s">
        <v>83</v>
      </c>
      <c r="F41" s="27" t="n">
        <v>0</v>
      </c>
      <c r="G41" s="27" t="n">
        <v>0</v>
      </c>
      <c r="H41" s="27" t="n">
        <v>0</v>
      </c>
      <c r="I41" s="27" t="n">
        <v>0</v>
      </c>
      <c r="J41" s="27" t="n">
        <v>0</v>
      </c>
      <c r="K41" s="27" t="n">
        <v>0</v>
      </c>
      <c r="L41" s="27" t="n">
        <v>0</v>
      </c>
      <c r="M41" s="27" t="n">
        <v>0</v>
      </c>
      <c r="N41" s="27" t="n">
        <v>0</v>
      </c>
      <c r="O41" s="27" t="n">
        <v>0</v>
      </c>
      <c r="P41" s="146" t="n">
        <v>0</v>
      </c>
    </row>
    <row r="42" customFormat="false" ht="13.5" hidden="false" customHeight="false" outlineLevel="0" collapsed="false">
      <c r="B42" s="76"/>
      <c r="C42" s="56"/>
      <c r="D42" s="46"/>
      <c r="E42" s="25" t="s">
        <v>85</v>
      </c>
      <c r="F42" s="27" t="n">
        <v>34.8544365985136</v>
      </c>
      <c r="G42" s="27" t="n">
        <v>40.5692860407945</v>
      </c>
      <c r="H42" s="27" t="n">
        <v>46.6528354470936</v>
      </c>
      <c r="I42" s="27" t="n">
        <v>53.3385947946223</v>
      </c>
      <c r="J42" s="27" t="n">
        <v>57.2959744084169</v>
      </c>
      <c r="K42" s="27" t="n">
        <v>64.5347837019728</v>
      </c>
      <c r="L42" s="27" t="n">
        <v>76.0382225793383</v>
      </c>
      <c r="M42" s="27" t="n">
        <v>82.072611990435</v>
      </c>
      <c r="N42" s="27" t="n">
        <v>88.4634113667492</v>
      </c>
      <c r="O42" s="27" t="n">
        <v>94.1659708102296</v>
      </c>
      <c r="P42" s="146" t="n">
        <v>98.7009803676525</v>
      </c>
    </row>
    <row r="43" customFormat="false" ht="13.5" hidden="false" customHeight="false" outlineLevel="0" collapsed="false">
      <c r="B43" s="76"/>
      <c r="C43" s="56"/>
      <c r="D43" s="46"/>
      <c r="E43" s="62" t="s">
        <v>87</v>
      </c>
      <c r="F43" s="53" t="n">
        <v>0</v>
      </c>
      <c r="G43" s="53" t="n">
        <v>0</v>
      </c>
      <c r="H43" s="53" t="n">
        <v>0</v>
      </c>
      <c r="I43" s="53" t="n">
        <v>0</v>
      </c>
      <c r="J43" s="53" t="n">
        <v>0</v>
      </c>
      <c r="K43" s="53" t="n">
        <v>0</v>
      </c>
      <c r="L43" s="53" t="n">
        <v>0</v>
      </c>
      <c r="M43" s="53" t="n">
        <v>0</v>
      </c>
      <c r="N43" s="53" t="n">
        <v>0</v>
      </c>
      <c r="O43" s="53" t="n">
        <v>0</v>
      </c>
      <c r="P43" s="172" t="n">
        <v>0</v>
      </c>
    </row>
    <row r="44" customFormat="false" ht="13.5" hidden="false" customHeight="false" outlineLevel="0" collapsed="false">
      <c r="B44" s="40" t="s">
        <v>22</v>
      </c>
      <c r="C44" s="56" t="s">
        <v>13</v>
      </c>
      <c r="D44" s="46" t="s">
        <v>41</v>
      </c>
      <c r="E44" s="63" t="s">
        <v>75</v>
      </c>
      <c r="F44" s="48" t="n">
        <v>17865.6946039264</v>
      </c>
      <c r="G44" s="48" t="n">
        <v>20934.089825876</v>
      </c>
      <c r="H44" s="48" t="n">
        <v>21121.2746651738</v>
      </c>
      <c r="I44" s="48" t="n">
        <v>21159.5945905658</v>
      </c>
      <c r="J44" s="48" t="n">
        <v>20488.6171921818</v>
      </c>
      <c r="K44" s="48" t="n">
        <v>20810.8148297441</v>
      </c>
      <c r="L44" s="48" t="n">
        <v>21409.8059326188</v>
      </c>
      <c r="M44" s="48" t="n">
        <v>21022.0179200589</v>
      </c>
      <c r="N44" s="48" t="n">
        <v>20614.6433824072</v>
      </c>
      <c r="O44" s="48" t="n">
        <v>21034.3073668219</v>
      </c>
      <c r="P44" s="144" t="n">
        <v>20260.6827374873</v>
      </c>
    </row>
    <row r="45" customFormat="false" ht="13.5" hidden="false" customHeight="false" outlineLevel="0" collapsed="false">
      <c r="B45" s="40"/>
      <c r="C45" s="56"/>
      <c r="D45" s="46"/>
      <c r="E45" s="24" t="s">
        <v>78</v>
      </c>
      <c r="F45" s="27" t="n">
        <v>1574.81318900278</v>
      </c>
      <c r="G45" s="27" t="n">
        <v>1397.26392022548</v>
      </c>
      <c r="H45" s="27" t="n">
        <v>1650.4516423367</v>
      </c>
      <c r="I45" s="27" t="n">
        <v>1521.22380509362</v>
      </c>
      <c r="J45" s="27" t="n">
        <v>1671.60816358426</v>
      </c>
      <c r="K45" s="27" t="n">
        <v>1622.7824217031</v>
      </c>
      <c r="L45" s="27" t="n">
        <v>1717.25203103423</v>
      </c>
      <c r="M45" s="27" t="n">
        <v>1513.72082339659</v>
      </c>
      <c r="N45" s="27" t="n">
        <v>1572.83592826308</v>
      </c>
      <c r="O45" s="27" t="n">
        <v>1570.64391197818</v>
      </c>
      <c r="P45" s="146" t="n">
        <v>1503.39671793725</v>
      </c>
    </row>
    <row r="46" customFormat="false" ht="13.5" hidden="false" customHeight="false" outlineLevel="0" collapsed="false">
      <c r="B46" s="40"/>
      <c r="C46" s="56"/>
      <c r="D46" s="46"/>
      <c r="E46" s="24" t="s">
        <v>81</v>
      </c>
      <c r="F46" s="27" t="n">
        <v>817.811952</v>
      </c>
      <c r="G46" s="27" t="n">
        <v>1040.92808</v>
      </c>
      <c r="H46" s="27" t="n">
        <v>1289.17458</v>
      </c>
      <c r="I46" s="27" t="n">
        <v>1370.936856</v>
      </c>
      <c r="J46" s="27" t="n">
        <v>1363.523052</v>
      </c>
      <c r="K46" s="27" t="n">
        <v>1771.243288</v>
      </c>
      <c r="L46" s="27" t="n">
        <v>1833.424684</v>
      </c>
      <c r="M46" s="27" t="n">
        <v>2683.752088</v>
      </c>
      <c r="N46" s="27" t="n">
        <v>3124.157924</v>
      </c>
      <c r="O46" s="27" t="n">
        <v>3151.458908</v>
      </c>
      <c r="P46" s="146" t="n">
        <v>3034.883888</v>
      </c>
    </row>
    <row r="47" customFormat="false" ht="13.5" hidden="false" customHeight="false" outlineLevel="0" collapsed="false">
      <c r="B47" s="40"/>
      <c r="C47" s="56"/>
      <c r="D47" s="46"/>
      <c r="E47" s="25" t="s">
        <v>83</v>
      </c>
      <c r="F47" s="27" t="n">
        <v>-36.9166677517576</v>
      </c>
      <c r="G47" s="27" t="n">
        <v>-26.6812096025174</v>
      </c>
      <c r="H47" s="27" t="n">
        <v>-17.1059275919008</v>
      </c>
      <c r="I47" s="27" t="n">
        <v>-25.9449904479261</v>
      </c>
      <c r="J47" s="27" t="n">
        <v>-22.025876624991</v>
      </c>
      <c r="K47" s="27" t="n">
        <v>-19.5321431013572</v>
      </c>
      <c r="L47" s="27" t="n">
        <v>-7.00857447165981</v>
      </c>
      <c r="M47" s="27" t="n">
        <v>-6.55777237700067</v>
      </c>
      <c r="N47" s="27" t="n">
        <v>-7.82731564357891</v>
      </c>
      <c r="O47" s="27" t="n">
        <v>-8.52943479100986</v>
      </c>
      <c r="P47" s="146" t="n">
        <v>-10.2610331546107</v>
      </c>
    </row>
    <row r="48" customFormat="false" ht="13.5" hidden="false" customHeight="false" outlineLevel="0" collapsed="false">
      <c r="B48" s="40"/>
      <c r="C48" s="56"/>
      <c r="D48" s="46"/>
      <c r="E48" s="25" t="s">
        <v>85</v>
      </c>
      <c r="F48" s="27" t="n">
        <v>-269.740893675662</v>
      </c>
      <c r="G48" s="27" t="n">
        <v>-376.442663262507</v>
      </c>
      <c r="H48" s="27" t="n">
        <v>-413.607619635534</v>
      </c>
      <c r="I48" s="27" t="n">
        <v>-416.913629312898</v>
      </c>
      <c r="J48" s="27" t="n">
        <v>-151.33904523064</v>
      </c>
      <c r="K48" s="27" t="n">
        <v>-255.705715045373</v>
      </c>
      <c r="L48" s="27" t="n">
        <v>-339.769306841505</v>
      </c>
      <c r="M48" s="27" t="n">
        <v>-237.037206867254</v>
      </c>
      <c r="N48" s="27" t="n">
        <v>-99.524410287293</v>
      </c>
      <c r="O48" s="27" t="n">
        <v>56.7060544659871</v>
      </c>
      <c r="P48" s="146" t="n">
        <v>183.280752113411</v>
      </c>
    </row>
    <row r="49" customFormat="false" ht="13.5" hidden="false" customHeight="false" outlineLevel="0" collapsed="false">
      <c r="B49" s="40"/>
      <c r="C49" s="56"/>
      <c r="D49" s="46"/>
      <c r="E49" s="62" t="s">
        <v>87</v>
      </c>
      <c r="F49" s="53" t="n">
        <v>161.41</v>
      </c>
      <c r="G49" s="53" t="n">
        <v>176.31</v>
      </c>
      <c r="H49" s="53" t="n">
        <v>239.03</v>
      </c>
      <c r="I49" s="53" t="n">
        <v>280.24</v>
      </c>
      <c r="J49" s="53" t="n">
        <v>319.75</v>
      </c>
      <c r="K49" s="53" t="n">
        <v>332.36</v>
      </c>
      <c r="L49" s="53" t="n">
        <v>315.97</v>
      </c>
      <c r="M49" s="53" t="n">
        <v>341.66</v>
      </c>
      <c r="N49" s="53" t="n">
        <v>376.37</v>
      </c>
      <c r="O49" s="53" t="n">
        <v>391.53</v>
      </c>
      <c r="P49" s="172" t="n">
        <v>354.01</v>
      </c>
    </row>
    <row r="50" customFormat="false" ht="13.5" hidden="false" customHeight="false" outlineLevel="0" collapsed="false">
      <c r="B50" s="40"/>
      <c r="C50" s="56" t="s">
        <v>25</v>
      </c>
      <c r="D50" s="40" t="s">
        <v>41</v>
      </c>
      <c r="E50" s="63" t="s">
        <v>75</v>
      </c>
      <c r="F50" s="65" t="n">
        <v>10530.189885967</v>
      </c>
      <c r="G50" s="48" t="n">
        <v>13115.3745950016</v>
      </c>
      <c r="H50" s="48" t="n">
        <v>13610.8241780578</v>
      </c>
      <c r="I50" s="48" t="n">
        <v>13202.6265948549</v>
      </c>
      <c r="J50" s="48" t="n">
        <v>12130.4938273628</v>
      </c>
      <c r="K50" s="48" t="n">
        <v>12426.8688656339</v>
      </c>
      <c r="L50" s="48" t="n">
        <v>12992.0423780847</v>
      </c>
      <c r="M50" s="48" t="n">
        <v>12759.3921678934</v>
      </c>
      <c r="N50" s="48" t="n">
        <v>12683.3028053777</v>
      </c>
      <c r="O50" s="48" t="n">
        <v>12204.4994900527</v>
      </c>
      <c r="P50" s="144" t="n">
        <v>11969.3381572568</v>
      </c>
    </row>
    <row r="51" customFormat="false" ht="13.5" hidden="false" customHeight="false" outlineLevel="0" collapsed="false">
      <c r="B51" s="40"/>
      <c r="C51" s="56"/>
      <c r="D51" s="40"/>
      <c r="E51" s="24" t="s">
        <v>78</v>
      </c>
      <c r="F51" s="66" t="n">
        <v>172.950673691067</v>
      </c>
      <c r="G51" s="27" t="n">
        <v>140.74118625272</v>
      </c>
      <c r="H51" s="27" t="n">
        <v>214.550540156962</v>
      </c>
      <c r="I51" s="27" t="n">
        <v>183.972589008572</v>
      </c>
      <c r="J51" s="27" t="n">
        <v>235.180389551929</v>
      </c>
      <c r="K51" s="27" t="n">
        <v>182.213550618804</v>
      </c>
      <c r="L51" s="27" t="n">
        <v>204.875628043726</v>
      </c>
      <c r="M51" s="27" t="n">
        <v>163.321419987339</v>
      </c>
      <c r="N51" s="27" t="n">
        <v>221.175519818439</v>
      </c>
      <c r="O51" s="27" t="n">
        <v>280.58840302264</v>
      </c>
      <c r="P51" s="146" t="n">
        <v>277.742118624348</v>
      </c>
    </row>
    <row r="52" customFormat="false" ht="13.5" hidden="false" customHeight="false" outlineLevel="0" collapsed="false">
      <c r="B52" s="40"/>
      <c r="C52" s="56"/>
      <c r="D52" s="40"/>
      <c r="E52" s="24" t="s">
        <v>81</v>
      </c>
      <c r="F52" s="66" t="n">
        <v>373.73</v>
      </c>
      <c r="G52" s="27" t="n">
        <v>520.163</v>
      </c>
      <c r="H52" s="27" t="n">
        <v>611.667</v>
      </c>
      <c r="I52" s="27" t="n">
        <v>601.825</v>
      </c>
      <c r="J52" s="27" t="n">
        <v>543.30584</v>
      </c>
      <c r="K52" s="27" t="n">
        <v>847.593216</v>
      </c>
      <c r="L52" s="27" t="n">
        <v>876.79566</v>
      </c>
      <c r="M52" s="27" t="n">
        <v>1663.340404</v>
      </c>
      <c r="N52" s="27" t="n">
        <v>1819.159696</v>
      </c>
      <c r="O52" s="27" t="n">
        <v>1774.451172</v>
      </c>
      <c r="P52" s="146" t="n">
        <v>1368.522232</v>
      </c>
    </row>
    <row r="53" customFormat="false" ht="13.5" hidden="false" customHeight="false" outlineLevel="0" collapsed="false">
      <c r="B53" s="40"/>
      <c r="C53" s="56"/>
      <c r="D53" s="40"/>
      <c r="E53" s="25" t="s">
        <v>83</v>
      </c>
      <c r="F53" s="66" t="n">
        <v>-1669.88860364302</v>
      </c>
      <c r="G53" s="27" t="n">
        <v>-1727.73005878856</v>
      </c>
      <c r="H53" s="27" t="n">
        <v>-1764.35107947824</v>
      </c>
      <c r="I53" s="27" t="n">
        <v>-1882.88918336885</v>
      </c>
      <c r="J53" s="27" t="n">
        <v>-1824.49326210689</v>
      </c>
      <c r="K53" s="27" t="n">
        <v>-1865.89237579987</v>
      </c>
      <c r="L53" s="27" t="n">
        <v>-1989.91580684229</v>
      </c>
      <c r="M53" s="27" t="n">
        <v>-2124.77281015955</v>
      </c>
      <c r="N53" s="27" t="n">
        <v>-2255.87983568939</v>
      </c>
      <c r="O53" s="27" t="n">
        <v>-2260.63201268725</v>
      </c>
      <c r="P53" s="146" t="n">
        <v>-2244.51123430221</v>
      </c>
    </row>
    <row r="54" customFormat="false" ht="13.5" hidden="false" customHeight="false" outlineLevel="0" collapsed="false">
      <c r="B54" s="40"/>
      <c r="C54" s="56"/>
      <c r="D54" s="40"/>
      <c r="E54" s="25" t="s">
        <v>85</v>
      </c>
      <c r="F54" s="66" t="n">
        <v>-3731.80897580827</v>
      </c>
      <c r="G54" s="27" t="n">
        <v>-4218.08735835178</v>
      </c>
      <c r="H54" s="27" t="n">
        <v>-4493.98554142654</v>
      </c>
      <c r="I54" s="27" t="n">
        <v>-4822.17766939788</v>
      </c>
      <c r="J54" s="27" t="n">
        <v>-4725.0620988755</v>
      </c>
      <c r="K54" s="27" t="n">
        <v>-4869.85057474542</v>
      </c>
      <c r="L54" s="27" t="n">
        <v>-5164.94573594673</v>
      </c>
      <c r="M54" s="27" t="n">
        <v>-5286.3955040943</v>
      </c>
      <c r="N54" s="27" t="n">
        <v>-5346.75168820407</v>
      </c>
      <c r="O54" s="27" t="n">
        <v>-5261.69260650509</v>
      </c>
      <c r="P54" s="146" t="n">
        <v>-5217.57151081092</v>
      </c>
    </row>
    <row r="55" customFormat="false" ht="13.5" hidden="false" customHeight="false" outlineLevel="0" collapsed="false">
      <c r="B55" s="40"/>
      <c r="C55" s="56"/>
      <c r="D55" s="40"/>
      <c r="E55" s="62" t="s">
        <v>87</v>
      </c>
      <c r="F55" s="52" t="n">
        <v>125.22</v>
      </c>
      <c r="G55" s="53" t="n">
        <v>143.15</v>
      </c>
      <c r="H55" s="53" t="n">
        <v>195.92</v>
      </c>
      <c r="I55" s="53" t="n">
        <v>257.97</v>
      </c>
      <c r="J55" s="53" t="n">
        <v>292.18</v>
      </c>
      <c r="K55" s="53" t="n">
        <v>298.84</v>
      </c>
      <c r="L55" s="53" t="n">
        <v>286.27</v>
      </c>
      <c r="M55" s="53" t="n">
        <v>310.35</v>
      </c>
      <c r="N55" s="53" t="n">
        <v>335.99</v>
      </c>
      <c r="O55" s="53" t="n">
        <v>349.35</v>
      </c>
      <c r="P55" s="172" t="n">
        <v>299.73</v>
      </c>
    </row>
    <row r="56" customFormat="false" ht="13.5" hidden="false" customHeight="false" outlineLevel="0" collapsed="false">
      <c r="B56" s="40"/>
      <c r="C56" s="56" t="s">
        <v>28</v>
      </c>
      <c r="D56" s="40" t="s">
        <v>41</v>
      </c>
      <c r="E56" s="63" t="s">
        <v>75</v>
      </c>
      <c r="F56" s="48" t="n">
        <v>7335.50471795948</v>
      </c>
      <c r="G56" s="48" t="n">
        <v>7818.71523087442</v>
      </c>
      <c r="H56" s="48" t="n">
        <v>7510.45048711603</v>
      </c>
      <c r="I56" s="48" t="n">
        <v>7956.9679957109</v>
      </c>
      <c r="J56" s="48" t="n">
        <v>8358.12336481909</v>
      </c>
      <c r="K56" s="48" t="n">
        <v>8383.94596411022</v>
      </c>
      <c r="L56" s="48" t="n">
        <v>8417.76355453418</v>
      </c>
      <c r="M56" s="48" t="n">
        <v>8262.6257521655</v>
      </c>
      <c r="N56" s="48" t="n">
        <v>7931.34057702947</v>
      </c>
      <c r="O56" s="48" t="n">
        <v>8829.80787676925</v>
      </c>
      <c r="P56" s="144" t="n">
        <v>8291.34458023048</v>
      </c>
    </row>
    <row r="57" customFormat="false" ht="13.5" hidden="false" customHeight="false" outlineLevel="0" collapsed="false">
      <c r="B57" s="40"/>
      <c r="C57" s="56"/>
      <c r="D57" s="40"/>
      <c r="E57" s="24" t="s">
        <v>78</v>
      </c>
      <c r="F57" s="27" t="n">
        <v>1401.86251531171</v>
      </c>
      <c r="G57" s="27" t="n">
        <v>1256.52273397276</v>
      </c>
      <c r="H57" s="27" t="n">
        <v>1435.90110217974</v>
      </c>
      <c r="I57" s="27" t="n">
        <v>1337.25121608505</v>
      </c>
      <c r="J57" s="27" t="n">
        <v>1436.42777403233</v>
      </c>
      <c r="K57" s="27" t="n">
        <v>1440.56887108429</v>
      </c>
      <c r="L57" s="27" t="n">
        <v>1512.37640299051</v>
      </c>
      <c r="M57" s="27" t="n">
        <v>1350.39940340925</v>
      </c>
      <c r="N57" s="27" t="n">
        <v>1351.66040844464</v>
      </c>
      <c r="O57" s="27" t="n">
        <v>1290.05550895554</v>
      </c>
      <c r="P57" s="146" t="n">
        <v>1225.6545993129</v>
      </c>
    </row>
    <row r="58" customFormat="false" ht="13.5" hidden="false" customHeight="false" outlineLevel="0" collapsed="false">
      <c r="B58" s="40"/>
      <c r="C58" s="56"/>
      <c r="D58" s="40"/>
      <c r="E58" s="24" t="s">
        <v>81</v>
      </c>
      <c r="F58" s="27" t="n">
        <v>444.081952</v>
      </c>
      <c r="G58" s="27" t="n">
        <v>520.76508</v>
      </c>
      <c r="H58" s="27" t="n">
        <v>677.50758</v>
      </c>
      <c r="I58" s="27" t="n">
        <v>769.111856</v>
      </c>
      <c r="J58" s="27" t="n">
        <v>820.217212</v>
      </c>
      <c r="K58" s="27" t="n">
        <v>923.650072</v>
      </c>
      <c r="L58" s="27" t="n">
        <v>956.629024</v>
      </c>
      <c r="M58" s="27" t="n">
        <v>1020.411684</v>
      </c>
      <c r="N58" s="27" t="n">
        <v>1304.998228</v>
      </c>
      <c r="O58" s="27" t="n">
        <v>1377.007736</v>
      </c>
      <c r="P58" s="146" t="n">
        <v>1666.361656</v>
      </c>
    </row>
    <row r="59" customFormat="false" ht="13.5" hidden="false" customHeight="false" outlineLevel="0" collapsed="false">
      <c r="B59" s="40"/>
      <c r="C59" s="56"/>
      <c r="D59" s="40"/>
      <c r="E59" s="25" t="s">
        <v>83</v>
      </c>
      <c r="F59" s="27" t="n">
        <v>1632.97193589126</v>
      </c>
      <c r="G59" s="27" t="n">
        <v>1701.04884918604</v>
      </c>
      <c r="H59" s="27" t="n">
        <v>1747.24515188634</v>
      </c>
      <c r="I59" s="27" t="n">
        <v>1856.94419292093</v>
      </c>
      <c r="J59" s="27" t="n">
        <v>1802.46738548189</v>
      </c>
      <c r="K59" s="27" t="n">
        <v>1846.36023269851</v>
      </c>
      <c r="L59" s="27" t="n">
        <v>1982.90723237063</v>
      </c>
      <c r="M59" s="27" t="n">
        <v>2118.21503778255</v>
      </c>
      <c r="N59" s="27" t="n">
        <v>2248.05252004581</v>
      </c>
      <c r="O59" s="27" t="n">
        <v>2252.10257789624</v>
      </c>
      <c r="P59" s="146" t="n">
        <v>2234.2502011476</v>
      </c>
    </row>
    <row r="60" customFormat="false" ht="13.5" hidden="false" customHeight="false" outlineLevel="0" collapsed="false">
      <c r="B60" s="40"/>
      <c r="C60" s="56"/>
      <c r="D60" s="40"/>
      <c r="E60" s="25" t="s">
        <v>85</v>
      </c>
      <c r="F60" s="27" t="n">
        <v>3462.06808213261</v>
      </c>
      <c r="G60" s="27" t="n">
        <v>3841.64469508927</v>
      </c>
      <c r="H60" s="27" t="n">
        <v>4080.37792179101</v>
      </c>
      <c r="I60" s="27" t="n">
        <v>4405.26404008498</v>
      </c>
      <c r="J60" s="27" t="n">
        <v>4573.72305364486</v>
      </c>
      <c r="K60" s="27" t="n">
        <v>4614.14485970005</v>
      </c>
      <c r="L60" s="27" t="n">
        <v>4825.17642910522</v>
      </c>
      <c r="M60" s="27" t="n">
        <v>5049.35829722705</v>
      </c>
      <c r="N60" s="27" t="n">
        <v>5247.22727791677</v>
      </c>
      <c r="O60" s="27" t="n">
        <v>5318.39866097107</v>
      </c>
      <c r="P60" s="146" t="n">
        <v>5400.85226292433</v>
      </c>
    </row>
    <row r="61" customFormat="false" ht="13.5" hidden="false" customHeight="false" outlineLevel="0" collapsed="false">
      <c r="B61" s="40"/>
      <c r="C61" s="56"/>
      <c r="D61" s="40"/>
      <c r="E61" s="62" t="s">
        <v>87</v>
      </c>
      <c r="F61" s="53" t="n">
        <v>36.19</v>
      </c>
      <c r="G61" s="53" t="n">
        <v>33.16</v>
      </c>
      <c r="H61" s="53" t="n">
        <v>43.11</v>
      </c>
      <c r="I61" s="53" t="n">
        <v>22.27</v>
      </c>
      <c r="J61" s="53" t="n">
        <v>27.57</v>
      </c>
      <c r="K61" s="53" t="n">
        <v>33.52</v>
      </c>
      <c r="L61" s="53" t="n">
        <v>29.7</v>
      </c>
      <c r="M61" s="53" t="n">
        <v>31.31</v>
      </c>
      <c r="N61" s="53" t="n">
        <v>40.38</v>
      </c>
      <c r="O61" s="53" t="n">
        <v>42.18</v>
      </c>
      <c r="P61" s="172" t="n">
        <v>54.28</v>
      </c>
    </row>
    <row r="62" customFormat="false" ht="13.5" hidden="false" customHeight="false" outlineLevel="0" collapsed="false">
      <c r="B62" s="40" t="s">
        <v>31</v>
      </c>
      <c r="C62" s="56" t="s">
        <v>13</v>
      </c>
      <c r="D62" s="46" t="s">
        <v>41</v>
      </c>
      <c r="E62" s="63" t="s">
        <v>75</v>
      </c>
      <c r="F62" s="48" t="n">
        <v>44.622321</v>
      </c>
      <c r="G62" s="48" t="n">
        <v>20.471838</v>
      </c>
      <c r="H62" s="48" t="n">
        <v>2.064327</v>
      </c>
      <c r="I62" s="48" t="n">
        <v>18.060883</v>
      </c>
      <c r="J62" s="48" t="n">
        <v>10.678785</v>
      </c>
      <c r="K62" s="48" t="n">
        <v>7.771309</v>
      </c>
      <c r="L62" s="48" t="n">
        <v>5.364393</v>
      </c>
      <c r="M62" s="48" t="n">
        <v>4.814382</v>
      </c>
      <c r="N62" s="48" t="n">
        <v>3.778647</v>
      </c>
      <c r="O62" s="48" t="n">
        <v>2.635767</v>
      </c>
      <c r="P62" s="144" t="n">
        <v>0.228576</v>
      </c>
    </row>
    <row r="63" customFormat="false" ht="13.5" hidden="false" customHeight="false" outlineLevel="0" collapsed="false">
      <c r="B63" s="40"/>
      <c r="C63" s="56"/>
      <c r="D63" s="46"/>
      <c r="E63" s="24" t="s">
        <v>78</v>
      </c>
      <c r="F63" s="27" t="n">
        <v>1398.32172429049</v>
      </c>
      <c r="G63" s="27" t="n">
        <v>1492.69558363589</v>
      </c>
      <c r="H63" s="27" t="n">
        <v>1647.0343818795</v>
      </c>
      <c r="I63" s="27" t="n">
        <v>1725.94415254246</v>
      </c>
      <c r="J63" s="27" t="n">
        <v>1835.85286088415</v>
      </c>
      <c r="K63" s="27" t="n">
        <v>1868.33096234907</v>
      </c>
      <c r="L63" s="27" t="n">
        <v>1890.2539904209</v>
      </c>
      <c r="M63" s="27" t="n">
        <v>1961.03368740994</v>
      </c>
      <c r="N63" s="27" t="n">
        <v>2062.80168502584</v>
      </c>
      <c r="O63" s="27" t="n">
        <v>2132.38964965612</v>
      </c>
      <c r="P63" s="146" t="n">
        <v>2167.37912384734</v>
      </c>
    </row>
    <row r="64" customFormat="false" ht="13.5" hidden="false" customHeight="false" outlineLevel="0" collapsed="false">
      <c r="B64" s="40"/>
      <c r="C64" s="56"/>
      <c r="D64" s="46"/>
      <c r="E64" s="24" t="s">
        <v>81</v>
      </c>
      <c r="F64" s="27" t="n">
        <v>33.117</v>
      </c>
      <c r="G64" s="27" t="n">
        <v>82.061</v>
      </c>
      <c r="H64" s="27" t="n">
        <v>78.47</v>
      </c>
      <c r="I64" s="27" t="n">
        <v>88.312</v>
      </c>
      <c r="J64" s="27" t="n">
        <v>124.621</v>
      </c>
      <c r="K64" s="27" t="n">
        <v>182.408032</v>
      </c>
      <c r="L64" s="27" t="n">
        <v>182.066904</v>
      </c>
      <c r="M64" s="27" t="n">
        <v>174.927624</v>
      </c>
      <c r="N64" s="27" t="n">
        <v>191.612916</v>
      </c>
      <c r="O64" s="27" t="n">
        <v>273.643296</v>
      </c>
      <c r="P64" s="146" t="n">
        <v>217.402708</v>
      </c>
    </row>
    <row r="65" customFormat="false" ht="13.5" hidden="false" customHeight="false" outlineLevel="0" collapsed="false">
      <c r="B65" s="40"/>
      <c r="C65" s="56"/>
      <c r="D65" s="46"/>
      <c r="E65" s="25" t="s">
        <v>83</v>
      </c>
      <c r="F65" s="27" t="n">
        <v>13.073942745265</v>
      </c>
      <c r="G65" s="27" t="n">
        <v>9.36658996679548</v>
      </c>
      <c r="H65" s="27" t="n">
        <v>5.57194116999556</v>
      </c>
      <c r="I65" s="27" t="n">
        <v>8.43497777117566</v>
      </c>
      <c r="J65" s="27" t="n">
        <v>6.49605136404012</v>
      </c>
      <c r="K65" s="27" t="n">
        <v>4.26420589539746</v>
      </c>
      <c r="L65" s="27" t="n">
        <v>0.79418916676375</v>
      </c>
      <c r="M65" s="27" t="n">
        <v>0.723261151870293</v>
      </c>
      <c r="N65" s="27" t="n">
        <v>1.30159727330925</v>
      </c>
      <c r="O65" s="27" t="n">
        <v>1.09017722891529</v>
      </c>
      <c r="P65" s="146" t="n">
        <v>0.960938201777693</v>
      </c>
    </row>
    <row r="66" customFormat="false" ht="13.5" hidden="false" customHeight="false" outlineLevel="0" collapsed="false">
      <c r="B66" s="40"/>
      <c r="C66" s="56"/>
      <c r="D66" s="46"/>
      <c r="E66" s="25" t="s">
        <v>85</v>
      </c>
      <c r="F66" s="27" t="n">
        <v>443.705826698214</v>
      </c>
      <c r="G66" s="27" t="n">
        <v>510.968990133921</v>
      </c>
      <c r="H66" s="27" t="n">
        <v>575.82331380471</v>
      </c>
      <c r="I66" s="27" t="n">
        <v>641.132367431121</v>
      </c>
      <c r="J66" s="27" t="n">
        <v>666.54808495077</v>
      </c>
      <c r="K66" s="27" t="n">
        <v>713.33611038467</v>
      </c>
      <c r="L66" s="27" t="n">
        <v>800.054341921734</v>
      </c>
      <c r="M66" s="27" t="n">
        <v>907.702441416226</v>
      </c>
      <c r="N66" s="27" t="n">
        <v>1041.29472837879</v>
      </c>
      <c r="O66" s="27" t="n">
        <v>1112.6258814175</v>
      </c>
      <c r="P66" s="146" t="n">
        <v>1121.64674053714</v>
      </c>
    </row>
    <row r="67" customFormat="false" ht="13.5" hidden="false" customHeight="false" outlineLevel="0" collapsed="false">
      <c r="B67" s="40"/>
      <c r="C67" s="56"/>
      <c r="D67" s="46"/>
      <c r="E67" s="62" t="s">
        <v>87</v>
      </c>
      <c r="F67" s="53" t="n">
        <v>0</v>
      </c>
      <c r="G67" s="53" t="n">
        <v>0</v>
      </c>
      <c r="H67" s="53" t="n">
        <v>0</v>
      </c>
      <c r="I67" s="53" t="n">
        <v>0</v>
      </c>
      <c r="J67" s="53" t="n">
        <v>0</v>
      </c>
      <c r="K67" s="53" t="n">
        <v>0</v>
      </c>
      <c r="L67" s="53" t="n">
        <v>0</v>
      </c>
      <c r="M67" s="53" t="n">
        <v>0</v>
      </c>
      <c r="N67" s="53" t="n">
        <v>0</v>
      </c>
      <c r="O67" s="53" t="n">
        <v>0</v>
      </c>
      <c r="P67" s="172" t="n">
        <v>0</v>
      </c>
    </row>
    <row r="68" customFormat="false" ht="13.5" hidden="false" customHeight="false" outlineLevel="0" collapsed="false">
      <c r="B68" s="40"/>
      <c r="C68" s="56" t="s">
        <v>34</v>
      </c>
      <c r="D68" s="46" t="s">
        <v>41</v>
      </c>
      <c r="E68" s="63" t="s">
        <v>75</v>
      </c>
      <c r="F68" s="65" t="n">
        <v>25.0005</v>
      </c>
      <c r="G68" s="48" t="n">
        <v>2.28576</v>
      </c>
      <c r="H68" s="48" t="n">
        <v>2.064327</v>
      </c>
      <c r="I68" s="48" t="n">
        <v>2.792913</v>
      </c>
      <c r="J68" s="48" t="n">
        <v>1.757178</v>
      </c>
      <c r="K68" s="48" t="n">
        <v>1.835751</v>
      </c>
      <c r="L68" s="48" t="n">
        <v>1.557174</v>
      </c>
      <c r="M68" s="48" t="n">
        <v>0.728586</v>
      </c>
      <c r="N68" s="48" t="n">
        <v>0.721443</v>
      </c>
      <c r="O68" s="48" t="n">
        <v>0.364293</v>
      </c>
      <c r="P68" s="144" t="n">
        <v>0.228576</v>
      </c>
    </row>
    <row r="69" customFormat="false" ht="13.5" hidden="false" customHeight="false" outlineLevel="0" collapsed="false">
      <c r="B69" s="40"/>
      <c r="C69" s="56"/>
      <c r="D69" s="46"/>
      <c r="E69" s="24" t="s">
        <v>78</v>
      </c>
      <c r="F69" s="66" t="n">
        <v>1316.68055052801</v>
      </c>
      <c r="G69" s="27" t="n">
        <v>1382.8763468753</v>
      </c>
      <c r="H69" s="27" t="n">
        <v>1502.7026328987</v>
      </c>
      <c r="I69" s="27" t="n">
        <v>1613.15442931881</v>
      </c>
      <c r="J69" s="27" t="n">
        <v>1743.09103673471</v>
      </c>
      <c r="K69" s="27" t="n">
        <v>1791.98611314107</v>
      </c>
      <c r="L69" s="27" t="n">
        <v>1840.16560512433</v>
      </c>
      <c r="M69" s="27" t="n">
        <v>1925.43762807805</v>
      </c>
      <c r="N69" s="27" t="n">
        <v>2029.09358587133</v>
      </c>
      <c r="O69" s="27" t="n">
        <v>2098.04856444447</v>
      </c>
      <c r="P69" s="146" t="n">
        <v>2156.13066682542</v>
      </c>
    </row>
    <row r="70" customFormat="false" ht="13.5" hidden="false" customHeight="false" outlineLevel="0" collapsed="false">
      <c r="B70" s="40"/>
      <c r="C70" s="56"/>
      <c r="D70" s="46"/>
      <c r="E70" s="24" t="s">
        <v>81</v>
      </c>
      <c r="F70" s="66" t="n">
        <v>14.364</v>
      </c>
      <c r="G70" s="27" t="n">
        <v>57.722</v>
      </c>
      <c r="H70" s="27" t="n">
        <v>54.53</v>
      </c>
      <c r="I70" s="27" t="n">
        <v>61.845</v>
      </c>
      <c r="J70" s="27" t="n">
        <v>99.484</v>
      </c>
      <c r="K70" s="27" t="n">
        <v>147.695032</v>
      </c>
      <c r="L70" s="27" t="n">
        <v>155.333904</v>
      </c>
      <c r="M70" s="27" t="n">
        <v>159.233624</v>
      </c>
      <c r="N70" s="27" t="n">
        <v>182.967916</v>
      </c>
      <c r="O70" s="27" t="n">
        <v>264.333296</v>
      </c>
      <c r="P70" s="146" t="n">
        <v>205.964708</v>
      </c>
    </row>
    <row r="71" customFormat="false" ht="13.5" hidden="false" customHeight="false" outlineLevel="0" collapsed="false">
      <c r="B71" s="40"/>
      <c r="C71" s="56"/>
      <c r="D71" s="46"/>
      <c r="E71" s="25" t="s">
        <v>83</v>
      </c>
      <c r="F71" s="66" t="n">
        <v>4.105640862102</v>
      </c>
      <c r="G71" s="27" t="n">
        <v>2.70685856838585</v>
      </c>
      <c r="H71" s="27" t="n">
        <v>0.797940167551384</v>
      </c>
      <c r="I71" s="27" t="n">
        <v>1.65112234670248</v>
      </c>
      <c r="J71" s="27" t="n">
        <v>1.20782225361838</v>
      </c>
      <c r="K71" s="27" t="n">
        <v>0.685751143993946</v>
      </c>
      <c r="L71" s="27" t="n">
        <v>0.356686074896901</v>
      </c>
      <c r="M71" s="27" t="n">
        <v>0.304854064013221</v>
      </c>
      <c r="N71" s="27" t="n">
        <v>0.32633706852422</v>
      </c>
      <c r="O71" s="27" t="n">
        <v>0.191642040240974</v>
      </c>
      <c r="P71" s="146" t="n">
        <v>0.298034062581158</v>
      </c>
    </row>
    <row r="72" customFormat="false" ht="13.5" hidden="false" customHeight="false" outlineLevel="0" collapsed="false">
      <c r="B72" s="40"/>
      <c r="C72" s="56"/>
      <c r="D72" s="46"/>
      <c r="E72" s="25" t="s">
        <v>85</v>
      </c>
      <c r="F72" s="66" t="n">
        <v>38.1112862806737</v>
      </c>
      <c r="G72" s="27" t="n">
        <v>49.1477052036163</v>
      </c>
      <c r="H72" s="27" t="n">
        <v>58.0579543340544</v>
      </c>
      <c r="I72" s="27" t="n">
        <v>64.2275337319577</v>
      </c>
      <c r="J72" s="27" t="n">
        <v>70.335663135858</v>
      </c>
      <c r="K72" s="27" t="n">
        <v>77.0828724773897</v>
      </c>
      <c r="L72" s="27" t="n">
        <v>86.1774715898368</v>
      </c>
      <c r="M72" s="27" t="n">
        <v>102.252790021027</v>
      </c>
      <c r="N72" s="27" t="n">
        <v>111.544029114284</v>
      </c>
      <c r="O72" s="27" t="n">
        <v>119.987258290299</v>
      </c>
      <c r="P72" s="146" t="n">
        <v>121.84304810919</v>
      </c>
    </row>
    <row r="73" customFormat="false" ht="13.5" hidden="false" customHeight="false" outlineLevel="0" collapsed="false">
      <c r="B73" s="40"/>
      <c r="C73" s="56"/>
      <c r="D73" s="46"/>
      <c r="E73" s="62" t="s">
        <v>87</v>
      </c>
      <c r="F73" s="52" t="n">
        <v>0</v>
      </c>
      <c r="G73" s="53" t="n">
        <v>0</v>
      </c>
      <c r="H73" s="53" t="n">
        <v>0</v>
      </c>
      <c r="I73" s="53" t="n">
        <v>0</v>
      </c>
      <c r="J73" s="53" t="n">
        <v>0</v>
      </c>
      <c r="K73" s="53" t="n">
        <v>0</v>
      </c>
      <c r="L73" s="53" t="n">
        <v>0</v>
      </c>
      <c r="M73" s="53" t="n">
        <v>0</v>
      </c>
      <c r="N73" s="53" t="n">
        <v>0</v>
      </c>
      <c r="O73" s="53" t="n">
        <v>0</v>
      </c>
      <c r="P73" s="172" t="n">
        <v>0</v>
      </c>
    </row>
    <row r="74" customFormat="false" ht="13.5" hidden="false" customHeight="false" outlineLevel="0" collapsed="false">
      <c r="B74" s="40"/>
      <c r="C74" s="56" t="s">
        <v>37</v>
      </c>
      <c r="D74" s="46" t="s">
        <v>41</v>
      </c>
      <c r="E74" s="63" t="s">
        <v>75</v>
      </c>
      <c r="F74" s="48" t="n">
        <v>19.621821</v>
      </c>
      <c r="G74" s="48" t="n">
        <v>18.186078</v>
      </c>
      <c r="H74" s="48" t="n">
        <v>0</v>
      </c>
      <c r="I74" s="48" t="n">
        <v>15.26797</v>
      </c>
      <c r="J74" s="48" t="n">
        <v>8.921607</v>
      </c>
      <c r="K74" s="48" t="n">
        <v>5.935558</v>
      </c>
      <c r="L74" s="48" t="n">
        <v>3.807219</v>
      </c>
      <c r="M74" s="48" t="n">
        <v>4.085796</v>
      </c>
      <c r="N74" s="48" t="n">
        <v>3.057204</v>
      </c>
      <c r="O74" s="48" t="n">
        <v>2.271474</v>
      </c>
      <c r="P74" s="144" t="n">
        <v>0</v>
      </c>
    </row>
    <row r="75" customFormat="false" ht="13.5" hidden="false" customHeight="false" outlineLevel="0" collapsed="false">
      <c r="B75" s="40"/>
      <c r="C75" s="56"/>
      <c r="D75" s="46"/>
      <c r="E75" s="24" t="s">
        <v>78</v>
      </c>
      <c r="F75" s="27" t="n">
        <v>81.6411737624806</v>
      </c>
      <c r="G75" s="27" t="n">
        <v>109.819236760593</v>
      </c>
      <c r="H75" s="27" t="n">
        <v>144.331748980795</v>
      </c>
      <c r="I75" s="27" t="n">
        <v>112.789723223657</v>
      </c>
      <c r="J75" s="27" t="n">
        <v>92.7618241494366</v>
      </c>
      <c r="K75" s="27" t="n">
        <v>76.3448492080016</v>
      </c>
      <c r="L75" s="27" t="n">
        <v>50.0883852965625</v>
      </c>
      <c r="M75" s="27" t="n">
        <v>35.5960593318956</v>
      </c>
      <c r="N75" s="27" t="n">
        <v>33.7080991545131</v>
      </c>
      <c r="O75" s="27" t="n">
        <v>34.341085211647</v>
      </c>
      <c r="P75" s="146" t="n">
        <v>11.2484570219239</v>
      </c>
    </row>
    <row r="76" customFormat="false" ht="13.5" hidden="false" customHeight="false" outlineLevel="0" collapsed="false">
      <c r="B76" s="40"/>
      <c r="C76" s="56"/>
      <c r="D76" s="46"/>
      <c r="E76" s="24" t="s">
        <v>81</v>
      </c>
      <c r="F76" s="27" t="n">
        <v>18.753</v>
      </c>
      <c r="G76" s="27" t="n">
        <v>24.339</v>
      </c>
      <c r="H76" s="27" t="n">
        <v>23.94</v>
      </c>
      <c r="I76" s="27" t="n">
        <v>26.467</v>
      </c>
      <c r="J76" s="27" t="n">
        <v>25.137</v>
      </c>
      <c r="K76" s="27" t="n">
        <v>34.713</v>
      </c>
      <c r="L76" s="27" t="n">
        <v>26.733</v>
      </c>
      <c r="M76" s="27" t="n">
        <v>15.694</v>
      </c>
      <c r="N76" s="27" t="n">
        <v>8.645</v>
      </c>
      <c r="O76" s="27" t="n">
        <v>9.31</v>
      </c>
      <c r="P76" s="146" t="n">
        <v>11.438</v>
      </c>
    </row>
    <row r="77" customFormat="false" ht="13.5" hidden="false" customHeight="false" outlineLevel="0" collapsed="false">
      <c r="B77" s="40"/>
      <c r="C77" s="56"/>
      <c r="D77" s="46"/>
      <c r="E77" s="25" t="s">
        <v>83</v>
      </c>
      <c r="F77" s="27" t="n">
        <v>8.968301883163</v>
      </c>
      <c r="G77" s="27" t="n">
        <v>6.65973139840963</v>
      </c>
      <c r="H77" s="27" t="n">
        <v>4.77400100244418</v>
      </c>
      <c r="I77" s="27" t="n">
        <v>6.78385542447318</v>
      </c>
      <c r="J77" s="27" t="n">
        <v>5.28822911042174</v>
      </c>
      <c r="K77" s="27" t="n">
        <v>3.57845475140352</v>
      </c>
      <c r="L77" s="27" t="n">
        <v>0.437503091866849</v>
      </c>
      <c r="M77" s="27" t="n">
        <v>0.418407087857072</v>
      </c>
      <c r="N77" s="27" t="n">
        <v>0.975260204785025</v>
      </c>
      <c r="O77" s="27" t="n">
        <v>0.898535188674315</v>
      </c>
      <c r="P77" s="146" t="n">
        <v>0.662904139196535</v>
      </c>
    </row>
    <row r="78" customFormat="false" ht="13.5" hidden="false" customHeight="false" outlineLevel="0" collapsed="false">
      <c r="B78" s="40"/>
      <c r="C78" s="56"/>
      <c r="D78" s="46"/>
      <c r="E78" s="25" t="s">
        <v>85</v>
      </c>
      <c r="F78" s="27" t="n">
        <v>405.594540417541</v>
      </c>
      <c r="G78" s="27" t="n">
        <v>461.821284930305</v>
      </c>
      <c r="H78" s="27" t="n">
        <v>517.765359470655</v>
      </c>
      <c r="I78" s="27" t="n">
        <v>576.904833699163</v>
      </c>
      <c r="J78" s="27" t="n">
        <v>596.212421814912</v>
      </c>
      <c r="K78" s="27" t="n">
        <v>636.253237907281</v>
      </c>
      <c r="L78" s="27" t="n">
        <v>713.876870331897</v>
      </c>
      <c r="M78" s="27" t="n">
        <v>805.449651395199</v>
      </c>
      <c r="N78" s="27" t="n">
        <v>929.75069926451</v>
      </c>
      <c r="O78" s="27" t="n">
        <v>992.638623127202</v>
      </c>
      <c r="P78" s="146" t="n">
        <v>999.803692427954</v>
      </c>
    </row>
    <row r="79" customFormat="false" ht="13.5" hidden="false" customHeight="false" outlineLevel="0" collapsed="false">
      <c r="B79" s="40"/>
      <c r="C79" s="56"/>
      <c r="D79" s="46"/>
      <c r="E79" s="62" t="s">
        <v>87</v>
      </c>
      <c r="F79" s="53" t="n">
        <v>0</v>
      </c>
      <c r="G79" s="53" t="n">
        <v>0</v>
      </c>
      <c r="H79" s="53" t="n">
        <v>0</v>
      </c>
      <c r="I79" s="53" t="n">
        <v>0</v>
      </c>
      <c r="J79" s="53" t="n">
        <v>0</v>
      </c>
      <c r="K79" s="53" t="n">
        <v>0</v>
      </c>
      <c r="L79" s="53" t="n">
        <v>0</v>
      </c>
      <c r="M79" s="53" t="n">
        <v>0</v>
      </c>
      <c r="N79" s="53" t="n">
        <v>0</v>
      </c>
      <c r="O79" s="53" t="n">
        <v>0</v>
      </c>
      <c r="P79" s="172" t="n">
        <v>0</v>
      </c>
    </row>
    <row r="80" customFormat="false" ht="13.5" hidden="false" customHeight="false" outlineLevel="0" collapsed="false">
      <c r="B80" s="76" t="s">
        <v>69</v>
      </c>
      <c r="C80" s="56" t="s">
        <v>70</v>
      </c>
      <c r="D80" s="46" t="s">
        <v>41</v>
      </c>
      <c r="E80" s="63" t="s">
        <v>75</v>
      </c>
      <c r="F80" s="48" t="n">
        <v>36.1904066435438</v>
      </c>
      <c r="G80" s="48" t="n">
        <v>17.5243321221605</v>
      </c>
      <c r="H80" s="48" t="n">
        <v>12.7103167311231</v>
      </c>
      <c r="I80" s="48" t="n">
        <v>9.167408</v>
      </c>
      <c r="J80" s="48" t="n">
        <v>7.760732</v>
      </c>
      <c r="K80" s="48" t="n">
        <v>4.471518</v>
      </c>
      <c r="L80" s="48" t="n">
        <v>0</v>
      </c>
      <c r="M80" s="48" t="n">
        <v>0</v>
      </c>
      <c r="N80" s="48" t="n">
        <v>0</v>
      </c>
      <c r="O80" s="48" t="n">
        <v>0</v>
      </c>
      <c r="P80" s="144" t="n">
        <v>0</v>
      </c>
    </row>
    <row r="81" customFormat="false" ht="13.5" hidden="false" customHeight="false" outlineLevel="0" collapsed="false">
      <c r="B81" s="76"/>
      <c r="C81" s="56"/>
      <c r="D81" s="46"/>
      <c r="E81" s="24" t="s">
        <v>78</v>
      </c>
      <c r="F81" s="27" t="n">
        <v>500.907560890966</v>
      </c>
      <c r="G81" s="27" t="n">
        <v>545.173837203157</v>
      </c>
      <c r="H81" s="27" t="n">
        <v>634.890922254591</v>
      </c>
      <c r="I81" s="27" t="n">
        <v>575.225308548252</v>
      </c>
      <c r="J81" s="27" t="n">
        <v>628.368064323791</v>
      </c>
      <c r="K81" s="27" t="n">
        <v>656.102673644084</v>
      </c>
      <c r="L81" s="27" t="n">
        <v>658.445911073442</v>
      </c>
      <c r="M81" s="27" t="n">
        <v>715.477439445616</v>
      </c>
      <c r="N81" s="27" t="n">
        <v>741.334445808657</v>
      </c>
      <c r="O81" s="27" t="n">
        <v>716.89859983395</v>
      </c>
      <c r="P81" s="146" t="n">
        <v>735.805286941122</v>
      </c>
    </row>
    <row r="82" customFormat="false" ht="13.5" hidden="false" customHeight="false" outlineLevel="0" collapsed="false">
      <c r="B82" s="76"/>
      <c r="C82" s="56"/>
      <c r="D82" s="46"/>
      <c r="E82" s="24" t="s">
        <v>81</v>
      </c>
      <c r="F82" s="27" t="n">
        <v>108.262</v>
      </c>
      <c r="G82" s="27" t="n">
        <v>123.424</v>
      </c>
      <c r="H82" s="27" t="n">
        <v>136.724</v>
      </c>
      <c r="I82" s="27" t="n">
        <v>195.643</v>
      </c>
      <c r="J82" s="27" t="n">
        <v>210.14</v>
      </c>
      <c r="K82" s="27" t="n">
        <v>239.932</v>
      </c>
      <c r="L82" s="27" t="n">
        <v>280.231</v>
      </c>
      <c r="M82" s="27" t="n">
        <v>300.314</v>
      </c>
      <c r="N82" s="27" t="n">
        <v>353.913</v>
      </c>
      <c r="O82" s="27" t="n">
        <v>402.857</v>
      </c>
      <c r="P82" s="146" t="n">
        <v>455.126</v>
      </c>
    </row>
    <row r="83" customFormat="false" ht="13.5" hidden="false" customHeight="false" outlineLevel="0" collapsed="false">
      <c r="B83" s="76"/>
      <c r="C83" s="56"/>
      <c r="D83" s="46"/>
      <c r="E83" s="24" t="s">
        <v>83</v>
      </c>
      <c r="F83" s="27" t="n">
        <v>23.8427250064927</v>
      </c>
      <c r="G83" s="27" t="n">
        <v>17.3146196357218</v>
      </c>
      <c r="H83" s="27" t="n">
        <v>11.5339864219051</v>
      </c>
      <c r="I83" s="27" t="n">
        <v>17.5100126767504</v>
      </c>
      <c r="J83" s="27" t="n">
        <v>15.5298252609509</v>
      </c>
      <c r="K83" s="27" t="n">
        <v>15.2679372059597</v>
      </c>
      <c r="L83" s="27" t="n">
        <v>6.21438530489591</v>
      </c>
      <c r="M83" s="27" t="n">
        <v>5.83451122512999</v>
      </c>
      <c r="N83" s="27" t="n">
        <v>6.52571837026959</v>
      </c>
      <c r="O83" s="27" t="n">
        <v>7.43925756209445</v>
      </c>
      <c r="P83" s="146" t="n">
        <v>9.30009495283287</v>
      </c>
    </row>
    <row r="84" customFormat="false" ht="13.5" hidden="false" customHeight="false" outlineLevel="0" collapsed="false">
      <c r="B84" s="76"/>
      <c r="C84" s="56"/>
      <c r="D84" s="46"/>
      <c r="E84" s="24" t="s">
        <v>85</v>
      </c>
      <c r="F84" s="27" t="n">
        <v>478.842933269142</v>
      </c>
      <c r="G84" s="27" t="n">
        <v>501.690041039465</v>
      </c>
      <c r="H84" s="27" t="n">
        <v>576.22888376513</v>
      </c>
      <c r="I84" s="27" t="n">
        <v>672.361254383456</v>
      </c>
      <c r="J84" s="27" t="n">
        <v>610.653170405622</v>
      </c>
      <c r="K84" s="27" t="n">
        <v>650.386736527976</v>
      </c>
      <c r="L84" s="27" t="n">
        <v>761.414585692634</v>
      </c>
      <c r="M84" s="27" t="n">
        <v>841.016907924148</v>
      </c>
      <c r="N84" s="27" t="n">
        <v>931.913739053417</v>
      </c>
      <c r="O84" s="27" t="n">
        <v>943.232827948773</v>
      </c>
      <c r="P84" s="146" t="n">
        <v>980.373204324199</v>
      </c>
    </row>
    <row r="85" customFormat="false" ht="13.5" hidden="false" customHeight="false" outlineLevel="0" collapsed="false">
      <c r="B85" s="76"/>
      <c r="C85" s="56"/>
      <c r="D85" s="46"/>
      <c r="E85" s="62" t="s">
        <v>87</v>
      </c>
      <c r="F85" s="53" t="n">
        <v>0</v>
      </c>
      <c r="G85" s="53" t="n">
        <v>0</v>
      </c>
      <c r="H85" s="53" t="n">
        <v>0</v>
      </c>
      <c r="I85" s="53" t="n">
        <v>0</v>
      </c>
      <c r="J85" s="53" t="n">
        <v>0</v>
      </c>
      <c r="K85" s="53" t="n">
        <v>0</v>
      </c>
      <c r="L85" s="53" t="n">
        <v>0</v>
      </c>
      <c r="M85" s="53" t="n">
        <v>0</v>
      </c>
      <c r="N85" s="53" t="n">
        <v>0</v>
      </c>
      <c r="O85" s="53" t="n">
        <v>0</v>
      </c>
      <c r="P85" s="172" t="n">
        <v>0</v>
      </c>
    </row>
    <row r="87" customFormat="false" ht="13.5" hidden="false" customHeight="true" outlineLevel="0" collapsed="false">
      <c r="B87" s="179" t="s">
        <v>337</v>
      </c>
      <c r="C87" s="179"/>
      <c r="D87" s="179"/>
      <c r="E87" s="179"/>
      <c r="F87" s="179"/>
      <c r="G87" s="179"/>
      <c r="H87" s="179"/>
      <c r="I87" s="179"/>
      <c r="J87" s="179"/>
      <c r="K87" s="179"/>
      <c r="L87" s="179"/>
      <c r="M87" s="179"/>
      <c r="N87" s="179"/>
      <c r="O87" s="179"/>
      <c r="P87" s="179"/>
    </row>
    <row r="88" customFormat="false" ht="13.5" hidden="false" customHeight="false" outlineLevel="0" collapsed="false">
      <c r="B88" s="179"/>
      <c r="C88" s="179"/>
      <c r="D88" s="179"/>
      <c r="E88" s="179"/>
      <c r="F88" s="179"/>
      <c r="G88" s="179"/>
      <c r="H88" s="179"/>
      <c r="I88" s="179"/>
      <c r="J88" s="179"/>
      <c r="K88" s="179"/>
      <c r="L88" s="179"/>
      <c r="M88" s="179"/>
      <c r="N88" s="179"/>
      <c r="O88" s="179"/>
      <c r="P88" s="179"/>
    </row>
    <row r="89" customFormat="false" ht="13.5" hidden="false" customHeight="false" outlineLevel="0" collapsed="false">
      <c r="B89" s="179"/>
      <c r="C89" s="179"/>
      <c r="D89" s="179"/>
      <c r="E89" s="179"/>
      <c r="F89" s="179"/>
      <c r="G89" s="179"/>
      <c r="H89" s="179"/>
      <c r="I89" s="179"/>
      <c r="J89" s="179"/>
      <c r="K89" s="179"/>
      <c r="L89" s="179"/>
      <c r="M89" s="179"/>
      <c r="N89" s="179"/>
      <c r="O89" s="179"/>
      <c r="P89" s="179"/>
    </row>
    <row r="90" customFormat="false" ht="13.5" hidden="false" customHeight="false" outlineLevel="0" collapsed="false">
      <c r="B90" s="179"/>
      <c r="C90" s="179"/>
      <c r="D90" s="179"/>
      <c r="E90" s="179"/>
      <c r="F90" s="179"/>
      <c r="G90" s="179"/>
      <c r="H90" s="179"/>
      <c r="I90" s="179"/>
      <c r="J90" s="179"/>
      <c r="K90" s="179"/>
      <c r="L90" s="179"/>
      <c r="M90" s="179"/>
      <c r="N90" s="179"/>
      <c r="O90" s="179"/>
      <c r="P90" s="179"/>
    </row>
    <row r="91" customFormat="false" ht="13.5" hidden="false" customHeight="false" outlineLevel="0" collapsed="false">
      <c r="B91" s="180"/>
      <c r="C91" s="180"/>
      <c r="D91" s="180"/>
      <c r="E91" s="180"/>
      <c r="F91" s="180"/>
      <c r="G91" s="180"/>
      <c r="H91" s="180"/>
      <c r="I91" s="180"/>
      <c r="J91" s="180"/>
      <c r="K91" s="180"/>
      <c r="L91" s="180"/>
      <c r="M91" s="180"/>
      <c r="N91" s="180"/>
      <c r="O91" s="180"/>
      <c r="P91" s="180"/>
    </row>
    <row r="92" customFormat="false" ht="18" hidden="false" customHeight="false" outlineLevel="0" collapsed="false">
      <c r="B92" s="168" t="s">
        <v>338</v>
      </c>
    </row>
    <row r="93" customFormat="false" ht="13.5" hidden="false" customHeight="false" outlineLevel="0" collapsed="false">
      <c r="B93" s="40" t="s">
        <v>1</v>
      </c>
      <c r="C93" s="56" t="s">
        <v>2</v>
      </c>
      <c r="D93" s="40" t="s">
        <v>3</v>
      </c>
      <c r="E93" s="40" t="s">
        <v>4</v>
      </c>
      <c r="F93" s="169" t="n">
        <v>2010</v>
      </c>
      <c r="G93" s="169" t="n">
        <v>2011</v>
      </c>
      <c r="H93" s="169" t="n">
        <v>2012</v>
      </c>
      <c r="I93" s="169" t="n">
        <v>2013</v>
      </c>
      <c r="J93" s="169" t="n">
        <v>2014</v>
      </c>
      <c r="K93" s="169" t="n">
        <v>2015</v>
      </c>
      <c r="L93" s="169" t="n">
        <v>2016</v>
      </c>
      <c r="M93" s="169" t="n">
        <v>2017</v>
      </c>
      <c r="N93" s="169" t="n">
        <v>2018</v>
      </c>
      <c r="O93" s="169" t="n">
        <v>2019</v>
      </c>
      <c r="P93" s="170" t="n">
        <v>2020</v>
      </c>
    </row>
    <row r="94" customFormat="false" ht="13.5" hidden="false" customHeight="false" outlineLevel="0" collapsed="false">
      <c r="B94" s="76" t="s">
        <v>132</v>
      </c>
      <c r="C94" s="56" t="s">
        <v>13</v>
      </c>
      <c r="D94" s="40" t="s">
        <v>41</v>
      </c>
      <c r="E94" s="77" t="s">
        <v>9</v>
      </c>
      <c r="F94" s="43" t="n">
        <v>17982.69376957</v>
      </c>
      <c r="G94" s="43" t="n">
        <v>21012.3296579981</v>
      </c>
      <c r="H94" s="43" t="n">
        <v>21174.771511905</v>
      </c>
      <c r="I94" s="43" t="n">
        <v>21223.4736145658</v>
      </c>
      <c r="J94" s="43" t="n">
        <v>20543.2360041818</v>
      </c>
      <c r="K94" s="43" t="n">
        <v>20859.1083777441</v>
      </c>
      <c r="L94" s="43" t="n">
        <v>21450.1924546188</v>
      </c>
      <c r="M94" s="43" t="n">
        <v>21061.4687090589</v>
      </c>
      <c r="N94" s="43" t="n">
        <v>20652.0869884072</v>
      </c>
      <c r="O94" s="43" t="n">
        <v>21069.3223528219</v>
      </c>
      <c r="P94" s="171" t="n">
        <v>20292.6690914873</v>
      </c>
    </row>
    <row r="95" customFormat="false" ht="13.5" hidden="false" customHeight="false" outlineLevel="0" collapsed="false">
      <c r="B95" s="76"/>
      <c r="C95" s="56" t="s">
        <v>2</v>
      </c>
      <c r="D95" s="40"/>
      <c r="E95" s="24" t="s">
        <v>49</v>
      </c>
      <c r="F95" s="27" t="n">
        <v>9335.69232541777</v>
      </c>
      <c r="G95" s="27" t="n">
        <v>10969.9928126195</v>
      </c>
      <c r="H95" s="27" t="n">
        <v>11409.4251813718</v>
      </c>
      <c r="I95" s="27" t="n">
        <v>11937.1581963254</v>
      </c>
      <c r="J95" s="27" t="n">
        <v>11082.278627246</v>
      </c>
      <c r="K95" s="27" t="n">
        <v>11319.7306197223</v>
      </c>
      <c r="L95" s="27" t="n">
        <v>12021.3872799017</v>
      </c>
      <c r="M95" s="27" t="n">
        <v>11846.6091693243</v>
      </c>
      <c r="N95" s="27" t="n">
        <v>11649.9756455885</v>
      </c>
      <c r="O95" s="27" t="n">
        <v>11635.9106525989</v>
      </c>
      <c r="P95" s="146" t="n">
        <v>11305.0341397372</v>
      </c>
    </row>
    <row r="96" customFormat="false" ht="13.5" hidden="false" customHeight="false" outlineLevel="0" collapsed="false">
      <c r="B96" s="76"/>
      <c r="C96" s="56"/>
      <c r="D96" s="40"/>
      <c r="E96" s="24" t="s">
        <v>52</v>
      </c>
      <c r="F96" s="27" t="n">
        <v>1840.9646671131</v>
      </c>
      <c r="G96" s="27" t="n">
        <v>1984.62561929665</v>
      </c>
      <c r="H96" s="27" t="n">
        <v>2145.50783375626</v>
      </c>
      <c r="I96" s="27" t="n">
        <v>2156.52140970925</v>
      </c>
      <c r="J96" s="27" t="n">
        <v>2208.01219210231</v>
      </c>
      <c r="K96" s="27" t="n">
        <v>2307.7281079092</v>
      </c>
      <c r="L96" s="27" t="n">
        <v>2232.61158078274</v>
      </c>
      <c r="M96" s="27" t="n">
        <v>2439.15118086846</v>
      </c>
      <c r="N96" s="27" t="n">
        <v>2826.7610133571</v>
      </c>
      <c r="O96" s="27" t="n">
        <v>2746.92197969122</v>
      </c>
      <c r="P96" s="146" t="n">
        <v>2784.18710607882</v>
      </c>
    </row>
    <row r="97" customFormat="false" ht="13.5" hidden="false" customHeight="false" outlineLevel="0" collapsed="false">
      <c r="B97" s="76"/>
      <c r="C97" s="56"/>
      <c r="D97" s="40"/>
      <c r="E97" s="24" t="s">
        <v>288</v>
      </c>
      <c r="F97" s="27" t="n">
        <v>-646.467106563918</v>
      </c>
      <c r="G97" s="27" t="n">
        <v>160.75616308544</v>
      </c>
      <c r="H97" s="27" t="n">
        <v>55.8911629297368</v>
      </c>
      <c r="I97" s="27" t="n">
        <v>-891.053011179755</v>
      </c>
      <c r="J97" s="27" t="n">
        <v>-1159.79699198555</v>
      </c>
      <c r="K97" s="27" t="n">
        <v>-1200.58986199765</v>
      </c>
      <c r="L97" s="27" t="n">
        <v>-1261.9564825998</v>
      </c>
      <c r="M97" s="27" t="n">
        <v>-1526.36818229928</v>
      </c>
      <c r="N97" s="27" t="n">
        <v>-1793.43385356785</v>
      </c>
      <c r="O97" s="27" t="n">
        <v>-2178.33314223748</v>
      </c>
      <c r="P97" s="146" t="n">
        <v>-2119.88308855917</v>
      </c>
    </row>
    <row r="98" customFormat="false" ht="13.5" hidden="false" customHeight="false" outlineLevel="0" collapsed="false">
      <c r="B98" s="76"/>
      <c r="C98" s="56"/>
      <c r="D98" s="40"/>
      <c r="E98" s="24" t="s">
        <v>58</v>
      </c>
      <c r="F98" s="27" t="n">
        <v>0</v>
      </c>
      <c r="G98" s="27" t="n">
        <v>0</v>
      </c>
      <c r="H98" s="27" t="n">
        <v>0</v>
      </c>
      <c r="I98" s="27" t="n">
        <v>0</v>
      </c>
      <c r="J98" s="27" t="n">
        <v>0</v>
      </c>
      <c r="K98" s="27" t="n">
        <v>0</v>
      </c>
      <c r="L98" s="27" t="n">
        <v>0</v>
      </c>
      <c r="M98" s="27" t="n">
        <v>0</v>
      </c>
      <c r="N98" s="27" t="n">
        <v>0</v>
      </c>
      <c r="O98" s="27" t="n">
        <v>0</v>
      </c>
      <c r="P98" s="146" t="n">
        <v>0</v>
      </c>
    </row>
    <row r="99" customFormat="false" ht="13.5" hidden="false" customHeight="false" outlineLevel="0" collapsed="false">
      <c r="B99" s="76"/>
      <c r="C99" s="56"/>
      <c r="D99" s="40"/>
      <c r="E99" s="62" t="s">
        <v>339</v>
      </c>
      <c r="F99" s="53" t="n">
        <v>7452.50388360302</v>
      </c>
      <c r="G99" s="53" t="n">
        <v>7896.95506299658</v>
      </c>
      <c r="H99" s="53" t="n">
        <v>7563.94733384716</v>
      </c>
      <c r="I99" s="53" t="n">
        <v>8020.8470197109</v>
      </c>
      <c r="J99" s="53" t="n">
        <v>8412.74217681909</v>
      </c>
      <c r="K99" s="53" t="n">
        <v>8432.23951211022</v>
      </c>
      <c r="L99" s="53" t="n">
        <v>8458.15007653418</v>
      </c>
      <c r="M99" s="53" t="n">
        <v>8302.0765411655</v>
      </c>
      <c r="N99" s="53" t="n">
        <v>7968.78418302947</v>
      </c>
      <c r="O99" s="53" t="n">
        <v>8864.82286276925</v>
      </c>
      <c r="P99" s="172" t="n">
        <v>8323.33093423048</v>
      </c>
    </row>
    <row r="100" customFormat="false" ht="13.5" hidden="false" customHeight="false" outlineLevel="0" collapsed="false">
      <c r="B100" s="76" t="s">
        <v>142</v>
      </c>
      <c r="C100" s="56" t="s">
        <v>13</v>
      </c>
      <c r="D100" s="40" t="s">
        <v>41</v>
      </c>
      <c r="E100" s="77" t="s">
        <v>9</v>
      </c>
      <c r="F100" s="43" t="n">
        <v>3748.35740683927</v>
      </c>
      <c r="G100" s="43" t="n">
        <v>3748.18741971255</v>
      </c>
      <c r="H100" s="43" t="n">
        <v>4295.95060317638</v>
      </c>
      <c r="I100" s="43" t="n">
        <v>4094.58021702459</v>
      </c>
      <c r="J100" s="43" t="n">
        <v>4426.0775239611</v>
      </c>
      <c r="K100" s="43" t="n">
        <v>4476.00445506871</v>
      </c>
      <c r="L100" s="43" t="n">
        <v>4588.35373224246</v>
      </c>
      <c r="M100" s="43" t="n">
        <v>4514.00928121297</v>
      </c>
      <c r="N100" s="43" t="n">
        <v>4712.83835222466</v>
      </c>
      <c r="O100" s="43" t="n">
        <v>4731.9630939091</v>
      </c>
      <c r="P100" s="171" t="n">
        <v>4699.90418961837</v>
      </c>
    </row>
    <row r="101" customFormat="false" ht="13.5" hidden="false" customHeight="false" outlineLevel="0" collapsed="false">
      <c r="B101" s="76"/>
      <c r="C101" s="69" t="s">
        <v>2</v>
      </c>
      <c r="D101" s="40"/>
      <c r="E101" s="24" t="s">
        <v>49</v>
      </c>
      <c r="F101" s="27" t="n">
        <v>4.9301978275163</v>
      </c>
      <c r="G101" s="27" t="n">
        <v>6.82343344918139</v>
      </c>
      <c r="H101" s="27" t="n">
        <v>5.28821918714049</v>
      </c>
      <c r="I101" s="27" t="n">
        <v>4.0852522738774</v>
      </c>
      <c r="J101" s="27" t="n">
        <v>2.344232457238</v>
      </c>
      <c r="K101" s="27" t="n">
        <v>2.35280047360073</v>
      </c>
      <c r="L101" s="27" t="n">
        <v>1.91024059883078</v>
      </c>
      <c r="M101" s="27" t="n">
        <v>2.34280431471948</v>
      </c>
      <c r="N101" s="27" t="n">
        <v>6.96385434034559</v>
      </c>
      <c r="O101" s="27" t="n">
        <v>8.49424473700468</v>
      </c>
      <c r="P101" s="146" t="n">
        <v>7.11962979880294</v>
      </c>
    </row>
    <row r="102" customFormat="false" ht="13.5" hidden="false" customHeight="false" outlineLevel="0" collapsed="false">
      <c r="B102" s="76"/>
      <c r="C102" s="69"/>
      <c r="D102" s="40"/>
      <c r="E102" s="24" t="s">
        <v>52</v>
      </c>
      <c r="F102" s="27" t="n">
        <v>4.07340661964919</v>
      </c>
      <c r="G102" s="27" t="n">
        <v>5.20327009904583</v>
      </c>
      <c r="H102" s="27" t="n">
        <v>3.71760283198372</v>
      </c>
      <c r="I102" s="27" t="n">
        <v>4.86382069905357</v>
      </c>
      <c r="J102" s="27" t="n">
        <v>2.22453732402982</v>
      </c>
      <c r="K102" s="27" t="n">
        <v>2.18624846248642</v>
      </c>
      <c r="L102" s="27" t="n">
        <v>1.56425891329623</v>
      </c>
      <c r="M102" s="27" t="n">
        <v>4.40191798159957</v>
      </c>
      <c r="N102" s="27" t="n">
        <v>13.6012869406055</v>
      </c>
      <c r="O102" s="27" t="n">
        <v>12.3249067475002</v>
      </c>
      <c r="P102" s="146" t="n">
        <v>9.36813934009643</v>
      </c>
    </row>
    <row r="103" customFormat="false" ht="13.5" hidden="false" customHeight="false" outlineLevel="0" collapsed="false">
      <c r="B103" s="76"/>
      <c r="C103" s="69"/>
      <c r="D103" s="40"/>
      <c r="E103" s="24" t="s">
        <v>288</v>
      </c>
      <c r="F103" s="27" t="n">
        <v>147.600787751203</v>
      </c>
      <c r="G103" s="27" t="n">
        <v>115.262674673955</v>
      </c>
      <c r="H103" s="27" t="n">
        <v>195.096705632656</v>
      </c>
      <c r="I103" s="27" t="n">
        <v>155.080048761439</v>
      </c>
      <c r="J103" s="27" t="n">
        <v>212.071560337917</v>
      </c>
      <c r="K103" s="27" t="n">
        <v>158.663011777992</v>
      </c>
      <c r="L103" s="27" t="n">
        <v>182.078208736272</v>
      </c>
      <c r="M103" s="27" t="n">
        <v>147.208095376505</v>
      </c>
      <c r="N103" s="27" t="n">
        <v>190.910346088449</v>
      </c>
      <c r="O103" s="27" t="n">
        <v>250.386363465581</v>
      </c>
      <c r="P103" s="146" t="n">
        <v>253.982898643182</v>
      </c>
    </row>
    <row r="104" customFormat="false" ht="13.5" hidden="false" customHeight="false" outlineLevel="0" collapsed="false">
      <c r="B104" s="76"/>
      <c r="C104" s="69"/>
      <c r="D104" s="40"/>
      <c r="E104" s="24" t="s">
        <v>58</v>
      </c>
      <c r="F104" s="27" t="n">
        <v>16.3462814926983</v>
      </c>
      <c r="G104" s="27" t="n">
        <v>13.4518080305383</v>
      </c>
      <c r="H104" s="27" t="n">
        <v>10.4480125051824</v>
      </c>
      <c r="I104" s="27" t="n">
        <v>19.9434672742015</v>
      </c>
      <c r="J104" s="27" t="n">
        <v>18.5400594327438</v>
      </c>
      <c r="K104" s="27" t="n">
        <v>19.0114899047251</v>
      </c>
      <c r="L104" s="27" t="n">
        <v>19.3229197953269</v>
      </c>
      <c r="M104" s="27" t="n">
        <v>9.36860231451452</v>
      </c>
      <c r="N104" s="27" t="n">
        <v>9.70003244903902</v>
      </c>
      <c r="O104" s="27" t="n">
        <v>9.38288807255434</v>
      </c>
      <c r="P104" s="146" t="n">
        <v>7.27145084226646</v>
      </c>
    </row>
    <row r="105" customFormat="false" ht="13.5" hidden="false" customHeight="false" outlineLevel="0" collapsed="false">
      <c r="B105" s="76"/>
      <c r="C105" s="69"/>
      <c r="D105" s="40"/>
      <c r="E105" s="62" t="s">
        <v>140</v>
      </c>
      <c r="F105" s="53" t="n">
        <v>3575.4067331482</v>
      </c>
      <c r="G105" s="53" t="n">
        <v>3607.44623345983</v>
      </c>
      <c r="H105" s="53" t="n">
        <v>4081.40006301942</v>
      </c>
      <c r="I105" s="53" t="n">
        <v>3910.60762801602</v>
      </c>
      <c r="J105" s="53" t="n">
        <v>4190.89713440917</v>
      </c>
      <c r="K105" s="53" t="n">
        <f aca="false">K100-K101-K102-K103-K104</f>
        <v>4293.79090444991</v>
      </c>
      <c r="L105" s="53" t="n">
        <f aca="false">L100-L101-L102-L103-L104</f>
        <v>4383.47810419873</v>
      </c>
      <c r="M105" s="53" t="n">
        <f aca="false">M100-M101-M102-M103-M104</f>
        <v>4350.68786122563</v>
      </c>
      <c r="N105" s="53" t="n">
        <f aca="false">N100-N101-N102-N103-N104</f>
        <v>4491.66283240622</v>
      </c>
      <c r="O105" s="53" t="n">
        <f aca="false">O100-O101-O102-O103-O104</f>
        <v>4451.37469088646</v>
      </c>
      <c r="P105" s="172" t="n">
        <f aca="false">P100-P101-P102-P103-P104</f>
        <v>4422.16207099402</v>
      </c>
    </row>
    <row r="106" customFormat="false" ht="13.5" hidden="false" customHeight="false" outlineLevel="0" collapsed="false">
      <c r="B106" s="76" t="s">
        <v>149</v>
      </c>
      <c r="C106" s="56" t="s">
        <v>13</v>
      </c>
      <c r="D106" s="40" t="s">
        <v>41</v>
      </c>
      <c r="E106" s="77" t="s">
        <v>9</v>
      </c>
      <c r="F106" s="43" t="n">
        <v>959.190952</v>
      </c>
      <c r="G106" s="43" t="n">
        <v>1246.41308</v>
      </c>
      <c r="H106" s="43" t="n">
        <v>1504.36858</v>
      </c>
      <c r="I106" s="43" t="n">
        <v>1654.891856</v>
      </c>
      <c r="J106" s="43" t="n">
        <v>1698.284052</v>
      </c>
      <c r="K106" s="43" t="n">
        <v>2193.58332</v>
      </c>
      <c r="L106" s="43" t="n">
        <v>2295.722588</v>
      </c>
      <c r="M106" s="43" t="n">
        <v>3158.993712</v>
      </c>
      <c r="N106" s="43" t="n">
        <v>3669.68384</v>
      </c>
      <c r="O106" s="43" t="n">
        <v>3827.959204</v>
      </c>
      <c r="P106" s="171" t="n">
        <v>3707.412596</v>
      </c>
    </row>
    <row r="107" customFormat="false" ht="13.5" hidden="false" customHeight="false" outlineLevel="0" collapsed="false">
      <c r="B107" s="76"/>
      <c r="C107" s="69" t="s">
        <v>2</v>
      </c>
      <c r="D107" s="40"/>
      <c r="E107" s="24" t="s">
        <v>49</v>
      </c>
      <c r="F107" s="27" t="n">
        <v>324.387</v>
      </c>
      <c r="G107" s="27" t="n">
        <v>478.268</v>
      </c>
      <c r="H107" s="27" t="n">
        <v>584.535</v>
      </c>
      <c r="I107" s="27" t="n">
        <v>561.792</v>
      </c>
      <c r="J107" s="27" t="n">
        <v>485.45</v>
      </c>
      <c r="K107" s="27" t="n">
        <v>769.405</v>
      </c>
      <c r="L107" s="27" t="n">
        <v>790.818</v>
      </c>
      <c r="M107" s="27" t="n">
        <v>1506.757</v>
      </c>
      <c r="N107" s="27" t="n">
        <v>1538.283056</v>
      </c>
      <c r="O107" s="27" t="n">
        <v>1483.625312</v>
      </c>
      <c r="P107" s="146" t="n">
        <v>1085.56852</v>
      </c>
    </row>
    <row r="108" customFormat="false" ht="13.5" hidden="false" customHeight="false" outlineLevel="0" collapsed="false">
      <c r="B108" s="76"/>
      <c r="C108" s="69"/>
      <c r="D108" s="40"/>
      <c r="E108" s="24" t="s">
        <v>52</v>
      </c>
      <c r="F108" s="27" t="n">
        <v>37.639</v>
      </c>
      <c r="G108" s="27" t="n">
        <v>41.363</v>
      </c>
      <c r="H108" s="27" t="n">
        <v>5.852</v>
      </c>
      <c r="I108" s="27" t="n">
        <v>17.157</v>
      </c>
      <c r="J108" s="27" t="n">
        <v>27.93</v>
      </c>
      <c r="K108" s="27" t="n">
        <v>49.21</v>
      </c>
      <c r="L108" s="27" t="n">
        <v>85.918</v>
      </c>
      <c r="M108" s="27" t="n">
        <v>124.222</v>
      </c>
      <c r="N108" s="27" t="n">
        <v>241.50864</v>
      </c>
      <c r="O108" s="27" t="n">
        <v>247.199756</v>
      </c>
      <c r="P108" s="146" t="n">
        <v>243.839612</v>
      </c>
    </row>
    <row r="109" customFormat="false" ht="13.5" hidden="false" customHeight="false" outlineLevel="0" collapsed="false">
      <c r="B109" s="76"/>
      <c r="C109" s="69"/>
      <c r="D109" s="40"/>
      <c r="E109" s="24" t="s">
        <v>288</v>
      </c>
      <c r="F109" s="27" t="n">
        <v>0</v>
      </c>
      <c r="G109" s="27" t="n">
        <v>0</v>
      </c>
      <c r="H109" s="27" t="n">
        <v>0</v>
      </c>
      <c r="I109" s="27" t="n">
        <v>0</v>
      </c>
      <c r="J109" s="27" t="n">
        <v>0.39984</v>
      </c>
      <c r="K109" s="27" t="n">
        <v>0.117216</v>
      </c>
      <c r="L109" s="27" t="n">
        <v>0.05966</v>
      </c>
      <c r="M109" s="27" t="n">
        <v>0.042404</v>
      </c>
      <c r="N109" s="27" t="n">
        <v>0</v>
      </c>
      <c r="O109" s="27" t="n">
        <v>0.268104</v>
      </c>
      <c r="P109" s="146" t="n">
        <v>0.1451</v>
      </c>
    </row>
    <row r="110" customFormat="false" ht="13.5" hidden="false" customHeight="false" outlineLevel="0" collapsed="false">
      <c r="B110" s="76"/>
      <c r="C110" s="69"/>
      <c r="D110" s="40"/>
      <c r="E110" s="24" t="s">
        <v>58</v>
      </c>
      <c r="F110" s="27" t="n">
        <v>11.704</v>
      </c>
      <c r="G110" s="27" t="n">
        <v>0.532</v>
      </c>
      <c r="H110" s="27" t="n">
        <v>21.28</v>
      </c>
      <c r="I110" s="27" t="n">
        <v>22.876</v>
      </c>
      <c r="J110" s="27" t="n">
        <v>29.526</v>
      </c>
      <c r="K110" s="27" t="n">
        <v>28.861</v>
      </c>
      <c r="L110" s="27" t="n">
        <v>0</v>
      </c>
      <c r="M110" s="27" t="n">
        <v>32.319</v>
      </c>
      <c r="N110" s="27" t="n">
        <v>39.368</v>
      </c>
      <c r="O110" s="27" t="n">
        <v>43.358</v>
      </c>
      <c r="P110" s="146" t="n">
        <v>38.969</v>
      </c>
    </row>
    <row r="111" customFormat="false" ht="13.5" hidden="false" customHeight="false" outlineLevel="0" collapsed="false">
      <c r="B111" s="76"/>
      <c r="C111" s="69"/>
      <c r="D111" s="40"/>
      <c r="E111" s="62" t="s">
        <v>140</v>
      </c>
      <c r="F111" s="53" t="n">
        <v>585.460952</v>
      </c>
      <c r="G111" s="53" t="n">
        <v>726.25008</v>
      </c>
      <c r="H111" s="53" t="n">
        <v>892.70158</v>
      </c>
      <c r="I111" s="53" t="n">
        <v>1053.066856</v>
      </c>
      <c r="J111" s="53" t="n">
        <v>1154.978212</v>
      </c>
      <c r="K111" s="53" t="n">
        <f aca="false">K106-K107-K108-K109-K110</f>
        <v>1345.990104</v>
      </c>
      <c r="L111" s="53" t="n">
        <f aca="false">L106-L107-L108-L109-L110</f>
        <v>1418.926928</v>
      </c>
      <c r="M111" s="53" t="n">
        <f aca="false">M106-M107-M108-M109-M110</f>
        <v>1495.653308</v>
      </c>
      <c r="N111" s="53" t="n">
        <f aca="false">N106-N107-N108-N109-N110</f>
        <v>1850.524144</v>
      </c>
      <c r="O111" s="53" t="n">
        <f aca="false">O106-O107-O108-O109-O110</f>
        <v>2053.508032</v>
      </c>
      <c r="P111" s="172" t="n">
        <f aca="false">P106-P107-P108-P109-P110</f>
        <v>2338.890364</v>
      </c>
    </row>
    <row r="112" customFormat="false" ht="13.5" hidden="false" customHeight="false" outlineLevel="0" collapsed="false">
      <c r="B112" s="76" t="s">
        <v>156</v>
      </c>
      <c r="C112" s="56" t="s">
        <v>13</v>
      </c>
      <c r="D112" s="40" t="s">
        <v>41</v>
      </c>
      <c r="E112" s="77" t="s">
        <v>9</v>
      </c>
      <c r="F112" s="43" t="n">
        <v>0</v>
      </c>
      <c r="G112" s="43" t="n">
        <v>0</v>
      </c>
      <c r="H112" s="43" t="n">
        <v>0</v>
      </c>
      <c r="I112" s="43" t="n">
        <v>0</v>
      </c>
      <c r="J112" s="43" t="n">
        <v>0</v>
      </c>
      <c r="K112" s="43" t="n">
        <v>0</v>
      </c>
      <c r="L112" s="43" t="n">
        <v>0</v>
      </c>
      <c r="M112" s="43" t="n">
        <v>0</v>
      </c>
      <c r="N112" s="43" t="n">
        <v>0</v>
      </c>
      <c r="O112" s="43" t="n">
        <v>0</v>
      </c>
      <c r="P112" s="171" t="n">
        <v>0</v>
      </c>
    </row>
    <row r="113" customFormat="false" ht="13.5" hidden="false" customHeight="false" outlineLevel="0" collapsed="false">
      <c r="B113" s="76" t="s">
        <v>158</v>
      </c>
      <c r="C113" s="56" t="s">
        <v>13</v>
      </c>
      <c r="D113" s="40" t="s">
        <v>41</v>
      </c>
      <c r="E113" s="77" t="s">
        <v>9</v>
      </c>
      <c r="F113" s="43" t="n">
        <v>238.979026677749</v>
      </c>
      <c r="G113" s="43" t="n">
        <v>248.208815777003</v>
      </c>
      <c r="H113" s="43" t="n">
        <v>265.795804060668</v>
      </c>
      <c r="I113" s="43" t="n">
        <v>271.916223463368</v>
      </c>
      <c r="J113" s="43" t="n">
        <v>366.217384260405</v>
      </c>
      <c r="K113" s="43" t="n">
        <v>326.078248177631</v>
      </c>
      <c r="L113" s="43" t="n">
        <v>376.50411325651</v>
      </c>
      <c r="M113" s="43" t="n">
        <v>496.073511587589</v>
      </c>
      <c r="N113" s="43" t="n">
        <v>697.740101906704</v>
      </c>
      <c r="O113" s="43" t="n">
        <v>857.411766324154</v>
      </c>
      <c r="P113" s="171" t="n">
        <v>963.068886012948</v>
      </c>
    </row>
    <row r="114" customFormat="false" ht="13.5" hidden="false" customHeight="false" outlineLevel="0" collapsed="false">
      <c r="B114" s="78" t="s">
        <v>340</v>
      </c>
      <c r="C114" s="56" t="s">
        <v>13</v>
      </c>
      <c r="D114" s="40" t="s">
        <v>41</v>
      </c>
      <c r="E114" s="47" t="s">
        <v>9</v>
      </c>
      <c r="F114" s="48" t="n">
        <v>448.683276212459</v>
      </c>
      <c r="G114" s="48" t="n">
        <v>428.576838174671</v>
      </c>
      <c r="H114" s="48" t="n">
        <v>519.301609320731</v>
      </c>
      <c r="I114" s="48" t="n">
        <v>678.002363832933</v>
      </c>
      <c r="J114" s="48" t="n">
        <v>816.940800273764</v>
      </c>
      <c r="K114" s="48" t="n">
        <v>846.473667391616</v>
      </c>
      <c r="L114" s="48" t="n">
        <v>921.233730095692</v>
      </c>
      <c r="M114" s="48" t="n">
        <v>1097.68124287597</v>
      </c>
      <c r="N114" s="48" t="n">
        <v>1264.40736660496</v>
      </c>
      <c r="O114" s="48" t="n">
        <v>1349.31896831834</v>
      </c>
      <c r="P114" s="144" t="n">
        <v>1420.93279132946</v>
      </c>
    </row>
    <row r="115" customFormat="false" ht="13.5" hidden="false" customHeight="false" outlineLevel="0" collapsed="false">
      <c r="B115" s="76" t="s">
        <v>162</v>
      </c>
      <c r="C115" s="56" t="s">
        <v>13</v>
      </c>
      <c r="D115" s="40" t="s">
        <v>41</v>
      </c>
      <c r="E115" s="77" t="s">
        <v>9</v>
      </c>
      <c r="F115" s="43" t="n">
        <v>161.41</v>
      </c>
      <c r="G115" s="43" t="n">
        <v>176.31</v>
      </c>
      <c r="H115" s="43" t="n">
        <v>239.03</v>
      </c>
      <c r="I115" s="43" t="n">
        <v>280.24</v>
      </c>
      <c r="J115" s="43" t="n">
        <v>319.75</v>
      </c>
      <c r="K115" s="43" t="n">
        <v>332.36</v>
      </c>
      <c r="L115" s="43" t="n">
        <v>315.97</v>
      </c>
      <c r="M115" s="43" t="n">
        <v>341.66</v>
      </c>
      <c r="N115" s="43" t="n">
        <v>376.37</v>
      </c>
      <c r="O115" s="43" t="n">
        <v>391.53</v>
      </c>
      <c r="P115" s="171" t="n">
        <v>354.01</v>
      </c>
    </row>
    <row r="117" customFormat="false" ht="13.5" hidden="false" customHeight="true" outlineLevel="0" collapsed="false">
      <c r="B117" s="181" t="s">
        <v>341</v>
      </c>
      <c r="C117" s="181"/>
      <c r="D117" s="181"/>
      <c r="E117" s="181"/>
      <c r="F117" s="181"/>
      <c r="G117" s="181"/>
      <c r="H117" s="181"/>
      <c r="I117" s="181"/>
      <c r="J117" s="181"/>
      <c r="K117" s="181"/>
      <c r="L117" s="181"/>
      <c r="M117" s="181"/>
      <c r="N117" s="181"/>
      <c r="O117" s="181"/>
      <c r="P117" s="181"/>
    </row>
    <row r="118" customFormat="false" ht="13.5" hidden="false" customHeight="false" outlineLevel="0" collapsed="false">
      <c r="B118" s="181"/>
      <c r="C118" s="181"/>
      <c r="D118" s="181"/>
      <c r="E118" s="181"/>
      <c r="F118" s="181"/>
      <c r="G118" s="181"/>
      <c r="H118" s="181"/>
      <c r="I118" s="181"/>
      <c r="J118" s="181"/>
      <c r="K118" s="181"/>
      <c r="L118" s="181"/>
      <c r="M118" s="181"/>
      <c r="N118" s="181"/>
      <c r="O118" s="181"/>
      <c r="P118" s="181"/>
    </row>
    <row r="119" customFormat="false" ht="13.5" hidden="false" customHeight="false" outlineLevel="0" collapsed="false">
      <c r="B119" s="182"/>
      <c r="C119" s="182"/>
      <c r="D119" s="182"/>
      <c r="E119" s="182"/>
      <c r="F119" s="182"/>
      <c r="G119" s="182"/>
      <c r="H119" s="182"/>
      <c r="I119" s="182"/>
      <c r="J119" s="182"/>
      <c r="K119" s="182"/>
      <c r="L119" s="182"/>
      <c r="M119" s="182"/>
      <c r="N119" s="182"/>
      <c r="O119" s="182"/>
      <c r="P119" s="182"/>
    </row>
    <row r="120" customFormat="false" ht="13.5" hidden="false" customHeight="true" outlineLevel="0" collapsed="false">
      <c r="B120" s="181" t="s">
        <v>342</v>
      </c>
      <c r="C120" s="181"/>
      <c r="D120" s="181"/>
      <c r="E120" s="181"/>
      <c r="F120" s="181"/>
      <c r="G120" s="181"/>
      <c r="H120" s="181"/>
      <c r="I120" s="181"/>
      <c r="J120" s="181"/>
      <c r="K120" s="181"/>
      <c r="L120" s="181"/>
      <c r="M120" s="181"/>
      <c r="N120" s="181"/>
      <c r="O120" s="181"/>
      <c r="P120" s="181"/>
    </row>
    <row r="121" customFormat="false" ht="13.5" hidden="false" customHeight="false" outlineLevel="0" collapsed="false">
      <c r="B121" s="181"/>
      <c r="C121" s="181"/>
      <c r="D121" s="181"/>
      <c r="E121" s="181"/>
      <c r="F121" s="181"/>
      <c r="G121" s="181"/>
      <c r="H121" s="181"/>
      <c r="I121" s="181"/>
      <c r="J121" s="181"/>
      <c r="K121" s="181"/>
      <c r="L121" s="181"/>
      <c r="M121" s="181"/>
      <c r="N121" s="181"/>
      <c r="O121" s="181"/>
      <c r="P121" s="181"/>
    </row>
    <row r="122" customFormat="false" ht="13.5" hidden="false" customHeight="false" outlineLevel="0" collapsed="false">
      <c r="B122" s="181"/>
      <c r="C122" s="181"/>
      <c r="D122" s="181"/>
      <c r="E122" s="181"/>
      <c r="F122" s="181"/>
      <c r="G122" s="181"/>
      <c r="H122" s="181"/>
      <c r="I122" s="181"/>
      <c r="J122" s="181"/>
      <c r="K122" s="181"/>
      <c r="L122" s="181"/>
      <c r="M122" s="181"/>
      <c r="N122" s="181"/>
      <c r="O122" s="181"/>
      <c r="P122" s="181"/>
    </row>
  </sheetData>
  <mergeCells count="42">
    <mergeCell ref="B7:B9"/>
    <mergeCell ref="B10:B12"/>
    <mergeCell ref="B21:B26"/>
    <mergeCell ref="D21:D26"/>
    <mergeCell ref="C22:C25"/>
    <mergeCell ref="B27:B29"/>
    <mergeCell ref="D27:D29"/>
    <mergeCell ref="B32:P32"/>
    <mergeCell ref="B33:P33"/>
    <mergeCell ref="B34:P34"/>
    <mergeCell ref="B38:B43"/>
    <mergeCell ref="C38:C43"/>
    <mergeCell ref="D38:D43"/>
    <mergeCell ref="B44:B61"/>
    <mergeCell ref="C44:C49"/>
    <mergeCell ref="D44:D49"/>
    <mergeCell ref="C50:C55"/>
    <mergeCell ref="D50:D55"/>
    <mergeCell ref="C56:C61"/>
    <mergeCell ref="D56:D61"/>
    <mergeCell ref="B62:B79"/>
    <mergeCell ref="C62:C67"/>
    <mergeCell ref="D62:D67"/>
    <mergeCell ref="C68:C73"/>
    <mergeCell ref="D68:D73"/>
    <mergeCell ref="C74:C79"/>
    <mergeCell ref="D74:D79"/>
    <mergeCell ref="B80:B85"/>
    <mergeCell ref="C80:C85"/>
    <mergeCell ref="D80:D85"/>
    <mergeCell ref="B87:P90"/>
    <mergeCell ref="B94:B99"/>
    <mergeCell ref="D94:D99"/>
    <mergeCell ref="C95:C99"/>
    <mergeCell ref="B100:B105"/>
    <mergeCell ref="D100:D105"/>
    <mergeCell ref="C101:C105"/>
    <mergeCell ref="B106:B111"/>
    <mergeCell ref="D106:D111"/>
    <mergeCell ref="C107:C111"/>
    <mergeCell ref="B117:P118"/>
    <mergeCell ref="B120:P1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8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G20" activeCellId="0" sqref="G20"/>
    </sheetView>
  </sheetViews>
  <sheetFormatPr defaultColWidth="8.671875" defaultRowHeight="13.5" zeroHeight="false" outlineLevelRow="0" outlineLevelCol="0"/>
  <cols>
    <col collapsed="false" customWidth="false" hidden="false" outlineLevel="0" max="1" min="1" style="104" width="8.67"/>
    <col collapsed="false" customWidth="true" hidden="false" outlineLevel="0" max="2" min="2" style="104" width="5.16"/>
    <col collapsed="false" customWidth="true" hidden="false" outlineLevel="0" max="3" min="3" style="104" width="7.09"/>
    <col collapsed="false" customWidth="true" hidden="false" outlineLevel="0" max="5" min="4" style="104" width="5.16"/>
    <col collapsed="false" customWidth="true" hidden="false" outlineLevel="0" max="16" min="6" style="104" width="5.09"/>
    <col collapsed="false" customWidth="false" hidden="false" outlineLevel="0" max="1024" min="17" style="104" width="8.67"/>
  </cols>
  <sheetData>
    <row r="2" customFormat="false" ht="18" hidden="false" customHeight="false" outlineLevel="0" collapsed="false">
      <c r="B2" s="183" t="s">
        <v>343</v>
      </c>
    </row>
    <row r="3" customFormat="false" ht="13.5" hidden="false" customHeight="false" outlineLevel="0" collapsed="false">
      <c r="B3" s="56" t="s">
        <v>1</v>
      </c>
      <c r="C3" s="56" t="s">
        <v>2</v>
      </c>
      <c r="D3" s="56" t="s">
        <v>3</v>
      </c>
      <c r="E3" s="56" t="s">
        <v>4</v>
      </c>
      <c r="F3" s="184" t="n">
        <v>2010</v>
      </c>
      <c r="G3" s="184" t="n">
        <v>2011</v>
      </c>
      <c r="H3" s="184" t="n">
        <v>2012</v>
      </c>
      <c r="I3" s="184" t="n">
        <v>2013</v>
      </c>
      <c r="J3" s="184" t="n">
        <v>2014</v>
      </c>
      <c r="K3" s="184" t="n">
        <v>2015</v>
      </c>
      <c r="L3" s="184" t="n">
        <v>2016</v>
      </c>
      <c r="M3" s="184" t="n">
        <v>2017</v>
      </c>
      <c r="N3" s="184" t="n">
        <v>2018</v>
      </c>
      <c r="O3" s="184" t="n">
        <v>2019</v>
      </c>
      <c r="P3" s="185" t="n">
        <v>2020</v>
      </c>
    </row>
    <row r="4" customFormat="false" ht="13.5" hidden="false" customHeight="false" outlineLevel="0" collapsed="false">
      <c r="B4" s="56" t="s">
        <v>223</v>
      </c>
      <c r="C4" s="56" t="s">
        <v>13</v>
      </c>
      <c r="D4" s="56" t="s">
        <v>225</v>
      </c>
      <c r="E4" s="130" t="s">
        <v>9</v>
      </c>
      <c r="F4" s="186" t="n">
        <v>56360.0518416869</v>
      </c>
      <c r="G4" s="186" t="n">
        <v>65193.3422266796</v>
      </c>
      <c r="H4" s="186" t="n">
        <v>67502.6133745123</v>
      </c>
      <c r="I4" s="186" t="n">
        <v>66749.3756967212</v>
      </c>
      <c r="J4" s="186" t="n">
        <v>64853.27604008</v>
      </c>
      <c r="K4" s="186" t="n">
        <v>66074.8099511172</v>
      </c>
      <c r="L4" s="186" t="n">
        <v>68526.1246722212</v>
      </c>
      <c r="M4" s="186" t="n">
        <v>70451.5573926521</v>
      </c>
      <c r="N4" s="186" t="n">
        <v>71502.002859988</v>
      </c>
      <c r="O4" s="186" t="n">
        <v>74096.3310809087</v>
      </c>
      <c r="P4" s="187" t="n">
        <v>72633.3242520406</v>
      </c>
    </row>
    <row r="5" customFormat="false" ht="13.5" hidden="false" customHeight="false" outlineLevel="0" collapsed="false">
      <c r="B5" s="56" t="s">
        <v>18</v>
      </c>
      <c r="C5" s="56" t="s">
        <v>19</v>
      </c>
      <c r="D5" s="56" t="s">
        <v>225</v>
      </c>
      <c r="E5" s="130" t="s">
        <v>9</v>
      </c>
      <c r="F5" s="186" t="n">
        <v>896.069697449971</v>
      </c>
      <c r="G5" s="186" t="n">
        <v>1031.17645181776</v>
      </c>
      <c r="H5" s="186" t="n">
        <v>1165.27500549403</v>
      </c>
      <c r="I5" s="186" t="n">
        <v>1007.47771888589</v>
      </c>
      <c r="J5" s="186" t="n">
        <v>1020.85274965575</v>
      </c>
      <c r="K5" s="186" t="n">
        <v>1162.51199478065</v>
      </c>
      <c r="L5" s="186" t="n">
        <v>1211.03357900444</v>
      </c>
      <c r="M5" s="186" t="n">
        <v>1245.01917351413</v>
      </c>
      <c r="N5" s="186" t="n">
        <v>1295.48724182507</v>
      </c>
      <c r="O5" s="186" t="n">
        <v>1278.38417421944</v>
      </c>
      <c r="P5" s="187" t="n">
        <v>1238.75904472338</v>
      </c>
    </row>
    <row r="6" customFormat="false" ht="13.5" hidden="false" customHeight="false" outlineLevel="0" collapsed="false">
      <c r="B6" s="45" t="s">
        <v>22</v>
      </c>
      <c r="C6" s="69" t="s">
        <v>28</v>
      </c>
      <c r="D6" s="45" t="s">
        <v>225</v>
      </c>
      <c r="E6" s="188" t="s">
        <v>9</v>
      </c>
      <c r="F6" s="189" t="n">
        <v>45225.6967955493</v>
      </c>
      <c r="G6" s="189" t="n">
        <v>52975.786875056</v>
      </c>
      <c r="H6" s="189" t="n">
        <v>54048.2815850306</v>
      </c>
      <c r="I6" s="189" t="n">
        <v>52229.0841704939</v>
      </c>
      <c r="J6" s="189" t="n">
        <v>51187.9800070402</v>
      </c>
      <c r="K6" s="189" t="n">
        <v>51101.8734366797</v>
      </c>
      <c r="L6" s="189" t="n">
        <v>52382.2237908466</v>
      </c>
      <c r="M6" s="189" t="n">
        <v>52975.8492737782</v>
      </c>
      <c r="N6" s="189" t="n">
        <v>52506.8805743906</v>
      </c>
      <c r="O6" s="189" t="n">
        <v>54235.4389685436</v>
      </c>
      <c r="P6" s="190" t="n">
        <v>52954.0489046084</v>
      </c>
    </row>
    <row r="7" customFormat="false" ht="13.5" hidden="false" customHeight="false" outlineLevel="0" collapsed="false">
      <c r="B7" s="56" t="s">
        <v>31</v>
      </c>
      <c r="C7" s="45" t="s">
        <v>13</v>
      </c>
      <c r="D7" s="56" t="s">
        <v>225</v>
      </c>
      <c r="E7" s="188" t="s">
        <v>9</v>
      </c>
      <c r="F7" s="189" t="n">
        <v>5898.28418533801</v>
      </c>
      <c r="G7" s="189" t="n">
        <v>6584.55643997638</v>
      </c>
      <c r="H7" s="189" t="n">
        <v>7147.77447068484</v>
      </c>
      <c r="I7" s="189" t="n">
        <v>7791.47233732505</v>
      </c>
      <c r="J7" s="189" t="n">
        <v>7676.076783202</v>
      </c>
      <c r="K7" s="189" t="n">
        <v>8314.53058744104</v>
      </c>
      <c r="L7" s="189" t="n">
        <v>8801.01582496857</v>
      </c>
      <c r="M7" s="189" t="n">
        <v>9524.01495679238</v>
      </c>
      <c r="N7" s="189" t="n">
        <v>10422.1133760473</v>
      </c>
      <c r="O7" s="189" t="n">
        <v>11150.9571321875</v>
      </c>
      <c r="P7" s="190" t="n">
        <v>10906.0275043348</v>
      </c>
    </row>
    <row r="8" customFormat="false" ht="13.5" hidden="false" customHeight="false" outlineLevel="0" collapsed="false">
      <c r="B8" s="56"/>
      <c r="C8" s="25" t="s">
        <v>34</v>
      </c>
      <c r="D8" s="56"/>
      <c r="E8" s="191" t="s">
        <v>9</v>
      </c>
      <c r="F8" s="192" t="n">
        <v>3068.03057368219</v>
      </c>
      <c r="G8" s="192" t="n">
        <v>3280.29232483048</v>
      </c>
      <c r="H8" s="192" t="n">
        <v>3561.72952896131</v>
      </c>
      <c r="I8" s="192" t="n">
        <v>3847.15571604066</v>
      </c>
      <c r="J8" s="192" t="n">
        <v>4157.35216826008</v>
      </c>
      <c r="K8" s="192" t="n">
        <v>4398.07304800595</v>
      </c>
      <c r="L8" s="192" t="n">
        <v>4556.29426948778</v>
      </c>
      <c r="M8" s="192" t="n">
        <v>4826.10574376412</v>
      </c>
      <c r="N8" s="192" t="n">
        <v>5125.16509035492</v>
      </c>
      <c r="O8" s="192" t="n">
        <v>5449.65136253855</v>
      </c>
      <c r="P8" s="193" t="n">
        <v>5456.83640406147</v>
      </c>
    </row>
    <row r="9" customFormat="false" ht="13.5" hidden="false" customHeight="false" outlineLevel="0" collapsed="false">
      <c r="B9" s="56"/>
      <c r="C9" s="69" t="s">
        <v>37</v>
      </c>
      <c r="D9" s="56"/>
      <c r="E9" s="194" t="s">
        <v>9</v>
      </c>
      <c r="F9" s="195" t="n">
        <v>2830.25361165582</v>
      </c>
      <c r="G9" s="195" t="n">
        <v>3304.2641151459</v>
      </c>
      <c r="H9" s="195" t="n">
        <v>3586.04494172352</v>
      </c>
      <c r="I9" s="195" t="n">
        <v>3944.31662128439</v>
      </c>
      <c r="J9" s="195" t="n">
        <v>3518.72461494192</v>
      </c>
      <c r="K9" s="195" t="n">
        <v>3916.45753943509</v>
      </c>
      <c r="L9" s="195" t="n">
        <v>4244.72155548079</v>
      </c>
      <c r="M9" s="195" t="n">
        <v>4697.90921302826</v>
      </c>
      <c r="N9" s="195" t="n">
        <v>5296.94828569234</v>
      </c>
      <c r="O9" s="195" t="n">
        <v>5701.30576964898</v>
      </c>
      <c r="P9" s="196" t="n">
        <v>5449.19110027337</v>
      </c>
    </row>
    <row r="10" customFormat="false" ht="13.5" hidden="false" customHeight="false" outlineLevel="0" collapsed="false">
      <c r="B10" s="56" t="s">
        <v>69</v>
      </c>
      <c r="C10" s="56" t="s">
        <v>70</v>
      </c>
      <c r="D10" s="56" t="s">
        <v>225</v>
      </c>
      <c r="E10" s="130" t="s">
        <v>9</v>
      </c>
      <c r="F10" s="186" t="n">
        <v>4340.0011633496</v>
      </c>
      <c r="G10" s="186" t="n">
        <v>4601.82245982945</v>
      </c>
      <c r="H10" s="186" t="n">
        <v>5141.28231330286</v>
      </c>
      <c r="I10" s="186" t="n">
        <v>5721.34147001635</v>
      </c>
      <c r="J10" s="186" t="n">
        <v>4968.36650018211</v>
      </c>
      <c r="K10" s="186" t="n">
        <v>5495.89393221587</v>
      </c>
      <c r="L10" s="186" t="n">
        <v>6131.85147740157</v>
      </c>
      <c r="M10" s="186" t="n">
        <v>6706.67398856739</v>
      </c>
      <c r="N10" s="186" t="n">
        <v>7277.52166772506</v>
      </c>
      <c r="O10" s="186" t="n">
        <v>7431.55080595814</v>
      </c>
      <c r="P10" s="187" t="n">
        <v>7534.48879837394</v>
      </c>
    </row>
    <row r="12" customFormat="false" ht="18" hidden="false" customHeight="false" outlineLevel="0" collapsed="false">
      <c r="B12" s="197" t="s">
        <v>344</v>
      </c>
      <c r="C12" s="197"/>
      <c r="D12" s="197"/>
      <c r="E12" s="197"/>
      <c r="F12" s="197"/>
      <c r="G12" s="197"/>
      <c r="H12" s="197"/>
      <c r="I12" s="197"/>
      <c r="J12" s="197"/>
      <c r="K12" s="197"/>
      <c r="L12" s="197"/>
      <c r="M12" s="197"/>
      <c r="N12" s="197"/>
      <c r="O12" s="197"/>
      <c r="P12" s="197"/>
    </row>
    <row r="14" customFormat="false" ht="18" hidden="false" customHeight="false" outlineLevel="0" collapsed="false">
      <c r="B14" s="183" t="s">
        <v>345</v>
      </c>
    </row>
    <row r="15" customFormat="false" ht="13.5" hidden="false" customHeight="false" outlineLevel="0" collapsed="false">
      <c r="B15" s="56" t="s">
        <v>1</v>
      </c>
      <c r="C15" s="56" t="s">
        <v>2</v>
      </c>
      <c r="D15" s="56" t="s">
        <v>3</v>
      </c>
      <c r="E15" s="56" t="s">
        <v>4</v>
      </c>
      <c r="F15" s="184" t="n">
        <v>2010</v>
      </c>
      <c r="G15" s="184" t="n">
        <v>2011</v>
      </c>
      <c r="H15" s="184" t="n">
        <v>2012</v>
      </c>
      <c r="I15" s="184" t="n">
        <v>2013</v>
      </c>
      <c r="J15" s="184" t="n">
        <v>2014</v>
      </c>
      <c r="K15" s="184" t="n">
        <v>2015</v>
      </c>
      <c r="L15" s="184" t="n">
        <v>2016</v>
      </c>
      <c r="M15" s="184" t="n">
        <v>2017</v>
      </c>
      <c r="N15" s="184" t="n">
        <v>2018</v>
      </c>
      <c r="O15" s="184" t="n">
        <v>2019</v>
      </c>
      <c r="P15" s="185" t="n">
        <v>2020</v>
      </c>
    </row>
    <row r="16" customFormat="false" ht="13.5" hidden="false" customHeight="false" outlineLevel="0" collapsed="false">
      <c r="B16" s="56" t="s">
        <v>18</v>
      </c>
      <c r="C16" s="56" t="s">
        <v>19</v>
      </c>
      <c r="D16" s="130" t="s">
        <v>242</v>
      </c>
      <c r="E16" s="45" t="s">
        <v>75</v>
      </c>
      <c r="F16" s="189" t="n">
        <v>2.6636734598908</v>
      </c>
      <c r="G16" s="189" t="n">
        <v>2.6636734598908</v>
      </c>
      <c r="H16" s="189" t="n">
        <v>2.6636734598908</v>
      </c>
      <c r="I16" s="189" t="n">
        <v>2.6636734598908</v>
      </c>
      <c r="J16" s="189" t="n">
        <v>2.6636734598908</v>
      </c>
      <c r="K16" s="189" t="n">
        <v>2.6636734598908</v>
      </c>
      <c r="L16" s="189" t="n">
        <v>2.6636734598908</v>
      </c>
      <c r="M16" s="189" t="n">
        <v>2.6636734598908</v>
      </c>
      <c r="N16" s="189" t="n">
        <v>2.6636734598908</v>
      </c>
      <c r="O16" s="189" t="n">
        <v>2.6636734598908</v>
      </c>
      <c r="P16" s="190" t="n">
        <v>2.6636734598908</v>
      </c>
    </row>
    <row r="17" customFormat="false" ht="13.5" hidden="false" customHeight="false" outlineLevel="0" collapsed="false">
      <c r="B17" s="56"/>
      <c r="C17" s="56"/>
      <c r="D17" s="56"/>
      <c r="E17" s="25" t="s">
        <v>78</v>
      </c>
      <c r="F17" s="192" t="n">
        <v>2.11381172625967</v>
      </c>
      <c r="G17" s="192" t="n">
        <v>2.11628148907787</v>
      </c>
      <c r="H17" s="192" t="n">
        <v>2.11893523272418</v>
      </c>
      <c r="I17" s="192" t="n">
        <v>2.11741677161602</v>
      </c>
      <c r="J17" s="192" t="n">
        <v>2.10924505561222</v>
      </c>
      <c r="K17" s="192" t="n">
        <v>2.10966403339643</v>
      </c>
      <c r="L17" s="192" t="n">
        <v>2.11668897534899</v>
      </c>
      <c r="M17" s="192" t="n">
        <v>2.1165287463181</v>
      </c>
      <c r="N17" s="192" t="n">
        <v>2.11634094075819</v>
      </c>
      <c r="O17" s="192" t="n">
        <v>2.1159286339651</v>
      </c>
      <c r="P17" s="193" t="n">
        <v>2.11563840284221</v>
      </c>
    </row>
    <row r="18" customFormat="false" ht="13.5" hidden="false" customHeight="false" outlineLevel="0" collapsed="false">
      <c r="B18" s="56"/>
      <c r="C18" s="56"/>
      <c r="D18" s="56"/>
      <c r="E18" s="25" t="s">
        <v>81</v>
      </c>
      <c r="F18" s="198" t="s">
        <v>9</v>
      </c>
      <c r="G18" s="198" t="s">
        <v>9</v>
      </c>
      <c r="H18" s="198" t="s">
        <v>9</v>
      </c>
      <c r="I18" s="198" t="s">
        <v>9</v>
      </c>
      <c r="J18" s="198" t="s">
        <v>9</v>
      </c>
      <c r="K18" s="198" t="s">
        <v>9</v>
      </c>
      <c r="L18" s="198" t="s">
        <v>9</v>
      </c>
      <c r="M18" s="198" t="s">
        <v>9</v>
      </c>
      <c r="N18" s="198" t="s">
        <v>9</v>
      </c>
      <c r="O18" s="198" t="s">
        <v>9</v>
      </c>
      <c r="P18" s="199" t="s">
        <v>9</v>
      </c>
    </row>
    <row r="19" customFormat="false" ht="13.5" hidden="false" customHeight="false" outlineLevel="0" collapsed="false">
      <c r="B19" s="56"/>
      <c r="C19" s="56"/>
      <c r="D19" s="56"/>
      <c r="E19" s="25" t="s">
        <v>83</v>
      </c>
      <c r="F19" s="198" t="s">
        <v>9</v>
      </c>
      <c r="G19" s="198" t="s">
        <v>9</v>
      </c>
      <c r="H19" s="198" t="s">
        <v>9</v>
      </c>
      <c r="I19" s="198" t="s">
        <v>9</v>
      </c>
      <c r="J19" s="198" t="s">
        <v>9</v>
      </c>
      <c r="K19" s="198" t="s">
        <v>9</v>
      </c>
      <c r="L19" s="198" t="s">
        <v>9</v>
      </c>
      <c r="M19" s="198" t="s">
        <v>9</v>
      </c>
      <c r="N19" s="198" t="s">
        <v>9</v>
      </c>
      <c r="O19" s="198" t="s">
        <v>9</v>
      </c>
      <c r="P19" s="199" t="s">
        <v>9</v>
      </c>
    </row>
    <row r="20" customFormat="false" ht="13.5" hidden="false" customHeight="false" outlineLevel="0" collapsed="false">
      <c r="B20" s="56"/>
      <c r="C20" s="56"/>
      <c r="D20" s="56"/>
      <c r="E20" s="25" t="s">
        <v>85</v>
      </c>
      <c r="F20" s="192" t="n">
        <v>6.30710873738302</v>
      </c>
      <c r="G20" s="192" t="n">
        <v>6.44502162136879</v>
      </c>
      <c r="H20" s="192" t="n">
        <v>6.25348207401945</v>
      </c>
      <c r="I20" s="192" t="n">
        <v>6.25286287852662</v>
      </c>
      <c r="J20" s="192" t="n">
        <v>5.45025803665601</v>
      </c>
      <c r="K20" s="192" t="n">
        <v>5.77752907997892</v>
      </c>
      <c r="L20" s="192" t="n">
        <v>5.72503819295614</v>
      </c>
      <c r="M20" s="192" t="n">
        <v>5.69587168874327</v>
      </c>
      <c r="N20" s="192" t="n">
        <v>5.59561506384514</v>
      </c>
      <c r="O20" s="192" t="n">
        <v>5.64855136846249</v>
      </c>
      <c r="P20" s="193" t="n">
        <v>5.40623973812944</v>
      </c>
    </row>
    <row r="21" customFormat="false" ht="13.5" hidden="false" customHeight="false" outlineLevel="0" collapsed="false">
      <c r="B21" s="56"/>
      <c r="C21" s="56"/>
      <c r="D21" s="56"/>
      <c r="E21" s="69" t="s">
        <v>87</v>
      </c>
      <c r="F21" s="200" t="s">
        <v>9</v>
      </c>
      <c r="G21" s="200" t="s">
        <v>9</v>
      </c>
      <c r="H21" s="200" t="s">
        <v>9</v>
      </c>
      <c r="I21" s="200" t="s">
        <v>9</v>
      </c>
      <c r="J21" s="200" t="s">
        <v>9</v>
      </c>
      <c r="K21" s="200" t="s">
        <v>9</v>
      </c>
      <c r="L21" s="200" t="s">
        <v>9</v>
      </c>
      <c r="M21" s="200" t="s">
        <v>9</v>
      </c>
      <c r="N21" s="200" t="s">
        <v>9</v>
      </c>
      <c r="O21" s="200" t="s">
        <v>9</v>
      </c>
      <c r="P21" s="201" t="s">
        <v>9</v>
      </c>
    </row>
    <row r="22" customFormat="false" ht="13.5" hidden="false" customHeight="false" outlineLevel="0" collapsed="false">
      <c r="B22" s="56" t="s">
        <v>22</v>
      </c>
      <c r="C22" s="56" t="s">
        <v>28</v>
      </c>
      <c r="D22" s="130" t="s">
        <v>242</v>
      </c>
      <c r="E22" s="45" t="s">
        <v>75</v>
      </c>
      <c r="F22" s="189" t="n">
        <v>2.9610789612377</v>
      </c>
      <c r="G22" s="189" t="n">
        <v>2.63166310286187</v>
      </c>
      <c r="H22" s="189" t="n">
        <v>2.66389358175008</v>
      </c>
      <c r="I22" s="189" t="n">
        <v>3.12972918756762</v>
      </c>
      <c r="J22" s="189" t="n">
        <v>3.30160960469571</v>
      </c>
      <c r="K22" s="189" t="n">
        <v>3.09099369444538</v>
      </c>
      <c r="L22" s="189" t="n">
        <v>3.08595802260286</v>
      </c>
      <c r="M22" s="189" t="n">
        <v>3.16641871546752</v>
      </c>
      <c r="N22" s="189" t="n">
        <v>3.25626922420109</v>
      </c>
      <c r="O22" s="189" t="n">
        <v>3.34845012208729</v>
      </c>
      <c r="P22" s="190" t="n">
        <v>3.38316230933334</v>
      </c>
    </row>
    <row r="23" customFormat="false" ht="13.5" hidden="false" customHeight="false" outlineLevel="0" collapsed="false">
      <c r="B23" s="56"/>
      <c r="C23" s="56"/>
      <c r="D23" s="56"/>
      <c r="E23" s="25" t="s">
        <v>78</v>
      </c>
      <c r="F23" s="192" t="n">
        <v>1.37688015957801</v>
      </c>
      <c r="G23" s="192" t="n">
        <v>1.49597328887891</v>
      </c>
      <c r="H23" s="192" t="n">
        <v>1.57711347055618</v>
      </c>
      <c r="I23" s="192" t="n">
        <v>1.51851138513803</v>
      </c>
      <c r="J23" s="192" t="n">
        <v>1.59421754400583</v>
      </c>
      <c r="K23" s="192" t="n">
        <v>1.3012194395049</v>
      </c>
      <c r="L23" s="192" t="n">
        <v>1.32271754540528</v>
      </c>
      <c r="M23" s="192" t="n">
        <v>1.3643686396513</v>
      </c>
      <c r="N23" s="192" t="n">
        <v>1.4518091300615</v>
      </c>
      <c r="O23" s="192" t="n">
        <v>1.55826932191166</v>
      </c>
      <c r="P23" s="193" t="n">
        <v>1.83306906881064</v>
      </c>
    </row>
    <row r="24" customFormat="false" ht="13.5" hidden="false" customHeight="false" outlineLevel="0" collapsed="false">
      <c r="B24" s="56"/>
      <c r="C24" s="56"/>
      <c r="D24" s="56"/>
      <c r="E24" s="25" t="s">
        <v>81</v>
      </c>
      <c r="F24" s="192" t="n">
        <v>1.62770967669481</v>
      </c>
      <c r="G24" s="192" t="n">
        <v>1.57200511785237</v>
      </c>
      <c r="H24" s="192" t="n">
        <v>1.62770979166595</v>
      </c>
      <c r="I24" s="192" t="n">
        <v>1.62855630356017</v>
      </c>
      <c r="J24" s="192" t="n">
        <v>1.58749043956205</v>
      </c>
      <c r="K24" s="192" t="n">
        <v>1.59250298474498</v>
      </c>
      <c r="L24" s="192" t="n">
        <v>1.5730509323586</v>
      </c>
      <c r="M24" s="192" t="n">
        <v>1.59863156655131</v>
      </c>
      <c r="N24" s="192" t="n">
        <v>1.60361369136026</v>
      </c>
      <c r="O24" s="192" t="n">
        <v>1.60066130198853</v>
      </c>
      <c r="P24" s="193" t="n">
        <v>1.60523336141225</v>
      </c>
    </row>
    <row r="25" customFormat="false" ht="13.5" hidden="false" customHeight="false" outlineLevel="0" collapsed="false">
      <c r="B25" s="56"/>
      <c r="C25" s="56"/>
      <c r="D25" s="56"/>
      <c r="E25" s="25" t="s">
        <v>83</v>
      </c>
      <c r="F25" s="192" t="n">
        <v>2.70713357003314</v>
      </c>
      <c r="G25" s="192" t="n">
        <v>2.8605447166184</v>
      </c>
      <c r="H25" s="192" t="n">
        <v>2.98509995946872</v>
      </c>
      <c r="I25" s="192" t="n">
        <v>2.60340617751856</v>
      </c>
      <c r="J25" s="192" t="n">
        <v>2.61976378886622</v>
      </c>
      <c r="K25" s="192" t="n">
        <v>2.73862224571269</v>
      </c>
      <c r="L25" s="192" t="n">
        <v>2.81742862393007</v>
      </c>
      <c r="M25" s="192" t="n">
        <v>2.92565431316106</v>
      </c>
      <c r="N25" s="192" t="n">
        <v>3.19385528574315</v>
      </c>
      <c r="O25" s="192" t="n">
        <v>3.08274198282358</v>
      </c>
      <c r="P25" s="193" t="n">
        <v>3.12406685073011</v>
      </c>
    </row>
    <row r="26" customFormat="false" ht="13.5" hidden="false" customHeight="false" outlineLevel="0" collapsed="false">
      <c r="B26" s="56"/>
      <c r="C26" s="56"/>
      <c r="D26" s="56"/>
      <c r="E26" s="25" t="s">
        <v>85</v>
      </c>
      <c r="F26" s="192" t="n">
        <v>6.30710873738302</v>
      </c>
      <c r="G26" s="192" t="n">
        <v>6.44502162136879</v>
      </c>
      <c r="H26" s="192" t="n">
        <v>6.25348207401945</v>
      </c>
      <c r="I26" s="192" t="n">
        <v>6.25286287852662</v>
      </c>
      <c r="J26" s="192" t="n">
        <v>5.45025803665601</v>
      </c>
      <c r="K26" s="192" t="n">
        <v>5.77752907997892</v>
      </c>
      <c r="L26" s="192" t="n">
        <v>5.72503819295614</v>
      </c>
      <c r="M26" s="192" t="n">
        <v>5.69587168874327</v>
      </c>
      <c r="N26" s="192" t="n">
        <v>5.59561506384514</v>
      </c>
      <c r="O26" s="192" t="n">
        <v>5.64855136846249</v>
      </c>
      <c r="P26" s="193" t="n">
        <v>5.40623973812944</v>
      </c>
    </row>
    <row r="27" customFormat="false" ht="13.5" hidden="false" customHeight="false" outlineLevel="0" collapsed="false">
      <c r="B27" s="56"/>
      <c r="C27" s="56"/>
      <c r="D27" s="56"/>
      <c r="E27" s="69" t="s">
        <v>87</v>
      </c>
      <c r="F27" s="195" t="n">
        <v>0</v>
      </c>
      <c r="G27" s="195" t="n">
        <v>0</v>
      </c>
      <c r="H27" s="195" t="n">
        <v>0</v>
      </c>
      <c r="I27" s="195" t="n">
        <v>0</v>
      </c>
      <c r="J27" s="195" t="n">
        <v>0</v>
      </c>
      <c r="K27" s="195" t="n">
        <v>0</v>
      </c>
      <c r="L27" s="195" t="n">
        <v>0</v>
      </c>
      <c r="M27" s="195" t="n">
        <v>0</v>
      </c>
      <c r="N27" s="195" t="n">
        <v>0</v>
      </c>
      <c r="O27" s="195" t="n">
        <v>0</v>
      </c>
      <c r="P27" s="196" t="n">
        <v>0</v>
      </c>
    </row>
    <row r="28" customFormat="false" ht="13.5" hidden="false" customHeight="false" outlineLevel="0" collapsed="false">
      <c r="B28" s="56" t="s">
        <v>31</v>
      </c>
      <c r="C28" s="56" t="s">
        <v>34</v>
      </c>
      <c r="D28" s="130" t="s">
        <v>242</v>
      </c>
      <c r="E28" s="45" t="s">
        <v>75</v>
      </c>
      <c r="F28" s="189" t="n">
        <v>2.6636734598908</v>
      </c>
      <c r="G28" s="189" t="n">
        <v>2.6636734598908</v>
      </c>
      <c r="H28" s="189" t="n">
        <v>2.6636734598908</v>
      </c>
      <c r="I28" s="189" t="n">
        <v>2.6636734598908</v>
      </c>
      <c r="J28" s="189" t="n">
        <v>2.6636734598908</v>
      </c>
      <c r="K28" s="189" t="n">
        <v>2.6636734598908</v>
      </c>
      <c r="L28" s="189" t="n">
        <v>2.6636734598908</v>
      </c>
      <c r="M28" s="189" t="n">
        <v>2.6636734598908</v>
      </c>
      <c r="N28" s="189" t="n">
        <v>2.6636734598908</v>
      </c>
      <c r="O28" s="189" t="n">
        <v>2.6636734598908</v>
      </c>
      <c r="P28" s="190" t="n">
        <v>2.6636734598908</v>
      </c>
    </row>
    <row r="29" customFormat="false" ht="13.5" hidden="false" customHeight="false" outlineLevel="0" collapsed="false">
      <c r="B29" s="56"/>
      <c r="C29" s="56"/>
      <c r="D29" s="56"/>
      <c r="E29" s="25" t="s">
        <v>78</v>
      </c>
      <c r="F29" s="192" t="n">
        <v>2.0701706997119</v>
      </c>
      <c r="G29" s="192" t="n">
        <v>2.06496917385517</v>
      </c>
      <c r="H29" s="192" t="n">
        <v>2.06427295987884</v>
      </c>
      <c r="I29" s="192" t="n">
        <v>2.06585702161867</v>
      </c>
      <c r="J29" s="192" t="n">
        <v>2.06746079473905</v>
      </c>
      <c r="K29" s="192" t="n">
        <v>2.06770582598041</v>
      </c>
      <c r="L29" s="192" t="n">
        <v>2.0676406019601</v>
      </c>
      <c r="M29" s="192" t="n">
        <v>2.06787346679374</v>
      </c>
      <c r="N29" s="192" t="n">
        <v>2.06991223400604</v>
      </c>
      <c r="O29" s="192" t="n">
        <v>2.06857343757664</v>
      </c>
      <c r="P29" s="193" t="n">
        <v>2.06905829985081</v>
      </c>
    </row>
    <row r="30" customFormat="false" ht="13.5" hidden="false" customHeight="false" outlineLevel="0" collapsed="false">
      <c r="B30" s="56"/>
      <c r="C30" s="56"/>
      <c r="D30" s="56"/>
      <c r="E30" s="25" t="s">
        <v>81</v>
      </c>
      <c r="F30" s="192" t="n">
        <v>1.62771028646617</v>
      </c>
      <c r="G30" s="192" t="n">
        <v>1.62771028646617</v>
      </c>
      <c r="H30" s="192" t="n">
        <v>1.62771028646617</v>
      </c>
      <c r="I30" s="192" t="n">
        <v>1.62771028646617</v>
      </c>
      <c r="J30" s="192" t="n">
        <v>1.62771028646617</v>
      </c>
      <c r="K30" s="192" t="n">
        <v>1.62770673419618</v>
      </c>
      <c r="L30" s="192" t="n">
        <v>1.62770679993236</v>
      </c>
      <c r="M30" s="192" t="n">
        <v>1.62770684444034</v>
      </c>
      <c r="N30" s="192" t="n">
        <v>1.62770725180015</v>
      </c>
      <c r="O30" s="192" t="n">
        <v>1.62770839522827</v>
      </c>
      <c r="P30" s="193" t="n">
        <v>1.62770874102363</v>
      </c>
    </row>
    <row r="31" customFormat="false" ht="13.5" hidden="false" customHeight="false" outlineLevel="0" collapsed="false">
      <c r="B31" s="56"/>
      <c r="C31" s="56"/>
      <c r="D31" s="56"/>
      <c r="E31" s="25" t="s">
        <v>83</v>
      </c>
      <c r="F31" s="192" t="n">
        <v>2.90611183899547</v>
      </c>
      <c r="G31" s="192" t="n">
        <v>2.91631904625311</v>
      </c>
      <c r="H31" s="192" t="n">
        <v>3.03156249362991</v>
      </c>
      <c r="I31" s="192" t="n">
        <v>2.96658750617438</v>
      </c>
      <c r="J31" s="192" t="n">
        <v>2.99762347293409</v>
      </c>
      <c r="K31" s="192" t="n">
        <v>3.10658624342983</v>
      </c>
      <c r="L31" s="192" t="n">
        <v>3.19042149678183</v>
      </c>
      <c r="M31" s="192" t="n">
        <v>3.27768003162375</v>
      </c>
      <c r="N31" s="192" t="n">
        <v>3.74493506499443</v>
      </c>
      <c r="O31" s="192" t="n">
        <v>3.66180998190003</v>
      </c>
      <c r="P31" s="193" t="n">
        <v>3.70500073865449</v>
      </c>
    </row>
    <row r="32" customFormat="false" ht="13.5" hidden="false" customHeight="false" outlineLevel="0" collapsed="false">
      <c r="B32" s="56"/>
      <c r="C32" s="56"/>
      <c r="D32" s="56"/>
      <c r="E32" s="25" t="s">
        <v>85</v>
      </c>
      <c r="F32" s="192" t="n">
        <v>6.30710873738302</v>
      </c>
      <c r="G32" s="192" t="n">
        <v>6.4450216213688</v>
      </c>
      <c r="H32" s="192" t="n">
        <v>6.25348207401945</v>
      </c>
      <c r="I32" s="192" t="n">
        <v>6.25286287852662</v>
      </c>
      <c r="J32" s="192" t="n">
        <v>5.45025803665601</v>
      </c>
      <c r="K32" s="192" t="n">
        <v>5.77752907997892</v>
      </c>
      <c r="L32" s="192" t="n">
        <v>5.72503819295614</v>
      </c>
      <c r="M32" s="192" t="n">
        <v>5.69587168874327</v>
      </c>
      <c r="N32" s="192" t="n">
        <v>5.59561506384514</v>
      </c>
      <c r="O32" s="192" t="n">
        <v>5.64855136846249</v>
      </c>
      <c r="P32" s="193" t="n">
        <v>5.40623973812944</v>
      </c>
    </row>
    <row r="33" customFormat="false" ht="13.5" hidden="false" customHeight="false" outlineLevel="0" collapsed="false">
      <c r="B33" s="56"/>
      <c r="C33" s="56"/>
      <c r="D33" s="56"/>
      <c r="E33" s="69" t="s">
        <v>87</v>
      </c>
      <c r="F33" s="200" t="s">
        <v>9</v>
      </c>
      <c r="G33" s="200" t="s">
        <v>9</v>
      </c>
      <c r="H33" s="200" t="s">
        <v>9</v>
      </c>
      <c r="I33" s="200" t="s">
        <v>9</v>
      </c>
      <c r="J33" s="200" t="s">
        <v>9</v>
      </c>
      <c r="K33" s="200" t="s">
        <v>9</v>
      </c>
      <c r="L33" s="200" t="s">
        <v>9</v>
      </c>
      <c r="M33" s="200" t="s">
        <v>9</v>
      </c>
      <c r="N33" s="200" t="s">
        <v>9</v>
      </c>
      <c r="O33" s="200" t="s">
        <v>9</v>
      </c>
      <c r="P33" s="201" t="s">
        <v>9</v>
      </c>
    </row>
    <row r="34" customFormat="false" ht="13.5" hidden="false" customHeight="false" outlineLevel="0" collapsed="false">
      <c r="B34" s="56"/>
      <c r="C34" s="56" t="s">
        <v>37</v>
      </c>
      <c r="D34" s="130" t="s">
        <v>242</v>
      </c>
      <c r="E34" s="45" t="s">
        <v>75</v>
      </c>
      <c r="F34" s="189" t="n">
        <v>2.6636734598908</v>
      </c>
      <c r="G34" s="189" t="n">
        <v>2.6636734598908</v>
      </c>
      <c r="H34" s="189" t="s">
        <v>9</v>
      </c>
      <c r="I34" s="189" t="n">
        <v>2.65251185562193</v>
      </c>
      <c r="J34" s="189" t="n">
        <v>2.6636734598908</v>
      </c>
      <c r="K34" s="189" t="n">
        <v>2.62265793011272</v>
      </c>
      <c r="L34" s="189" t="n">
        <v>2.6636734598908</v>
      </c>
      <c r="M34" s="189" t="n">
        <v>2.6636734598908</v>
      </c>
      <c r="N34" s="189" t="n">
        <v>2.6636734598908</v>
      </c>
      <c r="O34" s="189" t="n">
        <v>2.6636734598908</v>
      </c>
      <c r="P34" s="190" t="n">
        <v>2.7</v>
      </c>
    </row>
    <row r="35" customFormat="false" ht="13.5" hidden="false" customHeight="false" outlineLevel="0" collapsed="false">
      <c r="B35" s="56"/>
      <c r="C35" s="56"/>
      <c r="D35" s="56"/>
      <c r="E35" s="25" t="s">
        <v>78</v>
      </c>
      <c r="F35" s="192" t="n">
        <v>1.99986442276827</v>
      </c>
      <c r="G35" s="192" t="n">
        <v>2.00634642500365</v>
      </c>
      <c r="H35" s="192" t="n">
        <v>2.04229826885283</v>
      </c>
      <c r="I35" s="192" t="n">
        <v>2.06850247701711</v>
      </c>
      <c r="J35" s="192" t="n">
        <v>2.03403665412036</v>
      </c>
      <c r="K35" s="192" t="n">
        <v>2.06038171652657</v>
      </c>
      <c r="L35" s="192" t="n">
        <v>2.05034801164053</v>
      </c>
      <c r="M35" s="192" t="n">
        <v>2.03313041207564</v>
      </c>
      <c r="N35" s="192" t="n">
        <v>2.0337555147174</v>
      </c>
      <c r="O35" s="192" t="n">
        <v>2.03373898250621</v>
      </c>
      <c r="P35" s="193" t="n">
        <v>2.03928746086021</v>
      </c>
    </row>
    <row r="36" customFormat="false" ht="13.5" hidden="false" customHeight="false" outlineLevel="0" collapsed="false">
      <c r="B36" s="56"/>
      <c r="C36" s="56"/>
      <c r="D36" s="56"/>
      <c r="E36" s="25" t="s">
        <v>81</v>
      </c>
      <c r="F36" s="192" t="n">
        <v>1.62771028646617</v>
      </c>
      <c r="G36" s="192" t="n">
        <v>1.62771028646617</v>
      </c>
      <c r="H36" s="192" t="n">
        <v>1.62771028646617</v>
      </c>
      <c r="I36" s="192" t="n">
        <v>1.62771028646617</v>
      </c>
      <c r="J36" s="192" t="n">
        <v>1.62771028646617</v>
      </c>
      <c r="K36" s="192" t="n">
        <v>1.62771028646617</v>
      </c>
      <c r="L36" s="192" t="n">
        <v>1.62771028646617</v>
      </c>
      <c r="M36" s="192" t="n">
        <v>1.62771028646617</v>
      </c>
      <c r="N36" s="192" t="n">
        <v>1.62771028646617</v>
      </c>
      <c r="O36" s="192" t="n">
        <v>1.62771028646617</v>
      </c>
      <c r="P36" s="193" t="n">
        <v>1.62771028646617</v>
      </c>
    </row>
    <row r="37" customFormat="false" ht="13.5" hidden="false" customHeight="false" outlineLevel="0" collapsed="false">
      <c r="B37" s="56"/>
      <c r="C37" s="56"/>
      <c r="D37" s="56"/>
      <c r="E37" s="25" t="s">
        <v>83</v>
      </c>
      <c r="F37" s="192" t="n">
        <v>2.90611183899547</v>
      </c>
      <c r="G37" s="192" t="n">
        <v>2.91631904625311</v>
      </c>
      <c r="H37" s="192" t="n">
        <v>3.03156249362991</v>
      </c>
      <c r="I37" s="192" t="n">
        <v>2.96658750617438</v>
      </c>
      <c r="J37" s="192" t="n">
        <v>2.99762347293409</v>
      </c>
      <c r="K37" s="192" t="n">
        <v>3.10658624342983</v>
      </c>
      <c r="L37" s="192" t="n">
        <v>3.19042149678183</v>
      </c>
      <c r="M37" s="192" t="n">
        <v>3.27768003162375</v>
      </c>
      <c r="N37" s="192" t="n">
        <v>3.74493506499443</v>
      </c>
      <c r="O37" s="192" t="n">
        <v>3.66180998190003</v>
      </c>
      <c r="P37" s="193" t="n">
        <v>3.70500073865449</v>
      </c>
    </row>
    <row r="38" customFormat="false" ht="13.5" hidden="false" customHeight="false" outlineLevel="0" collapsed="false">
      <c r="B38" s="56"/>
      <c r="C38" s="56"/>
      <c r="D38" s="56"/>
      <c r="E38" s="25" t="s">
        <v>85</v>
      </c>
      <c r="F38" s="192" t="n">
        <v>6.30710873738302</v>
      </c>
      <c r="G38" s="192" t="n">
        <v>6.44502162136879</v>
      </c>
      <c r="H38" s="192" t="n">
        <v>6.25348207401945</v>
      </c>
      <c r="I38" s="192" t="n">
        <v>6.25286287852662</v>
      </c>
      <c r="J38" s="192" t="n">
        <v>5.45025803665601</v>
      </c>
      <c r="K38" s="192" t="n">
        <v>5.77752907997892</v>
      </c>
      <c r="L38" s="192" t="n">
        <v>5.72503819295614</v>
      </c>
      <c r="M38" s="192" t="n">
        <v>5.69587168874327</v>
      </c>
      <c r="N38" s="192" t="n">
        <v>5.59561506384514</v>
      </c>
      <c r="O38" s="192" t="n">
        <v>5.64855136846249</v>
      </c>
      <c r="P38" s="193" t="n">
        <v>5.40623973812944</v>
      </c>
    </row>
    <row r="39" customFormat="false" ht="13.5" hidden="false" customHeight="false" outlineLevel="0" collapsed="false">
      <c r="B39" s="56"/>
      <c r="C39" s="56"/>
      <c r="D39" s="56"/>
      <c r="E39" s="69" t="s">
        <v>87</v>
      </c>
      <c r="F39" s="200" t="s">
        <v>9</v>
      </c>
      <c r="G39" s="200" t="s">
        <v>9</v>
      </c>
      <c r="H39" s="200" t="s">
        <v>9</v>
      </c>
      <c r="I39" s="200" t="s">
        <v>9</v>
      </c>
      <c r="J39" s="200" t="s">
        <v>9</v>
      </c>
      <c r="K39" s="200" t="s">
        <v>9</v>
      </c>
      <c r="L39" s="200" t="s">
        <v>9</v>
      </c>
      <c r="M39" s="200" t="s">
        <v>9</v>
      </c>
      <c r="N39" s="200" t="s">
        <v>9</v>
      </c>
      <c r="O39" s="200" t="s">
        <v>9</v>
      </c>
      <c r="P39" s="201" t="s">
        <v>9</v>
      </c>
    </row>
    <row r="40" customFormat="false" ht="13.5" hidden="false" customHeight="false" outlineLevel="0" collapsed="false">
      <c r="B40" s="56" t="s">
        <v>69</v>
      </c>
      <c r="C40" s="56" t="s">
        <v>70</v>
      </c>
      <c r="D40" s="130" t="s">
        <v>242</v>
      </c>
      <c r="E40" s="45" t="s">
        <v>75</v>
      </c>
      <c r="F40" s="189" t="n">
        <v>2.85331953779312</v>
      </c>
      <c r="G40" s="189" t="n">
        <v>3.03917097496226</v>
      </c>
      <c r="H40" s="189" t="n">
        <v>3.13978975865399</v>
      </c>
      <c r="I40" s="189" t="n">
        <v>2.60259456730016</v>
      </c>
      <c r="J40" s="189" t="n">
        <v>2.64798872448836</v>
      </c>
      <c r="K40" s="189" t="n">
        <v>2.6636734598908</v>
      </c>
      <c r="L40" s="189" t="s">
        <v>9</v>
      </c>
      <c r="M40" s="189" t="s">
        <v>9</v>
      </c>
      <c r="N40" s="189" t="s">
        <v>9</v>
      </c>
      <c r="O40" s="189" t="s">
        <v>9</v>
      </c>
      <c r="P40" s="190" t="s">
        <v>9</v>
      </c>
    </row>
    <row r="41" customFormat="false" ht="13.5" hidden="false" customHeight="false" outlineLevel="0" collapsed="false">
      <c r="B41" s="56"/>
      <c r="C41" s="56"/>
      <c r="D41" s="56"/>
      <c r="E41" s="25" t="s">
        <v>78</v>
      </c>
      <c r="F41" s="192" t="n">
        <v>1.93871125155502</v>
      </c>
      <c r="G41" s="192" t="n">
        <v>1.95124254788467</v>
      </c>
      <c r="H41" s="192" t="n">
        <v>1.95376007203465</v>
      </c>
      <c r="I41" s="192" t="n">
        <v>1.95211262467656</v>
      </c>
      <c r="J41" s="192" t="n">
        <v>1.9590416529738</v>
      </c>
      <c r="K41" s="192" t="n">
        <v>1.96369270921124</v>
      </c>
      <c r="L41" s="192" t="n">
        <v>1.96942904812117</v>
      </c>
      <c r="M41" s="192" t="n">
        <v>1.96847820408207</v>
      </c>
      <c r="N41" s="192" t="n">
        <v>1.97263852688665</v>
      </c>
      <c r="O41" s="192" t="n">
        <v>1.98169740424198</v>
      </c>
      <c r="P41" s="193" t="n">
        <v>1.98297853840769</v>
      </c>
    </row>
    <row r="42" customFormat="false" ht="13.5" hidden="false" customHeight="false" outlineLevel="0" collapsed="false">
      <c r="B42" s="56"/>
      <c r="C42" s="56"/>
      <c r="D42" s="56"/>
      <c r="E42" s="25" t="s">
        <v>81</v>
      </c>
      <c r="F42" s="192" t="n">
        <v>1.62771028646617</v>
      </c>
      <c r="G42" s="192" t="n">
        <v>1.62771028646617</v>
      </c>
      <c r="H42" s="192" t="n">
        <v>1.62771028646617</v>
      </c>
      <c r="I42" s="192" t="n">
        <v>1.62771028646617</v>
      </c>
      <c r="J42" s="192" t="n">
        <v>1.62771028646617</v>
      </c>
      <c r="K42" s="192" t="n">
        <v>1.62771028646617</v>
      </c>
      <c r="L42" s="192" t="n">
        <v>1.62771028646617</v>
      </c>
      <c r="M42" s="192" t="n">
        <v>1.62771028646617</v>
      </c>
      <c r="N42" s="192" t="n">
        <v>1.62771028646617</v>
      </c>
      <c r="O42" s="192" t="n">
        <v>1.62771028646617</v>
      </c>
      <c r="P42" s="193" t="n">
        <v>1.62771028646617</v>
      </c>
    </row>
    <row r="43" customFormat="false" ht="13.5" hidden="false" customHeight="false" outlineLevel="0" collapsed="false">
      <c r="B43" s="56"/>
      <c r="C43" s="56"/>
      <c r="D43" s="56"/>
      <c r="E43" s="25" t="s">
        <v>83</v>
      </c>
      <c r="F43" s="192" t="n">
        <v>2.90611183899547</v>
      </c>
      <c r="G43" s="192" t="n">
        <v>2.91631904625311</v>
      </c>
      <c r="H43" s="192" t="n">
        <v>3.03156249362991</v>
      </c>
      <c r="I43" s="192" t="n">
        <v>2.96658750617438</v>
      </c>
      <c r="J43" s="192" t="n">
        <v>2.99762347293409</v>
      </c>
      <c r="K43" s="192" t="n">
        <v>3.10658624342983</v>
      </c>
      <c r="L43" s="192" t="n">
        <v>3.19042149678183</v>
      </c>
      <c r="M43" s="192" t="n">
        <v>3.27768003162375</v>
      </c>
      <c r="N43" s="192" t="n">
        <v>3.74493506499443</v>
      </c>
      <c r="O43" s="192" t="n">
        <v>3.66180998190003</v>
      </c>
      <c r="P43" s="193" t="n">
        <v>3.70500073865449</v>
      </c>
    </row>
    <row r="44" customFormat="false" ht="13.5" hidden="false" customHeight="false" outlineLevel="0" collapsed="false">
      <c r="B44" s="56"/>
      <c r="C44" s="56"/>
      <c r="D44" s="56"/>
      <c r="E44" s="25" t="s">
        <v>85</v>
      </c>
      <c r="F44" s="192" t="n">
        <v>6.30710873738302</v>
      </c>
      <c r="G44" s="192" t="n">
        <v>6.44502162136879</v>
      </c>
      <c r="H44" s="192" t="n">
        <v>6.25348207401945</v>
      </c>
      <c r="I44" s="192" t="n">
        <v>6.25286287852662</v>
      </c>
      <c r="J44" s="192" t="n">
        <v>5.45025803665601</v>
      </c>
      <c r="K44" s="192" t="n">
        <v>5.77752907997892</v>
      </c>
      <c r="L44" s="192" t="n">
        <v>5.72503819295614</v>
      </c>
      <c r="M44" s="192" t="n">
        <v>5.69587168874327</v>
      </c>
      <c r="N44" s="192" t="n">
        <v>5.59561506384514</v>
      </c>
      <c r="O44" s="192" t="n">
        <v>5.64855136846249</v>
      </c>
      <c r="P44" s="193" t="n">
        <v>5.40623973812944</v>
      </c>
    </row>
    <row r="45" customFormat="false" ht="13.5" hidden="false" customHeight="false" outlineLevel="0" collapsed="false">
      <c r="B45" s="56"/>
      <c r="C45" s="56"/>
      <c r="D45" s="56"/>
      <c r="E45" s="69" t="s">
        <v>87</v>
      </c>
      <c r="F45" s="200" t="s">
        <v>9</v>
      </c>
      <c r="G45" s="200" t="s">
        <v>9</v>
      </c>
      <c r="H45" s="200" t="s">
        <v>9</v>
      </c>
      <c r="I45" s="200" t="s">
        <v>9</v>
      </c>
      <c r="J45" s="200" t="s">
        <v>9</v>
      </c>
      <c r="K45" s="200" t="s">
        <v>9</v>
      </c>
      <c r="L45" s="200" t="s">
        <v>9</v>
      </c>
      <c r="M45" s="200" t="s">
        <v>9</v>
      </c>
      <c r="N45" s="200" t="s">
        <v>9</v>
      </c>
      <c r="O45" s="200" t="s">
        <v>9</v>
      </c>
      <c r="P45" s="201" t="s">
        <v>9</v>
      </c>
    </row>
    <row r="46" customFormat="false" ht="13.5" hidden="false" customHeight="false" outlineLevel="0" collapsed="false">
      <c r="B46" s="202"/>
      <c r="C46" s="202"/>
      <c r="D46" s="202"/>
      <c r="E46" s="203"/>
      <c r="F46" s="202"/>
      <c r="G46" s="202"/>
      <c r="H46" s="202"/>
      <c r="I46" s="202"/>
      <c r="J46" s="202"/>
      <c r="K46" s="202"/>
      <c r="L46" s="202"/>
      <c r="M46" s="202"/>
      <c r="N46" s="202"/>
      <c r="O46" s="202"/>
      <c r="P46" s="202"/>
    </row>
    <row r="47" customFormat="false" ht="18" hidden="false" customHeight="false" outlineLevel="0" collapsed="false">
      <c r="B47" s="183" t="s">
        <v>346</v>
      </c>
    </row>
    <row r="48" customFormat="false" ht="18" hidden="false" customHeight="false" outlineLevel="0" collapsed="false">
      <c r="B48" s="183" t="s">
        <v>347</v>
      </c>
    </row>
    <row r="49" customFormat="false" ht="13.5" hidden="false" customHeight="false" outlineLevel="0" collapsed="false">
      <c r="B49" s="202"/>
      <c r="C49" s="202"/>
      <c r="D49" s="202"/>
    </row>
    <row r="50" customFormat="false" ht="18" hidden="false" customHeight="false" outlineLevel="0" collapsed="false">
      <c r="B50" s="183" t="s">
        <v>348</v>
      </c>
    </row>
    <row r="51" customFormat="false" ht="13.5" hidden="false" customHeight="false" outlineLevel="0" collapsed="false">
      <c r="B51" s="56" t="s">
        <v>1</v>
      </c>
      <c r="C51" s="56" t="s">
        <v>2</v>
      </c>
      <c r="D51" s="56" t="s">
        <v>3</v>
      </c>
      <c r="E51" s="56" t="s">
        <v>4</v>
      </c>
      <c r="F51" s="184" t="n">
        <v>2010</v>
      </c>
      <c r="G51" s="184" t="n">
        <v>2011</v>
      </c>
      <c r="H51" s="184" t="n">
        <v>2012</v>
      </c>
      <c r="I51" s="184" t="n">
        <v>2013</v>
      </c>
      <c r="J51" s="184" t="n">
        <v>2014</v>
      </c>
      <c r="K51" s="184" t="n">
        <v>2015</v>
      </c>
      <c r="L51" s="184" t="n">
        <v>2016</v>
      </c>
      <c r="M51" s="184" t="n">
        <v>2017</v>
      </c>
      <c r="N51" s="184" t="n">
        <v>2018</v>
      </c>
      <c r="O51" s="184" t="n">
        <v>2019</v>
      </c>
      <c r="P51" s="185" t="n">
        <v>2020</v>
      </c>
    </row>
    <row r="52" customFormat="false" ht="13.5" hidden="false" customHeight="false" outlineLevel="0" collapsed="false">
      <c r="B52" s="56" t="s">
        <v>49</v>
      </c>
      <c r="C52" s="130" t="s">
        <v>9</v>
      </c>
      <c r="D52" s="130" t="s">
        <v>242</v>
      </c>
      <c r="E52" s="45" t="s">
        <v>75</v>
      </c>
      <c r="F52" s="189" t="n">
        <v>2.73041225411653</v>
      </c>
      <c r="G52" s="189" t="n">
        <v>2.65695619661996</v>
      </c>
      <c r="H52" s="189" t="n">
        <v>2.6559874125112</v>
      </c>
      <c r="I52" s="189" t="n">
        <v>2.75921628363497</v>
      </c>
      <c r="J52" s="189" t="n">
        <v>2.65581844413407</v>
      </c>
      <c r="K52" s="189" t="n">
        <v>2.78387254104627</v>
      </c>
      <c r="L52" s="189" t="n">
        <v>2.78892521414674</v>
      </c>
      <c r="M52" s="189" t="n">
        <v>2.80976934911818</v>
      </c>
      <c r="N52" s="189" t="n">
        <v>2.87770972301708</v>
      </c>
      <c r="O52" s="189" t="n">
        <v>2.93751730380799</v>
      </c>
      <c r="P52" s="190" t="n">
        <v>2.95058397774254</v>
      </c>
    </row>
    <row r="53" customFormat="false" ht="13.5" hidden="false" customHeight="false" outlineLevel="0" collapsed="false">
      <c r="B53" s="56"/>
      <c r="C53" s="56"/>
      <c r="D53" s="56"/>
      <c r="E53" s="25" t="s">
        <v>78</v>
      </c>
      <c r="F53" s="192" t="n">
        <v>2.11094580714461</v>
      </c>
      <c r="G53" s="192" t="n">
        <v>2.27365307277907</v>
      </c>
      <c r="H53" s="192" t="n">
        <v>2.14099572217166</v>
      </c>
      <c r="I53" s="192" t="n">
        <v>2.09747963197943</v>
      </c>
      <c r="J53" s="192" t="n">
        <v>2.11572068028887</v>
      </c>
      <c r="K53" s="192" t="n">
        <v>2.08526716792898</v>
      </c>
      <c r="L53" s="192" t="n">
        <v>2.1063895822537</v>
      </c>
      <c r="M53" s="192" t="n">
        <v>2.08033359058632</v>
      </c>
      <c r="N53" s="192" t="n">
        <v>1.97071984581264</v>
      </c>
      <c r="O53" s="192" t="n">
        <v>2.05804933253554</v>
      </c>
      <c r="P53" s="193" t="n">
        <v>2.0493592083537</v>
      </c>
    </row>
    <row r="54" customFormat="false" ht="13.5" hidden="false" customHeight="false" outlineLevel="0" collapsed="false">
      <c r="B54" s="56"/>
      <c r="C54" s="56"/>
      <c r="D54" s="56"/>
      <c r="E54" s="25" t="s">
        <v>81</v>
      </c>
      <c r="F54" s="192" t="n">
        <v>1.62771028646617</v>
      </c>
      <c r="G54" s="192" t="n">
        <v>1.62771028646617</v>
      </c>
      <c r="H54" s="192" t="n">
        <v>1.62771028646617</v>
      </c>
      <c r="I54" s="192" t="n">
        <v>1.62771028646617</v>
      </c>
      <c r="J54" s="192" t="n">
        <v>1.62771028646617</v>
      </c>
      <c r="K54" s="192" t="n">
        <v>1.62771028646617</v>
      </c>
      <c r="L54" s="192" t="n">
        <v>1.62771028646617</v>
      </c>
      <c r="M54" s="192" t="n">
        <v>1.62771028646617</v>
      </c>
      <c r="N54" s="192" t="n">
        <v>1.62770992762983</v>
      </c>
      <c r="O54" s="192" t="n">
        <v>1.62771026628388</v>
      </c>
      <c r="P54" s="193" t="n">
        <v>1.62771004062001</v>
      </c>
    </row>
    <row r="55" customFormat="false" ht="13.5" hidden="false" customHeight="false" outlineLevel="0" collapsed="false">
      <c r="B55" s="56"/>
      <c r="C55" s="56"/>
      <c r="D55" s="56"/>
      <c r="E55" s="25" t="s">
        <v>83</v>
      </c>
      <c r="F55" s="192" t="n">
        <v>2.90611183899547</v>
      </c>
      <c r="G55" s="192" t="n">
        <v>2.91631904625311</v>
      </c>
      <c r="H55" s="192" t="s">
        <v>9</v>
      </c>
      <c r="I55" s="192" t="n">
        <v>2.96658750617438</v>
      </c>
      <c r="J55" s="192" t="n">
        <v>2.99762347293409</v>
      </c>
      <c r="K55" s="192" t="n">
        <v>3.10658624342983</v>
      </c>
      <c r="L55" s="192" t="n">
        <v>3.19042149678183</v>
      </c>
      <c r="M55" s="192" t="n">
        <v>3.27768003162375</v>
      </c>
      <c r="N55" s="192" t="n">
        <v>3.74493506499443</v>
      </c>
      <c r="O55" s="192" t="n">
        <v>3.66180998190003</v>
      </c>
      <c r="P55" s="193" t="n">
        <v>3.70500073865449</v>
      </c>
    </row>
    <row r="56" customFormat="false" ht="13.5" hidden="false" customHeight="false" outlineLevel="0" collapsed="false">
      <c r="B56" s="56"/>
      <c r="C56" s="56"/>
      <c r="D56" s="56"/>
      <c r="E56" s="25" t="s">
        <v>85</v>
      </c>
      <c r="F56" s="192" t="s">
        <v>9</v>
      </c>
      <c r="G56" s="192" t="s">
        <v>9</v>
      </c>
      <c r="H56" s="192" t="s">
        <v>9</v>
      </c>
      <c r="I56" s="192" t="s">
        <v>9</v>
      </c>
      <c r="J56" s="192" t="s">
        <v>9</v>
      </c>
      <c r="K56" s="192" t="s">
        <v>9</v>
      </c>
      <c r="L56" s="192" t="s">
        <v>9</v>
      </c>
      <c r="M56" s="192" t="s">
        <v>9</v>
      </c>
      <c r="N56" s="192" t="s">
        <v>9</v>
      </c>
      <c r="O56" s="192" t="s">
        <v>9</v>
      </c>
      <c r="P56" s="193" t="s">
        <v>9</v>
      </c>
    </row>
    <row r="57" customFormat="false" ht="13.5" hidden="false" customHeight="false" outlineLevel="0" collapsed="false">
      <c r="B57" s="56"/>
      <c r="C57" s="56"/>
      <c r="D57" s="56"/>
      <c r="E57" s="69" t="s">
        <v>87</v>
      </c>
      <c r="F57" s="195" t="n">
        <v>0</v>
      </c>
      <c r="G57" s="195" t="n">
        <v>0</v>
      </c>
      <c r="H57" s="195" t="n">
        <v>0</v>
      </c>
      <c r="I57" s="195" t="n">
        <v>0</v>
      </c>
      <c r="J57" s="195" t="n">
        <v>0</v>
      </c>
      <c r="K57" s="195" t="n">
        <v>0</v>
      </c>
      <c r="L57" s="195" t="n">
        <v>0</v>
      </c>
      <c r="M57" s="195" t="n">
        <v>0</v>
      </c>
      <c r="N57" s="195" t="n">
        <v>0</v>
      </c>
      <c r="O57" s="195" t="n">
        <v>0</v>
      </c>
      <c r="P57" s="196" t="n">
        <v>0</v>
      </c>
    </row>
    <row r="58" customFormat="false" ht="13.5" hidden="false" customHeight="false" outlineLevel="0" collapsed="false">
      <c r="B58" s="56" t="s">
        <v>52</v>
      </c>
      <c r="C58" s="130" t="s">
        <v>9</v>
      </c>
      <c r="D58" s="130" t="s">
        <v>242</v>
      </c>
      <c r="E58" s="45" t="s">
        <v>75</v>
      </c>
      <c r="F58" s="189" t="n">
        <v>2.78261010389182</v>
      </c>
      <c r="G58" s="189" t="n">
        <v>2.65581583334072</v>
      </c>
      <c r="H58" s="189" t="n">
        <v>2.65719827679353</v>
      </c>
      <c r="I58" s="189" t="n">
        <v>2.68000125938724</v>
      </c>
      <c r="J58" s="189" t="n">
        <v>2.83350140831908</v>
      </c>
      <c r="K58" s="189" t="n">
        <v>2.82440077491025</v>
      </c>
      <c r="L58" s="189" t="n">
        <v>2.81823028253248</v>
      </c>
      <c r="M58" s="189" t="n">
        <v>2.82401716809592</v>
      </c>
      <c r="N58" s="189" t="n">
        <v>2.7909849299533</v>
      </c>
      <c r="O58" s="189" t="n">
        <v>2.78754008978325</v>
      </c>
      <c r="P58" s="190" t="n">
        <v>2.76586801739313</v>
      </c>
    </row>
    <row r="59" customFormat="false" ht="13.5" hidden="false" customHeight="false" outlineLevel="0" collapsed="false">
      <c r="B59" s="56"/>
      <c r="C59" s="56"/>
      <c r="D59" s="56"/>
      <c r="E59" s="25" t="s">
        <v>78</v>
      </c>
      <c r="F59" s="192" t="n">
        <v>2.0024033178761</v>
      </c>
      <c r="G59" s="192" t="n">
        <v>2.2732010653066</v>
      </c>
      <c r="H59" s="192" t="n">
        <v>2.07797503504491</v>
      </c>
      <c r="I59" s="192" t="n">
        <v>1.99394027998317</v>
      </c>
      <c r="J59" s="192" t="n">
        <v>1.96719042023048</v>
      </c>
      <c r="K59" s="192" t="n">
        <v>1.95551249969425</v>
      </c>
      <c r="L59" s="192" t="n">
        <v>1.95864786162897</v>
      </c>
      <c r="M59" s="192" t="n">
        <v>1.92556504767088</v>
      </c>
      <c r="N59" s="192" t="n">
        <v>1.93405307516604</v>
      </c>
      <c r="O59" s="192" t="n">
        <v>1.92244836250716</v>
      </c>
      <c r="P59" s="193" t="n">
        <v>2.02076975747904</v>
      </c>
    </row>
    <row r="60" customFormat="false" ht="13.5" hidden="false" customHeight="false" outlineLevel="0" collapsed="false">
      <c r="B60" s="56"/>
      <c r="C60" s="56"/>
      <c r="D60" s="56"/>
      <c r="E60" s="25" t="s">
        <v>81</v>
      </c>
      <c r="F60" s="192" t="n">
        <v>1.62771028646617</v>
      </c>
      <c r="G60" s="192" t="n">
        <v>1.62771028646617</v>
      </c>
      <c r="H60" s="192" t="n">
        <v>1.62771028646617</v>
      </c>
      <c r="I60" s="192" t="n">
        <v>1.62771028646617</v>
      </c>
      <c r="J60" s="192" t="n">
        <v>1.62771028646617</v>
      </c>
      <c r="K60" s="192" t="n">
        <v>1.62771028646617</v>
      </c>
      <c r="L60" s="192" t="n">
        <v>1.62771028646617</v>
      </c>
      <c r="M60" s="192" t="n">
        <v>1.62771028646617</v>
      </c>
      <c r="N60" s="192" t="n">
        <v>1.62770996303238</v>
      </c>
      <c r="O60" s="192" t="n">
        <v>1.62771009424038</v>
      </c>
      <c r="P60" s="193" t="n">
        <v>1.62771009693052</v>
      </c>
    </row>
    <row r="61" customFormat="false" ht="13.5" hidden="false" customHeight="false" outlineLevel="0" collapsed="false">
      <c r="B61" s="56"/>
      <c r="C61" s="56"/>
      <c r="D61" s="56"/>
      <c r="E61" s="25" t="s">
        <v>83</v>
      </c>
      <c r="F61" s="198" t="s">
        <v>9</v>
      </c>
      <c r="G61" s="198" t="s">
        <v>9</v>
      </c>
      <c r="H61" s="198" t="s">
        <v>9</v>
      </c>
      <c r="I61" s="198" t="s">
        <v>9</v>
      </c>
      <c r="J61" s="198" t="s">
        <v>9</v>
      </c>
      <c r="K61" s="198" t="s">
        <v>9</v>
      </c>
      <c r="L61" s="198" t="s">
        <v>9</v>
      </c>
      <c r="M61" s="198" t="s">
        <v>9</v>
      </c>
      <c r="N61" s="198" t="s">
        <v>9</v>
      </c>
      <c r="O61" s="198" t="s">
        <v>9</v>
      </c>
      <c r="P61" s="199" t="s">
        <v>9</v>
      </c>
    </row>
    <row r="62" customFormat="false" ht="13.5" hidden="false" customHeight="false" outlineLevel="0" collapsed="false">
      <c r="B62" s="56"/>
      <c r="C62" s="56"/>
      <c r="D62" s="56"/>
      <c r="E62" s="25" t="s">
        <v>85</v>
      </c>
      <c r="F62" s="198" t="s">
        <v>9</v>
      </c>
      <c r="G62" s="198" t="s">
        <v>9</v>
      </c>
      <c r="H62" s="198" t="s">
        <v>9</v>
      </c>
      <c r="I62" s="198" t="s">
        <v>9</v>
      </c>
      <c r="J62" s="198" t="s">
        <v>9</v>
      </c>
      <c r="K62" s="198" t="s">
        <v>9</v>
      </c>
      <c r="L62" s="198" t="s">
        <v>9</v>
      </c>
      <c r="M62" s="198" t="s">
        <v>9</v>
      </c>
      <c r="N62" s="198" t="s">
        <v>9</v>
      </c>
      <c r="O62" s="198" t="s">
        <v>9</v>
      </c>
      <c r="P62" s="199" t="s">
        <v>9</v>
      </c>
    </row>
    <row r="63" customFormat="false" ht="13.5" hidden="false" customHeight="false" outlineLevel="0" collapsed="false">
      <c r="B63" s="56"/>
      <c r="C63" s="56"/>
      <c r="D63" s="56"/>
      <c r="E63" s="69" t="s">
        <v>87</v>
      </c>
      <c r="F63" s="195" t="n">
        <v>0</v>
      </c>
      <c r="G63" s="195" t="n">
        <v>0</v>
      </c>
      <c r="H63" s="195" t="n">
        <v>0</v>
      </c>
      <c r="I63" s="195" t="n">
        <v>0</v>
      </c>
      <c r="J63" s="195" t="n">
        <v>0</v>
      </c>
      <c r="K63" s="195" t="n">
        <v>0</v>
      </c>
      <c r="L63" s="195" t="n">
        <v>0</v>
      </c>
      <c r="M63" s="195" t="n">
        <v>0</v>
      </c>
      <c r="N63" s="195" t="n">
        <v>0</v>
      </c>
      <c r="O63" s="195" t="n">
        <v>0</v>
      </c>
      <c r="P63" s="196" t="n">
        <v>0</v>
      </c>
    </row>
    <row r="64" customFormat="false" ht="13.5" hidden="false" customHeight="false" outlineLevel="0" collapsed="false">
      <c r="B64" s="56" t="s">
        <v>288</v>
      </c>
      <c r="C64" s="130" t="s">
        <v>9</v>
      </c>
      <c r="D64" s="130" t="s">
        <v>242</v>
      </c>
      <c r="E64" s="45" t="s">
        <v>75</v>
      </c>
      <c r="F64" s="189" t="n">
        <v>8.13676796491782</v>
      </c>
      <c r="G64" s="189" t="n">
        <v>0.165264294251363</v>
      </c>
      <c r="H64" s="189" t="n">
        <v>-4.64589943043521</v>
      </c>
      <c r="I64" s="189" t="n">
        <v>8.86409271776355</v>
      </c>
      <c r="J64" s="189" t="n">
        <v>8.04152313344143</v>
      </c>
      <c r="K64" s="189" t="n">
        <v>7.88527091156305</v>
      </c>
      <c r="L64" s="189" t="n">
        <v>7.85774975929604</v>
      </c>
      <c r="M64" s="189" t="n">
        <v>7.31974280422334</v>
      </c>
      <c r="N64" s="189" t="n">
        <v>7.33326759503066</v>
      </c>
      <c r="O64" s="189" t="n">
        <v>7.2601032292656</v>
      </c>
      <c r="P64" s="190" t="n">
        <v>7.27722851700101</v>
      </c>
    </row>
    <row r="65" customFormat="false" ht="13.5" hidden="false" customHeight="false" outlineLevel="0" collapsed="false">
      <c r="B65" s="56"/>
      <c r="C65" s="56"/>
      <c r="D65" s="56"/>
      <c r="E65" s="25" t="s">
        <v>78</v>
      </c>
      <c r="F65" s="192" t="n">
        <v>1.22235598405041</v>
      </c>
      <c r="G65" s="192" t="n">
        <v>1.25010857522137</v>
      </c>
      <c r="H65" s="192" t="n">
        <v>1.44774654837464</v>
      </c>
      <c r="I65" s="192" t="n">
        <v>1.51532724754274</v>
      </c>
      <c r="J65" s="192" t="n">
        <v>1.68842957857428</v>
      </c>
      <c r="K65" s="192" t="n">
        <v>1.72170900064067</v>
      </c>
      <c r="L65" s="192" t="n">
        <v>1.89339713878744</v>
      </c>
      <c r="M65" s="192" t="n">
        <v>2.03683284565239</v>
      </c>
      <c r="N65" s="192" t="n">
        <v>2.48266369215894</v>
      </c>
      <c r="O65" s="192" t="n">
        <v>2.35555707590657</v>
      </c>
      <c r="P65" s="193" t="n">
        <v>2.08760760919294</v>
      </c>
    </row>
    <row r="66" customFormat="false" ht="13.5" hidden="false" customHeight="false" outlineLevel="0" collapsed="false">
      <c r="B66" s="56"/>
      <c r="C66" s="56"/>
      <c r="D66" s="56"/>
      <c r="E66" s="25" t="s">
        <v>81</v>
      </c>
      <c r="F66" s="198" t="s">
        <v>9</v>
      </c>
      <c r="G66" s="198" t="s">
        <v>9</v>
      </c>
      <c r="H66" s="198" t="s">
        <v>9</v>
      </c>
      <c r="I66" s="198" t="s">
        <v>9</v>
      </c>
      <c r="J66" s="192" t="n">
        <v>0.477373706632654</v>
      </c>
      <c r="K66" s="192" t="n">
        <v>0.828991216216217</v>
      </c>
      <c r="L66" s="192" t="n">
        <v>1.15738211766678</v>
      </c>
      <c r="M66" s="198" t="s">
        <v>9</v>
      </c>
      <c r="N66" s="198" t="s">
        <v>9</v>
      </c>
      <c r="O66" s="192" t="n">
        <v>0.881111742458153</v>
      </c>
      <c r="P66" s="193" t="n">
        <v>-14.9197428049621</v>
      </c>
    </row>
    <row r="67" customFormat="false" ht="13.5" hidden="false" customHeight="false" outlineLevel="0" collapsed="false">
      <c r="B67" s="56"/>
      <c r="C67" s="56"/>
      <c r="D67" s="56"/>
      <c r="E67" s="25" t="s">
        <v>83</v>
      </c>
      <c r="F67" s="192" t="n">
        <v>2.90611183899547</v>
      </c>
      <c r="G67" s="192" t="n">
        <v>2.90611183899547</v>
      </c>
      <c r="H67" s="192" t="n">
        <v>2.90611183899547</v>
      </c>
      <c r="I67" s="192" t="n">
        <v>2.90611183899547</v>
      </c>
      <c r="J67" s="192" t="n">
        <v>2.90611183899547</v>
      </c>
      <c r="K67" s="192" t="n">
        <v>2.90611183899547</v>
      </c>
      <c r="L67" s="192" t="n">
        <v>2.90611183899547</v>
      </c>
      <c r="M67" s="192" t="n">
        <v>2.90611183899547</v>
      </c>
      <c r="N67" s="192" t="n">
        <v>2.90611183899547</v>
      </c>
      <c r="O67" s="192" t="n">
        <v>2.90611183899547</v>
      </c>
      <c r="P67" s="193" t="n">
        <v>2.90611183899547</v>
      </c>
    </row>
    <row r="68" customFormat="false" ht="13.5" hidden="false" customHeight="false" outlineLevel="0" collapsed="false">
      <c r="B68" s="56"/>
      <c r="C68" s="56"/>
      <c r="D68" s="56"/>
      <c r="E68" s="25" t="s">
        <v>85</v>
      </c>
      <c r="F68" s="198" t="s">
        <v>9</v>
      </c>
      <c r="G68" s="198" t="s">
        <v>9</v>
      </c>
      <c r="H68" s="198" t="s">
        <v>9</v>
      </c>
      <c r="I68" s="198" t="s">
        <v>9</v>
      </c>
      <c r="J68" s="198" t="s">
        <v>9</v>
      </c>
      <c r="K68" s="198" t="s">
        <v>9</v>
      </c>
      <c r="L68" s="198" t="s">
        <v>9</v>
      </c>
      <c r="M68" s="198" t="s">
        <v>9</v>
      </c>
      <c r="N68" s="198" t="s">
        <v>9</v>
      </c>
      <c r="O68" s="198" t="s">
        <v>9</v>
      </c>
      <c r="P68" s="199" t="s">
        <v>9</v>
      </c>
    </row>
    <row r="69" customFormat="false" ht="13.5" hidden="false" customHeight="false" outlineLevel="0" collapsed="false">
      <c r="B69" s="56"/>
      <c r="C69" s="56"/>
      <c r="D69" s="56"/>
      <c r="E69" s="69" t="s">
        <v>87</v>
      </c>
      <c r="F69" s="200" t="s">
        <v>9</v>
      </c>
      <c r="G69" s="200" t="s">
        <v>9</v>
      </c>
      <c r="H69" s="200" t="s">
        <v>9</v>
      </c>
      <c r="I69" s="200" t="s">
        <v>9</v>
      </c>
      <c r="J69" s="200" t="s">
        <v>9</v>
      </c>
      <c r="K69" s="200" t="s">
        <v>9</v>
      </c>
      <c r="L69" s="200" t="s">
        <v>9</v>
      </c>
      <c r="M69" s="200" t="s">
        <v>9</v>
      </c>
      <c r="N69" s="200" t="s">
        <v>9</v>
      </c>
      <c r="O69" s="200" t="s">
        <v>9</v>
      </c>
      <c r="P69" s="201" t="s">
        <v>9</v>
      </c>
    </row>
    <row r="70" customFormat="false" ht="13.5" hidden="false" customHeight="false" outlineLevel="0" collapsed="false">
      <c r="B70" s="56" t="s">
        <v>349</v>
      </c>
      <c r="C70" s="130" t="s">
        <v>9</v>
      </c>
      <c r="D70" s="130" t="s">
        <v>242</v>
      </c>
      <c r="E70" s="45" t="s">
        <v>75</v>
      </c>
      <c r="F70" s="189" t="n">
        <v>0</v>
      </c>
      <c r="G70" s="189" t="n">
        <v>0</v>
      </c>
      <c r="H70" s="189" t="n">
        <v>0</v>
      </c>
      <c r="I70" s="189" t="n">
        <v>0</v>
      </c>
      <c r="J70" s="189" t="n">
        <v>0</v>
      </c>
      <c r="K70" s="189" t="n">
        <v>0</v>
      </c>
      <c r="L70" s="189" t="n">
        <v>0</v>
      </c>
      <c r="M70" s="189" t="n">
        <v>0</v>
      </c>
      <c r="N70" s="189" t="n">
        <v>0</v>
      </c>
      <c r="O70" s="189" t="n">
        <v>0</v>
      </c>
      <c r="P70" s="190" t="n">
        <v>0</v>
      </c>
    </row>
    <row r="71" customFormat="false" ht="13.5" hidden="false" customHeight="false" outlineLevel="0" collapsed="false">
      <c r="B71" s="56"/>
      <c r="C71" s="56"/>
      <c r="D71" s="56"/>
      <c r="E71" s="25" t="s">
        <v>78</v>
      </c>
      <c r="F71" s="192" t="n">
        <v>0</v>
      </c>
      <c r="G71" s="192" t="n">
        <v>0</v>
      </c>
      <c r="H71" s="192" t="n">
        <v>0</v>
      </c>
      <c r="I71" s="192" t="n">
        <v>0</v>
      </c>
      <c r="J71" s="192" t="n">
        <v>0</v>
      </c>
      <c r="K71" s="192" t="n">
        <v>0</v>
      </c>
      <c r="L71" s="192" t="n">
        <v>0</v>
      </c>
      <c r="M71" s="192" t="n">
        <v>0</v>
      </c>
      <c r="N71" s="192" t="n">
        <v>0</v>
      </c>
      <c r="O71" s="192" t="n">
        <v>0</v>
      </c>
      <c r="P71" s="193" t="n">
        <v>0</v>
      </c>
    </row>
    <row r="72" customFormat="false" ht="13.5" hidden="false" customHeight="false" outlineLevel="0" collapsed="false">
      <c r="B72" s="56"/>
      <c r="C72" s="56"/>
      <c r="D72" s="56"/>
      <c r="E72" s="25" t="s">
        <v>81</v>
      </c>
      <c r="F72" s="192" t="n">
        <v>0</v>
      </c>
      <c r="G72" s="192" t="n">
        <v>0</v>
      </c>
      <c r="H72" s="192" t="n">
        <v>0</v>
      </c>
      <c r="I72" s="192" t="n">
        <v>0</v>
      </c>
      <c r="J72" s="192" t="n">
        <v>0</v>
      </c>
      <c r="K72" s="192" t="n">
        <v>0</v>
      </c>
      <c r="L72" s="192" t="n">
        <v>0</v>
      </c>
      <c r="M72" s="192" t="n">
        <v>0</v>
      </c>
      <c r="N72" s="192" t="n">
        <v>0</v>
      </c>
      <c r="O72" s="192" t="n">
        <v>0</v>
      </c>
      <c r="P72" s="193" t="n">
        <v>0</v>
      </c>
    </row>
    <row r="73" customFormat="false" ht="13.5" hidden="false" customHeight="false" outlineLevel="0" collapsed="false">
      <c r="B73" s="56"/>
      <c r="C73" s="56"/>
      <c r="D73" s="56"/>
      <c r="E73" s="25" t="s">
        <v>83</v>
      </c>
      <c r="F73" s="192" t="n">
        <v>3.0715705962486</v>
      </c>
      <c r="G73" s="192" t="n">
        <v>3.03121631962065</v>
      </c>
      <c r="H73" s="192" t="n">
        <v>3.15694948930513</v>
      </c>
      <c r="I73" s="192" t="n">
        <v>3.11836245447477</v>
      </c>
      <c r="J73" s="192" t="n">
        <v>3.31234810444823</v>
      </c>
      <c r="K73" s="192" t="n">
        <v>3.39854549837051</v>
      </c>
      <c r="L73" s="192" t="n">
        <v>3.30891573314928</v>
      </c>
      <c r="M73" s="192" t="n">
        <v>3.3998664569005</v>
      </c>
      <c r="N73" s="192" t="n">
        <v>3.91862358593846</v>
      </c>
      <c r="O73" s="192" t="n">
        <v>3.82668972262855</v>
      </c>
      <c r="P73" s="193" t="n">
        <v>3.87283987777155</v>
      </c>
    </row>
    <row r="74" customFormat="false" ht="13.5" hidden="false" customHeight="false" outlineLevel="0" collapsed="false">
      <c r="B74" s="56"/>
      <c r="C74" s="56"/>
      <c r="D74" s="56"/>
      <c r="E74" s="25" t="s">
        <v>85</v>
      </c>
      <c r="F74" s="192" t="n">
        <v>5.86908084591847</v>
      </c>
      <c r="G74" s="192" t="n">
        <v>5.99522997458995</v>
      </c>
      <c r="H74" s="192" t="n">
        <v>5.86376822622696</v>
      </c>
      <c r="I74" s="192" t="n">
        <v>6.02800845237574</v>
      </c>
      <c r="J74" s="192" t="n">
        <v>5.22713902930209</v>
      </c>
      <c r="K74" s="192" t="n">
        <v>5.55366634842668</v>
      </c>
      <c r="L74" s="192" t="n">
        <v>5.51480707595378</v>
      </c>
      <c r="M74" s="192" t="n">
        <v>5.49019661387731</v>
      </c>
      <c r="N74" s="192" t="n">
        <v>5.43012802196035</v>
      </c>
      <c r="O74" s="192" t="n">
        <v>5.47945622735824</v>
      </c>
      <c r="P74" s="193" t="n">
        <v>5.24631836733803</v>
      </c>
    </row>
    <row r="75" customFormat="false" ht="13.5" hidden="false" customHeight="false" outlineLevel="0" collapsed="false">
      <c r="B75" s="56"/>
      <c r="C75" s="56"/>
      <c r="D75" s="56"/>
      <c r="E75" s="69" t="s">
        <v>87</v>
      </c>
      <c r="F75" s="195" t="n">
        <v>0</v>
      </c>
      <c r="G75" s="195" t="n">
        <v>0</v>
      </c>
      <c r="H75" s="195" t="n">
        <v>0</v>
      </c>
      <c r="I75" s="195" t="n">
        <v>0</v>
      </c>
      <c r="J75" s="195" t="n">
        <v>0</v>
      </c>
      <c r="K75" s="195" t="n">
        <v>0</v>
      </c>
      <c r="L75" s="195" t="n">
        <v>0</v>
      </c>
      <c r="M75" s="195" t="n">
        <v>0</v>
      </c>
      <c r="N75" s="195" t="n">
        <v>0</v>
      </c>
      <c r="O75" s="195" t="n">
        <v>0</v>
      </c>
      <c r="P75" s="196" t="n">
        <v>0</v>
      </c>
    </row>
    <row r="77" customFormat="false" ht="18" hidden="false" customHeight="false" outlineLevel="0" collapsed="false">
      <c r="B77" s="197" t="s">
        <v>350</v>
      </c>
      <c r="C77" s="197"/>
      <c r="D77" s="197"/>
      <c r="E77" s="197"/>
      <c r="F77" s="197"/>
      <c r="G77" s="197"/>
      <c r="H77" s="197"/>
      <c r="I77" s="197"/>
      <c r="J77" s="197"/>
      <c r="K77" s="197"/>
      <c r="L77" s="197"/>
      <c r="M77" s="197"/>
      <c r="N77" s="197"/>
      <c r="O77" s="197"/>
      <c r="P77" s="197"/>
    </row>
    <row r="78" customFormat="false" ht="18" hidden="false" customHeight="false" outlineLevel="0" collapsed="false">
      <c r="B78" s="197" t="s">
        <v>351</v>
      </c>
      <c r="C78" s="197"/>
      <c r="D78" s="197"/>
      <c r="E78" s="197"/>
      <c r="F78" s="197"/>
      <c r="G78" s="197"/>
      <c r="H78" s="197"/>
      <c r="I78" s="197"/>
      <c r="J78" s="197"/>
      <c r="K78" s="197"/>
      <c r="L78" s="197"/>
      <c r="M78" s="197"/>
      <c r="N78" s="197"/>
      <c r="O78" s="197"/>
      <c r="P78" s="197"/>
    </row>
    <row r="79" customFormat="false" ht="13.5" hidden="false" customHeight="true" outlineLevel="0" collapsed="false"/>
    <row r="80" customFormat="false" ht="18" hidden="false" customHeight="false" outlineLevel="0" collapsed="false">
      <c r="B80" s="183" t="s">
        <v>352</v>
      </c>
    </row>
    <row r="81" customFormat="false" ht="13.5" hidden="false" customHeight="false" outlineLevel="0" collapsed="false">
      <c r="B81" s="56" t="s">
        <v>1</v>
      </c>
      <c r="C81" s="56" t="s">
        <v>2</v>
      </c>
      <c r="D81" s="56" t="s">
        <v>3</v>
      </c>
      <c r="E81" s="56" t="s">
        <v>4</v>
      </c>
      <c r="F81" s="184" t="n">
        <v>2010</v>
      </c>
      <c r="G81" s="184" t="n">
        <v>2011</v>
      </c>
      <c r="H81" s="184" t="n">
        <v>2012</v>
      </c>
      <c r="I81" s="184" t="n">
        <v>2013</v>
      </c>
      <c r="J81" s="184" t="n">
        <v>2014</v>
      </c>
      <c r="K81" s="184" t="n">
        <v>2015</v>
      </c>
      <c r="L81" s="184" t="n">
        <v>2016</v>
      </c>
      <c r="M81" s="184" t="n">
        <v>2017</v>
      </c>
      <c r="N81" s="184" t="n">
        <v>2018</v>
      </c>
      <c r="O81" s="184" t="n">
        <v>2019</v>
      </c>
      <c r="P81" s="185" t="n">
        <v>2020</v>
      </c>
    </row>
    <row r="82" customFormat="false" ht="13.5" hidden="false" customHeight="false" outlineLevel="0" collapsed="false">
      <c r="B82" s="56" t="s">
        <v>353</v>
      </c>
      <c r="C82" s="130" t="s">
        <v>9</v>
      </c>
      <c r="D82" s="130" t="s">
        <v>242</v>
      </c>
      <c r="E82" s="130" t="s">
        <v>9</v>
      </c>
      <c r="F82" s="186" t="n">
        <v>4.50762183907454</v>
      </c>
      <c r="G82" s="186" t="n">
        <v>4.45854169519919</v>
      </c>
      <c r="H82" s="186" t="n">
        <v>4.03249797273728</v>
      </c>
      <c r="I82" s="186" t="n">
        <v>3.54234132122845</v>
      </c>
      <c r="J82" s="186" t="n">
        <v>2.55718173299621</v>
      </c>
      <c r="K82" s="186" t="n">
        <v>2.5664265192392</v>
      </c>
      <c r="L82" s="186" t="n">
        <v>2.42054219159127</v>
      </c>
      <c r="M82" s="186" t="n">
        <v>3.0687996260233</v>
      </c>
      <c r="N82" s="186" t="n">
        <v>3.53128254023173</v>
      </c>
      <c r="O82" s="186" t="n">
        <v>3.8364328045623</v>
      </c>
      <c r="P82" s="187" t="n">
        <v>3.8364328045623</v>
      </c>
    </row>
    <row r="84" customFormat="false" ht="13.5" hidden="false" customHeight="true" outlineLevel="0" collapsed="false">
      <c r="B84" s="204" t="s">
        <v>354</v>
      </c>
      <c r="C84" s="204"/>
      <c r="D84" s="204"/>
      <c r="E84" s="204"/>
      <c r="F84" s="204"/>
      <c r="G84" s="204"/>
      <c r="H84" s="204"/>
      <c r="I84" s="204"/>
      <c r="J84" s="204"/>
      <c r="K84" s="204"/>
      <c r="L84" s="204"/>
      <c r="M84" s="204"/>
      <c r="N84" s="204"/>
      <c r="O84" s="204"/>
      <c r="P84" s="204"/>
    </row>
    <row r="85" customFormat="false" ht="13.5" hidden="false" customHeight="false" outlineLevel="0" collapsed="false">
      <c r="B85" s="204"/>
      <c r="C85" s="204"/>
      <c r="D85" s="204"/>
      <c r="E85" s="204"/>
      <c r="F85" s="204"/>
      <c r="G85" s="204"/>
      <c r="H85" s="204"/>
      <c r="I85" s="204"/>
      <c r="J85" s="204"/>
      <c r="K85" s="204"/>
      <c r="L85" s="204"/>
      <c r="M85" s="204"/>
      <c r="N85" s="204"/>
      <c r="O85" s="204"/>
      <c r="P85" s="204"/>
    </row>
  </sheetData>
  <mergeCells count="32">
    <mergeCell ref="B7:B9"/>
    <mergeCell ref="D7:D9"/>
    <mergeCell ref="B12:P12"/>
    <mergeCell ref="B16:B21"/>
    <mergeCell ref="C16:C21"/>
    <mergeCell ref="D16:D21"/>
    <mergeCell ref="B22:B27"/>
    <mergeCell ref="C22:C27"/>
    <mergeCell ref="D22:D27"/>
    <mergeCell ref="B28:B39"/>
    <mergeCell ref="C28:C33"/>
    <mergeCell ref="D28:D33"/>
    <mergeCell ref="C34:C39"/>
    <mergeCell ref="D34:D39"/>
    <mergeCell ref="B40:B45"/>
    <mergeCell ref="C40:C45"/>
    <mergeCell ref="D40:D45"/>
    <mergeCell ref="B52:B57"/>
    <mergeCell ref="C52:C57"/>
    <mergeCell ref="D52:D57"/>
    <mergeCell ref="B58:B63"/>
    <mergeCell ref="C58:C63"/>
    <mergeCell ref="D58:D63"/>
    <mergeCell ref="B64:B69"/>
    <mergeCell ref="C64:C69"/>
    <mergeCell ref="D64:D69"/>
    <mergeCell ref="B70:B75"/>
    <mergeCell ref="C70:C75"/>
    <mergeCell ref="D70:D75"/>
    <mergeCell ref="B77:P77"/>
    <mergeCell ref="B78:P78"/>
    <mergeCell ref="B84:P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9.16015625" defaultRowHeight="13.5"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2015-06-05T21:19:00Z</dcterms:created>
  <dc:creator>傅尧</dc:creator>
  <dc:description/>
  <dc:language>en-US</dc:language>
  <cp:lastModifiedBy/>
  <dcterms:modified xsi:type="dcterms:W3CDTF">2023-09-24T23:56:51Z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A9FDBC6A87EB4C56BD6EFC2703F26273_12</vt:lpwstr>
  </property>
  <property fmtid="{D5CDD505-2E9C-101B-9397-08002B2CF9AE}" pid="3" name="KSOProductBuildVer">
    <vt:lpwstr>1033-11.1.0.11698</vt:lpwstr>
  </property>
</Properties>
</file>