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Ex2.xml" ContentType="application/vnd.ms-office.chartex+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drawings/drawing6.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drawings/drawing12.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drawings/drawing15.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mc:AlternateContent xmlns:mc="http://schemas.openxmlformats.org/markup-compatibility/2006">
    <mc:Choice Requires="x15">
      <x15ac:absPath xmlns:x15ac="http://schemas.microsoft.com/office/spreadsheetml/2010/11/ac" url="/Users/donetra/Downloads/"/>
    </mc:Choice>
  </mc:AlternateContent>
  <xr:revisionPtr revIDLastSave="0" documentId="13_ncr:1_{C7F24278-D3BD-0F4C-B926-353EF3C896A6}" xr6:coauthVersionLast="47" xr6:coauthVersionMax="47" xr10:uidLastSave="{00000000-0000-0000-0000-000000000000}"/>
  <bookViews>
    <workbookView xWindow="0" yWindow="500" windowWidth="28800" windowHeight="17500" firstSheet="5" activeTab="8" xr2:uid="{00000000-000D-0000-FFFF-FFFF00000000}"/>
  </bookViews>
  <sheets>
    <sheet name="All_India_Index_Upto_April23 (1" sheetId="1" r:id="rId1"/>
    <sheet name="Main Data" sheetId="5" r:id="rId2"/>
    <sheet name="Notes" sheetId="2" r:id="rId3"/>
    <sheet name="Transposed" sheetId="6" r:id="rId4"/>
    <sheet name="Trasnposed Sector wise" sheetId="7" r:id="rId5"/>
    <sheet name="Jan 2018- May 2023" sheetId="11" r:id="rId6"/>
    <sheet name="covid_copy" sheetId="13" r:id="rId7"/>
    <sheet name="Objective" sheetId="3" r:id="rId8"/>
    <sheet name="Communication" sheetId="17" r:id="rId9"/>
    <sheet name="5. Oil on Inflation" sheetId="10" r:id="rId10"/>
    <sheet name="Crude Oil" sheetId="15" r:id="rId11"/>
    <sheet name="4. Pandemic" sheetId="18" r:id="rId12"/>
    <sheet name="3. M-O-M" sheetId="4" r:id="rId13"/>
    <sheet name="2. Y-O-Y" sheetId="9" r:id="rId14"/>
    <sheet name="1. Contribution" sheetId="8" r:id="rId15"/>
    <sheet name="Rough" sheetId="12" r:id="rId16"/>
    <sheet name="Sheet1" sheetId="16" r:id="rId17"/>
  </sheets>
  <definedNames>
    <definedName name="_xlnm._FilterDatabase" localSheetId="13" hidden="1">'2. Y-O-Y'!$B$5:$E$233</definedName>
    <definedName name="_xlnm._FilterDatabase" localSheetId="9" hidden="1">'5. Oil on Inflation'!$A$3:$AH$31</definedName>
    <definedName name="_xlnm._FilterDatabase" localSheetId="0" hidden="1">'All_India_Index_Upto_April23 (1'!$A$1:$AD$373</definedName>
    <definedName name="_xlnm._FilterDatabase" localSheetId="6" hidden="1">covid_copy!$A$1:$I$82</definedName>
    <definedName name="_xlnm._FilterDatabase" localSheetId="5" hidden="1">'Jan 2018- May 2023'!$A$1:$BP$82</definedName>
    <definedName name="_xlnm._FilterDatabase" localSheetId="1" hidden="1">'Main Data'!$A$1:$AF$373</definedName>
    <definedName name="_xlnm._FilterDatabase" localSheetId="3" hidden="1">Transposed!$B$1:$NJ$28</definedName>
    <definedName name="_xlnm._FilterDatabase" localSheetId="4" hidden="1">'Trasnposed Sector wise'!$A$3:$C$84</definedName>
    <definedName name="_xlchart.v1.0" hidden="1">'3. M-O-M'!$AE$10</definedName>
    <definedName name="_xlchart.v1.1" hidden="1">'3. M-O-M'!$AE$11</definedName>
    <definedName name="_xlchart.v1.10" hidden="1">'3. M-O-M'!$AF$10:$AQ$10</definedName>
    <definedName name="_xlchart.v1.11" hidden="1">'3. M-O-M'!$AF$11:$AQ$11</definedName>
    <definedName name="_xlchart.v1.12" hidden="1">'3. M-O-M'!$AF$12:$AQ$12</definedName>
    <definedName name="_xlchart.v1.13" hidden="1">'3. M-O-M'!$AF$8:$AQ$9</definedName>
    <definedName name="_xlchart.v1.14" hidden="1">'3. M-O-M'!$AE$10</definedName>
    <definedName name="_xlchart.v1.15" hidden="1">'3. M-O-M'!$AE$11</definedName>
    <definedName name="_xlchart.v1.16" hidden="1">'3. M-O-M'!$AE$12</definedName>
    <definedName name="_xlchart.v1.17" hidden="1">'3. M-O-M'!$AF$10:$AQ$10</definedName>
    <definedName name="_xlchart.v1.18" hidden="1">'3. M-O-M'!$AF$11:$AQ$11</definedName>
    <definedName name="_xlchart.v1.19" hidden="1">'3. M-O-M'!$AF$12:$AQ$12</definedName>
    <definedName name="_xlchart.v1.2" hidden="1">'3. M-O-M'!$AE$12</definedName>
    <definedName name="_xlchart.v1.20" hidden="1">'3. M-O-M'!$AF$8:$AQ$9</definedName>
    <definedName name="_xlchart.v1.3" hidden="1">'3. M-O-M'!$AF$10:$AQ$10</definedName>
    <definedName name="_xlchart.v1.4" hidden="1">'3. M-O-M'!$AF$11:$AQ$11</definedName>
    <definedName name="_xlchart.v1.5" hidden="1">'3. M-O-M'!$AF$12:$AQ$12</definedName>
    <definedName name="_xlchart.v1.6" hidden="1">'3. M-O-M'!$AF$8:$AQ$9</definedName>
    <definedName name="_xlchart.v1.7" hidden="1">'3. M-O-M'!$AE$10</definedName>
    <definedName name="_xlchart.v1.8" hidden="1">'3. M-O-M'!$AE$11</definedName>
    <definedName name="_xlchart.v1.9" hidden="1">'3. M-O-M'!$AE$12</definedName>
    <definedName name="Baskets">'5. Oil on Inflation'!$C$3:$C$30</definedName>
    <definedName name="Baskets_1">'Trasnposed Sector wise'!$C$3:$C$84</definedName>
    <definedName name="Broad_cat_cc">covid_copy!$C$1:$C$82</definedName>
    <definedName name="Cere_nd_prod">'Main Data'!$E$1:$E$373</definedName>
    <definedName name="Egg">'Main Data'!$G$1:$G$373</definedName>
    <definedName name="ExternalData_1" localSheetId="16" hidden="1">Sheet1!$A$1:$P$53</definedName>
    <definedName name="Feb_2019">'Jan 2018- May 2023'!$Q$1:$Q$82</definedName>
    <definedName name="Feb_2020">'Jan 2018- May 2023'!$AC$1:$AC$82</definedName>
    <definedName name="Feb2018_p">covid_copy!$D$1:$D$82</definedName>
    <definedName name="Feb2019_P">covid_copy!$F$1:$F$82</definedName>
    <definedName name="Feb2020_P">covid_copy!$H$1:$H$82</definedName>
    <definedName name="Feb2021_P">covid_copy!$J$1:$J$82</definedName>
    <definedName name="Feb2022_P">covid_copy!$L$1:$L$82</definedName>
    <definedName name="Food_cat">'Main Data'!$Q$1:$Q$373</definedName>
    <definedName name="Food_n_beve">'Main Data'!$P$1:$P$373</definedName>
    <definedName name="Fruits">'Main Data'!$J$1:$J$373</definedName>
    <definedName name="GeneralIndex">'Main Data'!$AF$1:$AF$373</definedName>
    <definedName name="March_2018">'Jan 2018- May 2023'!$F$1:$F$82</definedName>
    <definedName name="March_2019">'Jan 2018- May 2023'!$R:$R</definedName>
    <definedName name="March2018_P">covid_copy!$E$1:$E$82</definedName>
    <definedName name="March2019_P">covid_copy!$G$1:$G$82</definedName>
    <definedName name="March2020_P">covid_copy!$I$1:$I$82</definedName>
    <definedName name="March2021_P">covid_copy!$K$1:$K$82</definedName>
    <definedName name="March2022_P">covid_copy!$M$1:$M$82</definedName>
    <definedName name="May_2021">'Jan 2018- May 2023'!$AR$1:$AR$82</definedName>
    <definedName name="May_2023">'5. Oil on Inflation'!$AH$3:$AH$30</definedName>
    <definedName name="May2023_1">'Trasnposed Sector wise'!$DW$3:$DW$84</definedName>
    <definedName name="Meat_n_fish">'Main Data'!$F$1:$F$373</definedName>
    <definedName name="Milk_n_prod">'Main Data'!$H$1:$H$373</definedName>
    <definedName name="Month_2">'Main Data'!$C$1:$C$373</definedName>
    <definedName name="Oil_n_fats">'Main Data'!$I$1:$I$373</definedName>
    <definedName name="P_n_P">'Main Data'!$L$1:$L$373</definedName>
    <definedName name="Prepared_meats">'Main Data'!$O$1:$O$373</definedName>
    <definedName name="Sector">'5. Oil on Inflation'!$A$3:$A$30</definedName>
    <definedName name="Sector_1">'Trasnposed Sector wise'!$A$3:$A$84</definedName>
    <definedName name="Sector_2">'Main Data'!$A$1:$A$373</definedName>
    <definedName name="Sector_4">covid_copy!$A$1:$A$82</definedName>
    <definedName name="Sector_Cc">covid_copy!$A$1:$A$82</definedName>
    <definedName name="Sprices">'Main Data'!$N$1:$N$373</definedName>
    <definedName name="Sugar_n_c">'Main Data'!$M$1:$M$373</definedName>
    <definedName name="veggies">'Main Data'!$K$1:$K$373</definedName>
    <definedName name="Year_2">'Main Data'!$B$1:$B$373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R14" i="12" l="1"/>
  <c r="R15" i="12"/>
  <c r="R16" i="12"/>
  <c r="R17" i="12"/>
  <c r="R18" i="12"/>
  <c r="R19" i="12"/>
  <c r="R20" i="12"/>
  <c r="R21" i="12"/>
  <c r="R13" i="12"/>
  <c r="Q14" i="12"/>
  <c r="Q15" i="12"/>
  <c r="Q16" i="12"/>
  <c r="Q17" i="12"/>
  <c r="Q18" i="12"/>
  <c r="Q19" i="12"/>
  <c r="Q20" i="12"/>
  <c r="Q21" i="12"/>
  <c r="Q13" i="12"/>
  <c r="P14" i="12"/>
  <c r="P15" i="12"/>
  <c r="P16" i="12"/>
  <c r="P17" i="12"/>
  <c r="P18" i="12"/>
  <c r="P19" i="12"/>
  <c r="P20" i="12"/>
  <c r="P21" i="12"/>
  <c r="P13" i="12"/>
  <c r="O14" i="12"/>
  <c r="O15" i="12"/>
  <c r="O16" i="12"/>
  <c r="O17" i="12"/>
  <c r="O18" i="12"/>
  <c r="O19" i="12"/>
  <c r="O20" i="12"/>
  <c r="O21" i="12"/>
  <c r="O13" i="12"/>
  <c r="N14" i="12"/>
  <c r="N15" i="12"/>
  <c r="N16" i="12"/>
  <c r="N17" i="12"/>
  <c r="N18" i="12"/>
  <c r="N19" i="12"/>
  <c r="N20" i="12"/>
  <c r="N21" i="12"/>
  <c r="N13" i="12"/>
  <c r="M14" i="12"/>
  <c r="M15" i="12"/>
  <c r="M16" i="12"/>
  <c r="M17" i="12"/>
  <c r="M18" i="12"/>
  <c r="M19" i="12"/>
  <c r="M20" i="12"/>
  <c r="M21" i="12"/>
  <c r="M13" i="12"/>
  <c r="L14" i="12"/>
  <c r="L15" i="12"/>
  <c r="L16" i="12"/>
  <c r="L17" i="12"/>
  <c r="L18" i="12"/>
  <c r="L19" i="12"/>
  <c r="L20" i="12"/>
  <c r="L21" i="12"/>
  <c r="L13" i="12"/>
  <c r="K16" i="12"/>
  <c r="K14" i="12"/>
  <c r="K15" i="12"/>
  <c r="K17" i="12"/>
  <c r="K18" i="12"/>
  <c r="K19" i="12"/>
  <c r="K21" i="12"/>
  <c r="K13" i="12"/>
  <c r="O30" i="18"/>
  <c r="O29" i="18"/>
  <c r="O28" i="18"/>
  <c r="O27" i="18"/>
  <c r="O26" i="18"/>
  <c r="O25" i="18"/>
  <c r="N30" i="18"/>
  <c r="M30" i="18"/>
  <c r="N29" i="18"/>
  <c r="M29" i="18"/>
  <c r="N28" i="18"/>
  <c r="M28" i="18"/>
  <c r="N27" i="18"/>
  <c r="M27" i="18"/>
  <c r="N26" i="18"/>
  <c r="M26" i="18"/>
  <c r="N25" i="18"/>
  <c r="M25" i="18"/>
  <c r="AP13" i="18"/>
  <c r="AP12" i="18"/>
  <c r="AP11" i="18"/>
  <c r="AP10" i="18"/>
  <c r="AP9" i="18"/>
  <c r="AP8" i="18"/>
  <c r="AO13" i="18"/>
  <c r="AN13" i="18"/>
  <c r="AO12" i="18"/>
  <c r="AN12" i="18"/>
  <c r="AO11" i="18"/>
  <c r="AN11" i="18"/>
  <c r="AO10" i="18"/>
  <c r="AN10" i="18"/>
  <c r="AO9" i="18"/>
  <c r="AN9" i="18"/>
  <c r="AO8" i="18"/>
  <c r="AN8" i="18"/>
  <c r="AM13" i="18"/>
  <c r="AL13" i="18"/>
  <c r="AM12" i="18"/>
  <c r="AL12" i="18"/>
  <c r="AM11" i="18"/>
  <c r="AL11" i="18"/>
  <c r="AM10" i="18"/>
  <c r="AL10" i="18"/>
  <c r="AM9" i="18"/>
  <c r="AL9" i="18"/>
  <c r="AM8" i="18"/>
  <c r="AL8" i="18"/>
  <c r="AK13" i="18"/>
  <c r="AK12" i="18"/>
  <c r="AK11" i="18"/>
  <c r="AK10" i="18"/>
  <c r="AK9" i="18"/>
  <c r="AK8" i="18"/>
  <c r="AJ13" i="18"/>
  <c r="AJ12" i="18"/>
  <c r="AJ11" i="18"/>
  <c r="AJ10" i="18"/>
  <c r="AJ9" i="18"/>
  <c r="AJ8" i="18"/>
  <c r="AI13" i="18"/>
  <c r="AI12" i="18"/>
  <c r="AI11" i="18"/>
  <c r="AI10" i="18"/>
  <c r="AI9" i="18"/>
  <c r="AI8" i="18"/>
  <c r="H25" i="18"/>
  <c r="K25" i="18"/>
  <c r="H40" i="18" s="1"/>
  <c r="L25" i="18"/>
  <c r="H26" i="18"/>
  <c r="G41" i="18" s="1"/>
  <c r="K26" i="18"/>
  <c r="H41" i="18" s="1"/>
  <c r="L26" i="18"/>
  <c r="H27" i="18"/>
  <c r="G42" i="18" s="1"/>
  <c r="K27" i="18"/>
  <c r="H42" i="18" s="1"/>
  <c r="L27" i="18"/>
  <c r="H28" i="18"/>
  <c r="G43" i="18" s="1"/>
  <c r="K28" i="18"/>
  <c r="H43" i="18" s="1"/>
  <c r="L28" i="18"/>
  <c r="H29" i="18"/>
  <c r="G44" i="18" s="1"/>
  <c r="K29" i="18"/>
  <c r="H44" i="18" s="1"/>
  <c r="L29" i="18"/>
  <c r="H30" i="18"/>
  <c r="G45" i="18" s="1"/>
  <c r="K30" i="18"/>
  <c r="H45" i="18" s="1"/>
  <c r="L30" i="18"/>
  <c r="S8" i="18"/>
  <c r="S9" i="18"/>
  <c r="S10" i="18"/>
  <c r="S11" i="18"/>
  <c r="S12" i="18"/>
  <c r="S13" i="18"/>
  <c r="G40" i="18"/>
  <c r="R8" i="18"/>
  <c r="R9" i="18"/>
  <c r="R10" i="18"/>
  <c r="R11" i="18"/>
  <c r="R12" i="18"/>
  <c r="R13" i="18"/>
  <c r="AD8" i="18"/>
  <c r="AD9" i="18"/>
  <c r="AD10" i="18"/>
  <c r="AD11" i="18"/>
  <c r="AD12" i="18"/>
  <c r="AD13" i="18"/>
  <c r="AC8" i="18"/>
  <c r="AC9" i="18"/>
  <c r="AC10" i="18"/>
  <c r="AC11" i="18"/>
  <c r="AC12" i="18"/>
  <c r="AC13" i="18"/>
  <c r="AB8" i="18"/>
  <c r="AB9" i="18"/>
  <c r="AB10" i="18"/>
  <c r="AB11" i="18"/>
  <c r="AB12" i="18"/>
  <c r="AB13" i="18"/>
  <c r="AA8" i="18"/>
  <c r="AA9" i="18"/>
  <c r="AA10" i="18"/>
  <c r="AA11" i="18"/>
  <c r="AA12" i="18"/>
  <c r="AA13" i="18"/>
  <c r="Z8" i="18"/>
  <c r="Z9" i="18"/>
  <c r="Z10" i="18"/>
  <c r="Z11" i="18"/>
  <c r="Z12" i="18"/>
  <c r="Z13" i="18"/>
  <c r="Y8" i="18"/>
  <c r="Y9" i="18"/>
  <c r="Y10" i="18"/>
  <c r="Y11" i="18"/>
  <c r="Y12" i="18"/>
  <c r="Y13" i="18"/>
  <c r="X8" i="18"/>
  <c r="X9" i="18"/>
  <c r="X10" i="18"/>
  <c r="X11" i="18"/>
  <c r="X12" i="18"/>
  <c r="X13" i="18"/>
  <c r="W8" i="18"/>
  <c r="W9" i="18"/>
  <c r="W10" i="18"/>
  <c r="W11" i="18"/>
  <c r="W12" i="18"/>
  <c r="W13" i="18"/>
  <c r="V8" i="18"/>
  <c r="V9" i="18"/>
  <c r="V10" i="18"/>
  <c r="V11" i="18"/>
  <c r="V12" i="18"/>
  <c r="V13" i="18"/>
  <c r="U8" i="18"/>
  <c r="U9" i="18"/>
  <c r="U10" i="18"/>
  <c r="U11" i="18"/>
  <c r="U12" i="18"/>
  <c r="U13" i="18"/>
  <c r="T8" i="18"/>
  <c r="T9" i="18"/>
  <c r="T10" i="18"/>
  <c r="T11" i="18"/>
  <c r="T12" i="18"/>
  <c r="T13" i="18"/>
  <c r="Q8" i="18"/>
  <c r="Q9" i="18"/>
  <c r="Q10" i="18"/>
  <c r="Q11" i="18"/>
  <c r="Q12" i="18"/>
  <c r="Q13" i="18"/>
  <c r="P8" i="18"/>
  <c r="P9" i="18"/>
  <c r="P10" i="18"/>
  <c r="P11" i="18"/>
  <c r="P12" i="18"/>
  <c r="P13" i="18"/>
  <c r="O8" i="18"/>
  <c r="O9" i="18"/>
  <c r="O10" i="18"/>
  <c r="O11" i="18"/>
  <c r="O12" i="18"/>
  <c r="O13" i="18"/>
  <c r="N8" i="18"/>
  <c r="N9" i="18"/>
  <c r="N10" i="18"/>
  <c r="N11" i="18"/>
  <c r="N12" i="18"/>
  <c r="N13" i="18"/>
  <c r="M8" i="18"/>
  <c r="M9" i="18"/>
  <c r="M10" i="18"/>
  <c r="M11" i="18"/>
  <c r="M12" i="18"/>
  <c r="M13" i="18"/>
  <c r="L13" i="18"/>
  <c r="L8" i="18"/>
  <c r="L9" i="18"/>
  <c r="L10" i="18"/>
  <c r="L11" i="18"/>
  <c r="L12" i="18"/>
  <c r="K8" i="18"/>
  <c r="K9" i="18"/>
  <c r="K10" i="18"/>
  <c r="K11" i="18"/>
  <c r="K12" i="18"/>
  <c r="K13" i="18"/>
  <c r="J8" i="18"/>
  <c r="J9" i="18"/>
  <c r="J10" i="18"/>
  <c r="J11" i="18"/>
  <c r="J12" i="18"/>
  <c r="J13" i="18"/>
  <c r="I8" i="18"/>
  <c r="I9" i="18"/>
  <c r="I10" i="18"/>
  <c r="I11" i="18"/>
  <c r="I12" i="18"/>
  <c r="I13" i="18"/>
  <c r="H8" i="18"/>
  <c r="H9" i="18"/>
  <c r="H10" i="18"/>
  <c r="H11" i="18"/>
  <c r="H12" i="18"/>
  <c r="H13" i="18"/>
  <c r="G8" i="18"/>
  <c r="G9" i="18"/>
  <c r="G10" i="18"/>
  <c r="G11" i="18"/>
  <c r="G12" i="18"/>
  <c r="G13" i="18"/>
  <c r="K17" i="8"/>
  <c r="K9" i="8"/>
  <c r="K10" i="8"/>
  <c r="K11" i="8"/>
  <c r="K12" i="8"/>
  <c r="K13" i="8"/>
  <c r="K14" i="8"/>
  <c r="K15" i="8"/>
  <c r="K16" i="8"/>
  <c r="K8" i="8"/>
  <c r="O9" i="8"/>
  <c r="O10" i="8"/>
  <c r="O11" i="8"/>
  <c r="O12" i="8"/>
  <c r="O13" i="8"/>
  <c r="O14" i="8"/>
  <c r="O15" i="8"/>
  <c r="O17" i="8"/>
  <c r="O8" i="8"/>
  <c r="M9" i="8"/>
  <c r="M10" i="8"/>
  <c r="M11" i="8"/>
  <c r="M12" i="8"/>
  <c r="M13" i="8"/>
  <c r="M14" i="8"/>
  <c r="M15" i="8"/>
  <c r="M17" i="8"/>
  <c r="M8" i="8"/>
  <c r="L17" i="8"/>
  <c r="J17" i="8"/>
  <c r="L9" i="8"/>
  <c r="L10" i="8"/>
  <c r="L11" i="8"/>
  <c r="L12" i="8"/>
  <c r="L13" i="8"/>
  <c r="L14" i="8"/>
  <c r="L15" i="8"/>
  <c r="L16" i="8"/>
  <c r="L8" i="8"/>
  <c r="J10" i="8"/>
  <c r="J11" i="8"/>
  <c r="J12" i="8"/>
  <c r="J13" i="8"/>
  <c r="J14" i="8"/>
  <c r="J15" i="8"/>
  <c r="J16" i="8"/>
  <c r="J9" i="8"/>
  <c r="J8" i="8"/>
  <c r="C4" i="7"/>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4" i="10"/>
  <c r="C4" i="10"/>
  <c r="J42" i="18" l="1"/>
  <c r="J45" i="18"/>
  <c r="J40" i="18"/>
  <c r="J41" i="18"/>
  <c r="J44" i="18"/>
  <c r="I43" i="18"/>
  <c r="J43" i="18"/>
  <c r="I41" i="18"/>
  <c r="I44" i="18"/>
  <c r="I42" i="18"/>
  <c r="I45" i="18"/>
  <c r="I40" i="18"/>
  <c r="C2" i="13"/>
  <c r="C1" i="13"/>
  <c r="C2" i="11"/>
  <c r="C1" i="11"/>
  <c r="D2" i="5"/>
  <c r="BM21" i="4" a="1"/>
  <c r="BM21" i="4" s="1"/>
  <c r="BN21" i="4" a="1"/>
  <c r="BN21" i="4" s="1"/>
  <c r="BO21" i="4" a="1"/>
  <c r="BO21" i="4" s="1"/>
  <c r="BP21" i="4" a="1"/>
  <c r="BP21" i="4" s="1"/>
  <c r="BQ21" i="4" a="1"/>
  <c r="BQ21" i="4" s="1"/>
  <c r="BM20" i="4" a="1"/>
  <c r="BM20" i="4" s="1"/>
  <c r="BN20" i="4" a="1"/>
  <c r="BN20" i="4" s="1"/>
  <c r="BO20" i="4" a="1"/>
  <c r="BO20" i="4" s="1"/>
  <c r="BP20" i="4" a="1"/>
  <c r="BP20" i="4" s="1"/>
  <c r="BQ20" i="4" a="1"/>
  <c r="BQ20" i="4" s="1"/>
  <c r="BM19" i="4" a="1"/>
  <c r="BM19" i="4" s="1"/>
  <c r="BN19" i="4" a="1"/>
  <c r="BN19" i="4" s="1"/>
  <c r="BO19" i="4" a="1"/>
  <c r="BO19" i="4" s="1"/>
  <c r="BP19" i="4" a="1"/>
  <c r="BP19" i="4" s="1"/>
  <c r="BQ19" i="4" a="1"/>
  <c r="BQ19" i="4" s="1"/>
  <c r="BM18" i="4" a="1"/>
  <c r="BM18" i="4" s="1"/>
  <c r="BN18" i="4" a="1"/>
  <c r="BN18" i="4" s="1"/>
  <c r="BO18" i="4" a="1"/>
  <c r="BO18" i="4" s="1"/>
  <c r="BP18" i="4" a="1"/>
  <c r="BP18" i="4" s="1"/>
  <c r="BQ18" i="4" a="1"/>
  <c r="BQ18" i="4" s="1"/>
  <c r="BM17" i="4" a="1"/>
  <c r="BM17" i="4" s="1"/>
  <c r="BN17" i="4" a="1"/>
  <c r="BN17" i="4" s="1"/>
  <c r="BO17" i="4" a="1"/>
  <c r="BO17" i="4" s="1"/>
  <c r="BP17" i="4" a="1"/>
  <c r="BP17" i="4" s="1"/>
  <c r="BQ17" i="4" a="1"/>
  <c r="BQ17" i="4" s="1"/>
  <c r="BL21" i="4" a="1"/>
  <c r="BL21" i="4" s="1"/>
  <c r="BL20" i="4" a="1"/>
  <c r="BL20" i="4" s="1"/>
  <c r="BL19" i="4" a="1"/>
  <c r="BL19" i="4" s="1"/>
  <c r="BL18" i="4" a="1"/>
  <c r="BL18" i="4" s="1"/>
  <c r="BL17" i="4" a="1"/>
  <c r="BL17" i="4" s="1"/>
  <c r="BM16" i="4" a="1"/>
  <c r="BM16" i="4" s="1"/>
  <c r="BN16" i="4" a="1"/>
  <c r="BN16" i="4" s="1"/>
  <c r="BO16" i="4" a="1"/>
  <c r="BO16" i="4" s="1"/>
  <c r="BP16" i="4" a="1"/>
  <c r="BP16" i="4" s="1"/>
  <c r="BQ16" i="4" a="1"/>
  <c r="BQ16" i="4" s="1"/>
  <c r="BL16" i="4" a="1"/>
  <c r="BL16" i="4" s="1"/>
  <c r="BM15" i="4" a="1"/>
  <c r="BM15" i="4" s="1"/>
  <c r="BN15" i="4" a="1"/>
  <c r="BN15" i="4" s="1"/>
  <c r="BO15" i="4" a="1"/>
  <c r="BO15" i="4" s="1"/>
  <c r="BP15" i="4" a="1"/>
  <c r="BP15" i="4" s="1"/>
  <c r="BQ15" i="4" a="1"/>
  <c r="BQ15" i="4" s="1"/>
  <c r="BL15" i="4" a="1"/>
  <c r="BL15" i="4" s="1"/>
  <c r="BM14" i="4" a="1"/>
  <c r="BM14" i="4" s="1"/>
  <c r="BN14" i="4" a="1"/>
  <c r="BN14" i="4" s="1"/>
  <c r="BO14" i="4" a="1"/>
  <c r="BO14" i="4" s="1"/>
  <c r="BP14" i="4" a="1"/>
  <c r="BP14" i="4" s="1"/>
  <c r="BQ14" i="4" a="1"/>
  <c r="BQ14" i="4" s="1"/>
  <c r="BL14" i="4" a="1"/>
  <c r="BL14" i="4" s="1"/>
  <c r="BM13" i="4" a="1"/>
  <c r="BM13" i="4" s="1"/>
  <c r="BN13" i="4" a="1"/>
  <c r="BN13" i="4" s="1"/>
  <c r="BO13" i="4" a="1"/>
  <c r="BO13" i="4" s="1"/>
  <c r="BP13" i="4" a="1"/>
  <c r="BP13" i="4" s="1"/>
  <c r="BQ13" i="4" a="1"/>
  <c r="BQ13" i="4" s="1"/>
  <c r="BL13" i="4" a="1"/>
  <c r="BL13" i="4" s="1"/>
  <c r="BL10" i="4" a="1"/>
  <c r="BL10" i="4" s="1"/>
  <c r="BM12" i="4" a="1"/>
  <c r="BM12" i="4" s="1"/>
  <c r="BN12" i="4" a="1"/>
  <c r="BN12" i="4" s="1"/>
  <c r="BO12" i="4" a="1"/>
  <c r="BO12" i="4" s="1"/>
  <c r="BP12" i="4" a="1"/>
  <c r="BP12" i="4" s="1"/>
  <c r="BQ12" i="4" a="1"/>
  <c r="BQ12" i="4" s="1"/>
  <c r="BL12" i="4" a="1"/>
  <c r="BL12" i="4" s="1"/>
  <c r="BM11" i="4" a="1"/>
  <c r="BM11" i="4" s="1"/>
  <c r="BN11" i="4" a="1"/>
  <c r="BN11" i="4" s="1"/>
  <c r="BO11" i="4" a="1"/>
  <c r="BO11" i="4" s="1"/>
  <c r="BP11" i="4" a="1"/>
  <c r="BP11" i="4" s="1"/>
  <c r="BQ11" i="4" a="1"/>
  <c r="BQ11" i="4" s="1"/>
  <c r="BL11" i="4" a="1"/>
  <c r="BL11" i="4" s="1"/>
  <c r="BM10" i="4" a="1"/>
  <c r="BM10" i="4" s="1"/>
  <c r="BN10" i="4" a="1"/>
  <c r="BN10" i="4" s="1"/>
  <c r="BO10" i="4" a="1"/>
  <c r="BO10" i="4" s="1"/>
  <c r="BP10" i="4" a="1"/>
  <c r="BP10" i="4" s="1"/>
  <c r="BQ10" i="4" a="1"/>
  <c r="BQ10" i="4" s="1"/>
  <c r="W16" i="4" a="1"/>
  <c r="W16" i="4" s="1"/>
  <c r="X16" i="4" a="1"/>
  <c r="X16" i="4" s="1"/>
  <c r="Y16" i="4" a="1"/>
  <c r="Y16" i="4" s="1"/>
  <c r="W17" i="4" a="1"/>
  <c r="W17" i="4" s="1"/>
  <c r="X17" i="4" a="1"/>
  <c r="X17" i="4" s="1"/>
  <c r="Y17" i="4" a="1"/>
  <c r="Y17" i="4" s="1"/>
  <c r="W18" i="4" a="1"/>
  <c r="W18" i="4" s="1"/>
  <c r="X18" i="4" a="1"/>
  <c r="X18" i="4" s="1"/>
  <c r="Y18" i="4" a="1"/>
  <c r="Y18" i="4" s="1"/>
  <c r="W19" i="4" a="1"/>
  <c r="W19" i="4" s="1"/>
  <c r="X19" i="4" a="1"/>
  <c r="X19" i="4" s="1"/>
  <c r="Y19" i="4" a="1"/>
  <c r="Y19" i="4" s="1"/>
  <c r="W20" i="4" a="1"/>
  <c r="W20" i="4" s="1"/>
  <c r="X20" i="4" a="1"/>
  <c r="X20" i="4" s="1"/>
  <c r="Y20" i="4" a="1"/>
  <c r="Y20" i="4" s="1"/>
  <c r="X15" i="4" a="1"/>
  <c r="X15" i="4" s="1"/>
  <c r="Y15" i="4" a="1"/>
  <c r="Y15" i="4" s="1"/>
  <c r="X14" i="4" a="1"/>
  <c r="X14" i="4" s="1"/>
  <c r="Y14" i="4" a="1"/>
  <c r="Y14" i="4" s="1"/>
  <c r="W14" i="4" a="1"/>
  <c r="W14" i="4" s="1"/>
  <c r="W15" i="4" a="1"/>
  <c r="W15" i="4" s="1"/>
  <c r="X13" i="4" a="1"/>
  <c r="X13" i="4" s="1"/>
  <c r="Y13" i="4" a="1"/>
  <c r="Y13" i="4" s="1"/>
  <c r="W13" i="4" a="1"/>
  <c r="W13" i="4" s="1"/>
  <c r="X12" i="4" a="1"/>
  <c r="X12" i="4" s="1"/>
  <c r="Y12" i="4" a="1"/>
  <c r="Y12" i="4" s="1"/>
  <c r="W12" i="4" a="1"/>
  <c r="W12" i="4" s="1"/>
  <c r="W11" i="4" a="1"/>
  <c r="W11" i="4" s="1"/>
  <c r="Y11" i="4" a="1"/>
  <c r="Y11" i="4" s="1"/>
  <c r="X11" i="4" a="1"/>
  <c r="X11" i="4" s="1"/>
  <c r="X10" i="4" a="1"/>
  <c r="X10" i="4" s="1"/>
  <c r="Y10" i="4" a="1"/>
  <c r="Y10" i="4" s="1"/>
  <c r="W10" i="4" a="1"/>
  <c r="W10" i="4" s="1"/>
  <c r="X9" i="4" a="1"/>
  <c r="X9" i="4" s="1"/>
  <c r="Y9" i="4" a="1"/>
  <c r="Y9" i="4" s="1"/>
  <c r="W9" i="4" a="1"/>
  <c r="W9" i="4" s="1"/>
  <c r="X8" i="4" a="1"/>
  <c r="X8" i="4" s="1"/>
  <c r="Y8" i="4" a="1"/>
  <c r="Y8" i="4" s="1"/>
  <c r="W8" i="4" a="1"/>
  <c r="W8" i="4" s="1"/>
  <c r="Q2" i="5"/>
  <c r="L8" i="9" a="1"/>
  <c r="L8" i="9" s="1"/>
  <c r="L7" i="9" a="1"/>
  <c r="L7" i="9" s="1"/>
  <c r="L6" i="9" a="1"/>
  <c r="L6" i="9" s="1"/>
  <c r="N8" i="9" a="1"/>
  <c r="N8" i="9" s="1"/>
  <c r="O8" i="9" a="1"/>
  <c r="O8" i="9" s="1"/>
  <c r="P8" i="9" a="1"/>
  <c r="P8" i="9" s="1"/>
  <c r="Q8" i="9" a="1"/>
  <c r="Q8" i="9" s="1"/>
  <c r="R8" i="9" a="1"/>
  <c r="R8" i="9" s="1"/>
  <c r="S8" i="9" a="1"/>
  <c r="S8" i="9" s="1"/>
  <c r="M8" i="9" a="1"/>
  <c r="M8" i="9" s="1"/>
  <c r="S7" i="9" a="1"/>
  <c r="S7" i="9" s="1"/>
  <c r="O6" i="9" a="1"/>
  <c r="O6" i="9" s="1"/>
  <c r="M6" i="9" a="1"/>
  <c r="M6" i="9" s="1"/>
  <c r="N7" i="9" a="1"/>
  <c r="N7" i="9" s="1"/>
  <c r="O7" i="9" a="1"/>
  <c r="O7" i="9" s="1"/>
  <c r="P7" i="9" a="1"/>
  <c r="P7" i="9" s="1"/>
  <c r="Q7" i="9" a="1"/>
  <c r="Q7" i="9" s="1"/>
  <c r="R7" i="9" a="1"/>
  <c r="R7" i="9" s="1"/>
  <c r="M7" i="9" a="1"/>
  <c r="M7" i="9" s="1"/>
  <c r="N6" i="9" a="1"/>
  <c r="N6" i="9" s="1"/>
  <c r="P6" i="9" a="1"/>
  <c r="P6" i="9" s="1"/>
  <c r="Q6" i="9" a="1"/>
  <c r="Q6" i="9" s="1"/>
  <c r="R6" i="9" a="1"/>
  <c r="R6" i="9" s="1"/>
  <c r="S6" i="9" a="1"/>
  <c r="S6" i="9" s="1"/>
  <c r="O23" i="18" l="1"/>
  <c r="M24" i="18"/>
  <c r="AM5" i="18"/>
  <c r="AK7" i="18"/>
  <c r="N23" i="18"/>
  <c r="AL5" i="18"/>
  <c r="AK6" i="18"/>
  <c r="AJ7" i="18"/>
  <c r="O22" i="18"/>
  <c r="M23" i="18"/>
  <c r="AO7" i="18"/>
  <c r="AK5" i="18"/>
  <c r="AJ6" i="18"/>
  <c r="AI7" i="18"/>
  <c r="N22" i="18"/>
  <c r="AP7" i="18"/>
  <c r="AN7" i="18"/>
  <c r="AJ5" i="18"/>
  <c r="AI6" i="18"/>
  <c r="M22" i="18"/>
  <c r="AP6" i="18"/>
  <c r="AO6" i="18"/>
  <c r="AM7" i="18"/>
  <c r="AI5" i="18"/>
  <c r="AP5" i="18"/>
  <c r="AN6" i="18"/>
  <c r="AL7" i="18"/>
  <c r="O24" i="18"/>
  <c r="AO5" i="18"/>
  <c r="AM6" i="18"/>
  <c r="N24" i="18"/>
  <c r="AN5" i="18"/>
  <c r="AL6" i="18"/>
  <c r="H23" i="18"/>
  <c r="G38" i="18" s="1"/>
  <c r="L24" i="18"/>
  <c r="R7" i="18"/>
  <c r="AD7" i="18"/>
  <c r="AC6" i="18"/>
  <c r="AC5" i="18"/>
  <c r="V7" i="18"/>
  <c r="U6" i="18"/>
  <c r="U5" i="18"/>
  <c r="J7" i="18"/>
  <c r="I6" i="18"/>
  <c r="K23" i="18"/>
  <c r="H38" i="18" s="1"/>
  <c r="AC7" i="18"/>
  <c r="AB6" i="18"/>
  <c r="AB5" i="18"/>
  <c r="U7" i="18"/>
  <c r="T6" i="18"/>
  <c r="T5" i="18"/>
  <c r="L6" i="18"/>
  <c r="K6" i="18"/>
  <c r="K5" i="18"/>
  <c r="H22" i="18"/>
  <c r="G37" i="18" s="1"/>
  <c r="L23" i="18"/>
  <c r="I38" i="18" s="1"/>
  <c r="AB7" i="18"/>
  <c r="AA6" i="18"/>
  <c r="AA5" i="18"/>
  <c r="T7" i="18"/>
  <c r="R5" i="18"/>
  <c r="K22" i="18"/>
  <c r="H37" i="18" s="1"/>
  <c r="S6" i="18"/>
  <c r="S5" i="18"/>
  <c r="AA7" i="18"/>
  <c r="Z6" i="18"/>
  <c r="Z5" i="18"/>
  <c r="Q6" i="18"/>
  <c r="Q5" i="18"/>
  <c r="I5" i="18"/>
  <c r="L22" i="18"/>
  <c r="I37" i="18" s="1"/>
  <c r="S7" i="18"/>
  <c r="Z7" i="18"/>
  <c r="Y6" i="18"/>
  <c r="Y5" i="18"/>
  <c r="Q7" i="18"/>
  <c r="P6" i="18"/>
  <c r="P5" i="18"/>
  <c r="I7" i="18"/>
  <c r="H6" i="18"/>
  <c r="H5" i="18"/>
  <c r="G5" i="18"/>
  <c r="Y7" i="18"/>
  <c r="X6" i="18"/>
  <c r="X5" i="18"/>
  <c r="P7" i="18"/>
  <c r="O6" i="18"/>
  <c r="O5" i="18"/>
  <c r="H24" i="18"/>
  <c r="G39" i="18" s="1"/>
  <c r="X7" i="18"/>
  <c r="W6" i="18"/>
  <c r="W5" i="18"/>
  <c r="O7" i="18"/>
  <c r="N6" i="18"/>
  <c r="N5" i="18"/>
  <c r="G7" i="18"/>
  <c r="L5" i="18"/>
  <c r="J5" i="18"/>
  <c r="G6" i="18"/>
  <c r="K24" i="18"/>
  <c r="H39" i="18" s="1"/>
  <c r="R6" i="18"/>
  <c r="AD6" i="18"/>
  <c r="AD5" i="18"/>
  <c r="W7" i="18"/>
  <c r="V6" i="18"/>
  <c r="V5" i="18"/>
  <c r="N7" i="18"/>
  <c r="M6" i="18"/>
  <c r="M5" i="18"/>
  <c r="M7" i="18"/>
  <c r="L7" i="18"/>
  <c r="K7" i="18"/>
  <c r="J6" i="18"/>
  <c r="H7" i="18"/>
  <c r="L34" i="12"/>
  <c r="M35" i="12"/>
  <c r="K33" i="12"/>
  <c r="N33" i="12"/>
  <c r="N32" i="12"/>
  <c r="L36" i="12"/>
  <c r="M36" i="12"/>
  <c r="N36" i="12"/>
  <c r="N35" i="12"/>
  <c r="L33" i="12"/>
  <c r="K32" i="12"/>
  <c r="M32" i="12"/>
  <c r="L31" i="12"/>
  <c r="K35" i="12"/>
  <c r="K34" i="12"/>
  <c r="K36" i="12"/>
  <c r="N31" i="12"/>
  <c r="L35" i="12"/>
  <c r="L32" i="12"/>
  <c r="M34" i="12"/>
  <c r="M17" i="9"/>
  <c r="BN40" i="4"/>
  <c r="BN37" i="4"/>
  <c r="BM40" i="4"/>
  <c r="BM31" i="4"/>
  <c r="BN35" i="4"/>
  <c r="BL36" i="4"/>
  <c r="BL32" i="4"/>
  <c r="BM30" i="4"/>
  <c r="BN34" i="4"/>
  <c r="BN36" i="4"/>
  <c r="BM39" i="4"/>
  <c r="BM38" i="4"/>
  <c r="BN30" i="4"/>
  <c r="BL31" i="4"/>
  <c r="BM35" i="4"/>
  <c r="BN39" i="4"/>
  <c r="BQ22" i="4"/>
  <c r="BM34" i="4"/>
  <c r="BM36" i="4"/>
  <c r="BM22" i="4"/>
  <c r="BN31" i="4"/>
  <c r="BM32" i="4"/>
  <c r="BN38" i="4"/>
  <c r="BL38" i="4"/>
  <c r="BM37" i="4"/>
  <c r="BL30" i="4"/>
  <c r="BL35" i="4"/>
  <c r="BL37" i="4"/>
  <c r="BL40" i="4"/>
  <c r="BP22" i="4"/>
  <c r="BL22" i="4"/>
  <c r="BN33" i="4"/>
  <c r="AA20" i="4"/>
  <c r="AB17" i="4"/>
  <c r="BO22" i="4"/>
  <c r="BM33" i="4"/>
  <c r="BL34" i="4"/>
  <c r="M15" i="9"/>
  <c r="BN22" i="4"/>
  <c r="BN32" i="4"/>
  <c r="BL33" i="4"/>
  <c r="BL39" i="4"/>
  <c r="BL29" i="4"/>
  <c r="BN29" i="4"/>
  <c r="BM29" i="4"/>
  <c r="AB18" i="4"/>
  <c r="AA19" i="4"/>
  <c r="Z17" i="4"/>
  <c r="AB11" i="4"/>
  <c r="Z20" i="4"/>
  <c r="AA17" i="4"/>
  <c r="Z14" i="4"/>
  <c r="AA10" i="4"/>
  <c r="AB13" i="4"/>
  <c r="AB20" i="4"/>
  <c r="Z18" i="4"/>
  <c r="AB19" i="4"/>
  <c r="AB10" i="4"/>
  <c r="Z13" i="4"/>
  <c r="AA15" i="4"/>
  <c r="AA18" i="4"/>
  <c r="AA11" i="4"/>
  <c r="AA13" i="4"/>
  <c r="Z15" i="4"/>
  <c r="Z9" i="4"/>
  <c r="Z11" i="4"/>
  <c r="AB9" i="4"/>
  <c r="Z12" i="4"/>
  <c r="AB14" i="4"/>
  <c r="AB16" i="4"/>
  <c r="AA9" i="4"/>
  <c r="AB12" i="4"/>
  <c r="AA14" i="4"/>
  <c r="Z19" i="4"/>
  <c r="AA16" i="4"/>
  <c r="Z10" i="4"/>
  <c r="AA12" i="4"/>
  <c r="AB15" i="4"/>
  <c r="Z16" i="4"/>
  <c r="P15" i="9"/>
  <c r="Q17" i="9"/>
  <c r="S16" i="9"/>
  <c r="P16" i="9"/>
  <c r="M16" i="9"/>
  <c r="N15" i="9"/>
  <c r="R15" i="9"/>
  <c r="Q16" i="9"/>
  <c r="N17" i="9"/>
  <c r="O16" i="9"/>
  <c r="N16" i="9"/>
  <c r="S15" i="9"/>
  <c r="P17" i="9"/>
  <c r="R16" i="9"/>
  <c r="O17" i="9"/>
  <c r="Q15" i="9"/>
  <c r="O15" i="9"/>
  <c r="S17" i="9"/>
  <c r="R17" i="9"/>
  <c r="J37" i="18" l="1"/>
  <c r="I39" i="18"/>
  <c r="J39" i="18"/>
  <c r="J38" i="18"/>
  <c r="N17" i="8"/>
  <c r="N10" i="8"/>
  <c r="N12" i="8"/>
  <c r="N13" i="8"/>
  <c r="N14" i="8"/>
  <c r="N15" i="8"/>
  <c r="N9" i="8"/>
  <c r="N11" i="8"/>
  <c r="N8" i="8"/>
  <c r="M31" i="12"/>
  <c r="K31" i="12"/>
  <c r="N29" i="12"/>
  <c r="M33" i="12"/>
  <c r="N34" i="12"/>
  <c r="K30" i="12"/>
  <c r="L29" i="12"/>
  <c r="K29" i="12"/>
  <c r="M28" i="12"/>
  <c r="N28" i="12"/>
  <c r="K28" i="12"/>
  <c r="M29" i="12"/>
  <c r="M30" i="12"/>
  <c r="L30" i="12"/>
  <c r="L28" i="12"/>
  <c r="BM41" i="4"/>
  <c r="BM54" i="4" s="1"/>
  <c r="BN41" i="4"/>
  <c r="BN51" i="4" s="1"/>
  <c r="BN53" i="4"/>
  <c r="BL41" i="4"/>
  <c r="BL52" i="4" s="1"/>
  <c r="BL57" i="4"/>
  <c r="BN57" i="4"/>
  <c r="BN58" i="4"/>
  <c r="BN52" i="4"/>
  <c r="BN55" i="4"/>
  <c r="B1" i="6" a="1"/>
  <c r="B1" i="6" s="1"/>
  <c r="BM53" i="4" l="1"/>
  <c r="BM56" i="4"/>
  <c r="BM47" i="4"/>
  <c r="BM49" i="4"/>
  <c r="BM52" i="4"/>
  <c r="BM55" i="4"/>
  <c r="BM50" i="4"/>
  <c r="BL56" i="4"/>
  <c r="BM58" i="4"/>
  <c r="BM48" i="4"/>
  <c r="BL51" i="4"/>
  <c r="BM57" i="4"/>
  <c r="BN54" i="4"/>
  <c r="BL58" i="4"/>
  <c r="BN49" i="4"/>
  <c r="BM51" i="4"/>
  <c r="BN50" i="4"/>
  <c r="BN56" i="4"/>
  <c r="BN48" i="4"/>
  <c r="BN47" i="4"/>
  <c r="BL48" i="4"/>
  <c r="BL54" i="4"/>
  <c r="BL50" i="4"/>
  <c r="BL49" i="4"/>
  <c r="BL55" i="4"/>
  <c r="BL47" i="4"/>
  <c r="BL53" i="4"/>
  <c r="BM59" i="4" l="1"/>
  <c r="N30" i="12"/>
  <c r="BN59" i="4"/>
  <c r="BL59"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1783AF-FC44-D342-BA1A-30DBB4FE1CA2}"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<sst xmlns="http://schemas.openxmlformats.org/spreadsheetml/2006/main" count="5703" uniqueCount="405">
  <si>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</si>
  <si>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</si>
  <si>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</si>
  <si>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</si>
  <si>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</si>
  <si>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</si>
  <si>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</si>
  <si>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</si>
  <si>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</si>
  <si>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</si>
  <si>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</si>
  <si>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</si>
  <si>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</si>
  <si>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</si>
  <si>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</si>
  <si>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</si>
  <si>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</si>
  <si>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</si>
  <si>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</si>
  <si>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</si>
  <si>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</si>
  <si>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</si>
  <si>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</si>
  <si>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</si>
  <si>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</si>
  <si>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</si>
  <si>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</si>
  <si>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</si>
  <si>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</si>
  <si>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</si>
  <si>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</si>
  <si>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</si>
  <si>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</si>
  <si>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</si>
  <si>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Rural+Urban</t>
  </si>
  <si>
    <t>February</t>
  </si>
  <si>
    <t>March</t>
  </si>
  <si>
    <t>April</t>
  </si>
  <si>
    <t>May</t>
  </si>
  <si>
    <t>June</t>
  </si>
  <si>
    <t>July</t>
  </si>
  <si>
    <t>August</t>
  </si>
  <si>
    <t>September</t>
  </si>
  <si>
    <t>October</t>
  </si>
  <si>
    <t>November</t>
  </si>
  <si>
    <t>December</t>
  </si>
  <si>
    <t>Important Points</t>
  </si>
  <si>
    <t>Comments</t>
  </si>
  <si>
    <t>Password</t>
  </si>
  <si>
    <t>CN_!</t>
  </si>
  <si>
    <t>Data Dictionary</t>
  </si>
  <si>
    <t>String</t>
  </si>
  <si>
    <r>
      <t>The segment indicating if the data is for Rural (</t>
    </r>
    <r>
      <rPr>
        <sz val="10"/>
        <color rgb="FF000000"/>
        <rFont val="Arial Unicode MS"/>
        <family val="2"/>
      </rPr>
      <t>CPI-R</t>
    </r>
    <r>
      <rPr>
        <sz val="10"/>
        <color rgb="FF000000"/>
        <rFont val="Arial"/>
        <family val="2"/>
        <scheme val="minor"/>
      </rPr>
      <t>) or Urban (</t>
    </r>
    <r>
      <rPr>
        <sz val="10"/>
        <color rgb="FF000000"/>
        <rFont val="Arial Unicode MS"/>
        <family val="2"/>
      </rPr>
      <t>CPI-U</t>
    </r>
    <r>
      <rPr>
        <sz val="10"/>
        <color rgb="FF000000"/>
        <rFont val="Arial"/>
        <family val="2"/>
        <scheme val="minor"/>
      </rPr>
      <t>).</t>
    </r>
  </si>
  <si>
    <t>Integer</t>
  </si>
  <si>
    <t>The year for which the CPI data is recorded (e.g., 2017, 2018, etc.).</t>
  </si>
  <si>
    <t>The month for which the CPI data is recorded (e.g., January, February, etc.).</t>
  </si>
  <si>
    <t>Float</t>
  </si>
  <si>
    <t>CPI index value for cereals and related products.</t>
  </si>
  <si>
    <t>CPI index value for meat and fish products.</t>
  </si>
  <si>
    <t>CPI index value for eggs.</t>
  </si>
  <si>
    <t>CPI index value for milk and related products.</t>
  </si>
  <si>
    <t>CPI index value for oils and fats.</t>
  </si>
  <si>
    <t>CPI index value for fruits.</t>
  </si>
  <si>
    <t>CPI index value for vegetables.</t>
  </si>
  <si>
    <t>CPI index value for pulses and related products.</t>
  </si>
  <si>
    <t>CPI index value for sugar and confectionery items.</t>
  </si>
  <si>
    <t>CPI index value for spices.</t>
  </si>
  <si>
    <t>CPI index value for non-alcoholic beverages.</t>
  </si>
  <si>
    <t>CPI index value for prepared meals, snacks, and sweets.</t>
  </si>
  <si>
    <t>CPI index value for food and beverages as a whole.</t>
  </si>
  <si>
    <t>CPI index value for pan, tobacco, and intoxicants.</t>
  </si>
  <si>
    <t>CPI index value for clothing.</t>
  </si>
  <si>
    <t>CPI index value for footwear.</t>
  </si>
  <si>
    <t>CPI index value for combined clothing and footwear.</t>
  </si>
  <si>
    <t>CPI index value for housing.</t>
  </si>
  <si>
    <t>CPI index value for fuel and light.</t>
  </si>
  <si>
    <t>CPI index value for household goods and services.</t>
  </si>
  <si>
    <t>CPI index value for health-related expenditures.</t>
  </si>
  <si>
    <t>CPI index value for transport and communication.</t>
  </si>
  <si>
    <t>CPI index value for recreation and amusement.</t>
  </si>
  <si>
    <t>CPI index value for education.</t>
  </si>
  <si>
    <t>CPI index value for personal care and effects.</t>
  </si>
  <si>
    <t>CPI index value for miscellaneous expenditures.</t>
  </si>
  <si>
    <t>The overall CPI index value combining all categories.</t>
  </si>
  <si>
    <t>Possible Reasons for N/A Data:</t>
  </si>
  <si>
    <r>
      <t>Data Collection Disruptions</t>
    </r>
    <r>
      <rPr>
        <sz val="10"/>
        <color rgb="FF000000"/>
        <rFont val="Arial"/>
        <family val="2"/>
        <scheme val="minor"/>
      </rPr>
      <t>: Due to strict lockdowns and social distancing measures, data collectors may not have been able to gather the required consumer price index (CPI) data in person from rural, urban, and combined (Rural+Urban) markets.</t>
    </r>
  </si>
  <si>
    <r>
      <t>Market Closures</t>
    </r>
    <r>
      <rPr>
        <sz val="10"/>
        <color rgb="FF000000"/>
        <rFont val="Arial"/>
        <family val="2"/>
        <scheme val="minor"/>
      </rPr>
      <t>: With many businesses closed or operating at reduced capacity, it might have been impossible to track the prices of certain goods and services, leading to gaps in CPI data for categories such as cereals, vegetables, household goods, and more.</t>
    </r>
  </si>
  <si>
    <r>
      <t>Delayed Reporting</t>
    </r>
    <r>
      <rPr>
        <sz val="10"/>
        <color rgb="FF000000"/>
        <rFont val="Arial"/>
        <family val="2"/>
        <scheme val="minor"/>
      </rPr>
      <t>: The agencies responsible for reporting CPI data could have faced operational delays or prioritization of health and safety measures, causing the unavailability of data for specific sectors.</t>
    </r>
  </si>
  <si>
    <r>
      <t>Temporary Economic Stagnation</t>
    </r>
    <r>
      <rPr>
        <sz val="10"/>
        <color rgb="FF000000"/>
        <rFont val="Arial"/>
        <family val="2"/>
        <scheme val="minor"/>
      </rPr>
      <t>: Certain sectors may have experienced very low or no economic activity during this period, leading to an inability to calculate CPI for those categories.</t>
    </r>
  </si>
  <si>
    <r>
      <t>In summary, the </t>
    </r>
    <r>
      <rPr>
        <b/>
        <sz val="10"/>
        <color rgb="FF000000"/>
        <rFont val="Arial"/>
        <family val="2"/>
        <scheme val="minor"/>
      </rPr>
      <t>N/A values in April and May 2020</t>
    </r>
    <r>
      <rPr>
        <sz val="10"/>
        <color rgb="FF000000"/>
        <rFont val="Arial"/>
        <family val="2"/>
        <scheme val="minor"/>
      </rPr>
      <t> are most likely a result of the </t>
    </r>
    <r>
      <rPr>
        <b/>
        <sz val="10"/>
        <color rgb="FF000000"/>
        <rFont val="Arial"/>
        <family val="2"/>
        <scheme val="minor"/>
      </rPr>
      <t>unprecedented challenges posed by the COVID-19 pandemic</t>
    </r>
    <r>
      <rPr>
        <sz val="10"/>
        <color rgb="FF000000"/>
        <rFont val="Arial"/>
        <family val="2"/>
        <scheme val="minor"/>
      </rPr>
      <t> on data collection, market activity, and government reporting procedures.</t>
    </r>
  </si>
  <si>
    <r>
      <t xml:space="preserve">Trend of N/A for </t>
    </r>
    <r>
      <rPr>
        <b/>
        <sz val="10"/>
        <color rgb="FF000000"/>
        <rFont val="Arial"/>
        <family val="2"/>
        <scheme val="minor"/>
      </rPr>
      <t xml:space="preserve">April 2020 </t>
    </r>
    <r>
      <rPr>
        <sz val="10"/>
        <color rgb="FF000000"/>
        <rFont val="Arial"/>
        <family val="2"/>
        <scheme val="minor"/>
      </rPr>
      <t>and</t>
    </r>
    <r>
      <rPr>
        <b/>
        <sz val="10"/>
        <color rgb="FF000000"/>
        <rFont val="Arial"/>
        <family val="2"/>
        <scheme val="minor"/>
      </rPr>
      <t xml:space="preserve"> May 2020</t>
    </r>
  </si>
  <si>
    <r>
      <t>Reflects a </t>
    </r>
    <r>
      <rPr>
        <b/>
        <sz val="10"/>
        <color rgb="FF000000"/>
        <rFont val="Arial"/>
        <family val="2"/>
        <scheme val="minor"/>
      </rPr>
      <t>data collection issue</t>
    </r>
    <r>
      <rPr>
        <sz val="10"/>
        <color rgb="FF000000"/>
        <rFont val="Arial"/>
        <family val="2"/>
        <scheme val="minor"/>
      </rPr>
      <t> during that period. Given the global context, these months coincide with the early stages of the </t>
    </r>
    <r>
      <rPr>
        <b/>
        <sz val="10"/>
        <color rgb="FF000000"/>
        <rFont val="Arial"/>
        <family val="2"/>
        <scheme val="minor"/>
      </rPr>
      <t>COVID-19 pandemic</t>
    </r>
    <r>
      <rPr>
        <sz val="10"/>
        <color rgb="FF000000"/>
        <rFont val="Arial"/>
        <family val="2"/>
        <scheme val="minor"/>
      </rPr>
      <t> lockdowns, which significantly disrupted economic activities and government operations worldwide.</t>
    </r>
  </si>
  <si>
    <t>Rural - housing are all N/A</t>
  </si>
  <si>
    <t>Missing values</t>
  </si>
  <si>
    <t>Categories</t>
  </si>
  <si>
    <t>Broad Categories</t>
  </si>
  <si>
    <t>Food</t>
  </si>
  <si>
    <t>A2</t>
  </si>
  <si>
    <t>A3</t>
  </si>
  <si>
    <t>A4</t>
  </si>
  <si>
    <t>Luxury</t>
  </si>
  <si>
    <t xml:space="preserve">time duration </t>
  </si>
  <si>
    <t>1. Based on the latest month's data, identify the contribution of different broader categories (food, energy, transportation, education, etc.) towards the CP| basket. Broader categories (buckets) can be created by combining similar categories into one bucket; Ex.: Meals, Beverages, Cereals, can be clubbed to create "Food" category, etc. </t>
  </si>
  <si>
    <t xml:space="preserve">• Which broader category has the highest contribution towards towards CPI calculation
• Contribution is calculated by evaluating the underlying index values for broader category and should add to 100% when contribution from different broader categories are added . </t>
  </si>
  <si>
    <t>2. A trend of Y-o-Y increase in CP (rural + urban) inflation starting 2017 for the entire basket of products combined. </t>
  </si>
  <si>
    <t xml:space="preserve">• Create a graph depicting the growth rate Y-o-Y and identify the year with highest inflation rate 
• Highlight the reason why the year has the highest inflation (based on research). </t>
  </si>
  <si>
    <t>3. With India's retail inflation reaching a 3-month high of 5.55% in November 2023, largely due to a sharp rise in food prices. Analyze the following for 12 months ending May'23 </t>
  </si>
  <si>
    <t>• Investigate trends in the prices of broader food bucket category and evaluate month-on-month changes. Highlight month with highest and lowest food inflation </t>
  </si>
  <si>
    <t>• Identify the absolute changes in inflation over the same 12 months period and identify the biggest individual category contributor (only within broader food category) towards inflation </t>
  </si>
  <si>
    <t>4. Investigate how the onset and progression of the COVID-19 pandemic affected inflation rates in India. Analyze the Impact of key pandemic milestone (first lockdown) on the CPI inflation %, specially focus on categories like healthcare, food, and essential services. Hint: You can consider Mar'20 as the onset of covid, and can compare the inflation trend before and after Mar'20 to see if there is a change in inflation % before and after. </t>
  </si>
  <si>
    <t>5. Investigate how major global economic events (like imported crude oil price fluctuations) have influenced India's inflation. This can include an analysis of imported goods and their price trends. </t>
  </si>
  <si>
    <t>• For the purpose of this analysis, focus only on the imported oil price fluctuations for years 2021 to 2023 (Month-on-month) </t>
  </si>
  <si>
    <t>• Identify trends in oil price change with change in inflation prices of all the categories and identify category whose inflation prices strongly changes with fluctuations in imported oil price (Hint: you can use =correl function)</t>
  </si>
  <si>
    <t>housing</t>
  </si>
  <si>
    <t>services</t>
  </si>
  <si>
    <t xml:space="preserve">Essential food </t>
  </si>
  <si>
    <t>Non-Essential Food and and Beverages</t>
  </si>
  <si>
    <t>Luxury and Discretional</t>
  </si>
  <si>
    <t>General Index</t>
  </si>
  <si>
    <t>Baskets</t>
  </si>
  <si>
    <t>Total</t>
  </si>
  <si>
    <t>-</t>
  </si>
  <si>
    <t>health</t>
  </si>
  <si>
    <t>education</t>
  </si>
  <si>
    <t>Time</t>
  </si>
  <si>
    <t xml:space="preserve">Time </t>
  </si>
  <si>
    <t>&gt;= 2017</t>
  </si>
  <si>
    <r>
      <t>Year with Highest Inflation:</t>
    </r>
    <r>
      <rPr>
        <sz val="10"/>
        <color rgb="FF000000"/>
        <rFont val="Arial"/>
        <family val="2"/>
        <scheme val="minor"/>
      </rPr>
      <t> 2022 recorded the highest inflation (Rural + Urban: 7.0%).</t>
    </r>
  </si>
  <si>
    <t>Primary Reasons:</t>
  </si>
  <si>
    <r>
      <t>Global Energy Prices:</t>
    </r>
    <r>
      <rPr>
        <sz val="10"/>
        <color rgb="FF000000"/>
        <rFont val="Arial"/>
        <family val="2"/>
        <scheme val="minor"/>
      </rPr>
      <t> Sharp rise due to Russia-Ukraine war disrupted global oil supply chains.</t>
    </r>
  </si>
  <si>
    <r>
      <t>Food Inflation:</t>
    </r>
    <r>
      <rPr>
        <sz val="10"/>
        <color rgb="FF000000"/>
        <rFont val="Arial"/>
        <family val="2"/>
        <scheme val="minor"/>
      </rPr>
      <t> Adverse weather events (heatwaves, unseasonal rains) affected crop yields, leading to price increases in cereals and vegetables.</t>
    </r>
  </si>
  <si>
    <r>
      <t>Supply Chain Disruptions:</t>
    </r>
    <r>
      <rPr>
        <sz val="10"/>
        <color rgb="FF000000"/>
        <rFont val="Arial"/>
        <family val="2"/>
        <scheme val="minor"/>
      </rPr>
      <t> Pandemic aftershocks and geopolitical tensions impacted imports and exports (e.g., restrictions on wheat exports).</t>
    </r>
  </si>
  <si>
    <r>
      <t>Fuel and Transportation Costs:</t>
    </r>
    <r>
      <rPr>
        <sz val="10"/>
        <color rgb="FF000000"/>
        <rFont val="Arial"/>
        <family val="2"/>
        <scheme val="minor"/>
      </rPr>
      <t> Fuel price hikes raised logistics costs, further driving inflation across sectors.</t>
    </r>
  </si>
  <si>
    <t>This confluence of factors made 2022 an exceptional inflationary year.</t>
  </si>
  <si>
    <t xml:space="preserve">time period </t>
  </si>
  <si>
    <t>12 months ending in May 2023</t>
  </si>
  <si>
    <t>Catg\egories</t>
  </si>
  <si>
    <t>Absolute changes in inflation</t>
  </si>
  <si>
    <t>Contribution in %</t>
  </si>
  <si>
    <t xml:space="preserve">arranged in sorting </t>
  </si>
  <si>
    <t>has only one column not three</t>
  </si>
  <si>
    <t>Month and Year</t>
  </si>
  <si>
    <t>February 2013</t>
  </si>
  <si>
    <t>March 2013</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</si>
  <si>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</si>
  <si>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</si>
  <si>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</si>
  <si>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</si>
  <si>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</si>
  <si>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</si>
  <si>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</si>
  <si>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</si>
  <si>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</si>
  <si>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</si>
  <si>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</si>
  <si>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</si>
  <si>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</si>
  <si>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</si>
  <si>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</si>
  <si>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</si>
  <si>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</si>
  <si>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</si>
  <si>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</si>
  <si>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</si>
  <si>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</si>
  <si>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</si>
  <si>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</si>
  <si>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</si>
  <si>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</si>
  <si>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</si>
  <si>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</si>
  <si>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</si>
  <si>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</si>
  <si>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</si>
  <si>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</si>
  <si>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</si>
  <si>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</si>
  <si>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</si>
  <si>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</si>
  <si>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</si>
  <si>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</si>
  <si>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</si>
  <si>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</si>
  <si>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</si>
  <si>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</si>
  <si>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</si>
  <si>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</si>
  <si>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</si>
  <si>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</si>
  <si>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</si>
  <si>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</si>
  <si>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</si>
  <si>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</si>
  <si>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</si>
  <si>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</si>
  <si>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</si>
  <si>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</si>
  <si>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</si>
  <si>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</si>
  <si>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</si>
  <si>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</si>
  <si>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</si>
  <si>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</si>
  <si>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</si>
  <si>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</si>
  <si>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</si>
  <si>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</si>
  <si>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</si>
  <si>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</si>
  <si>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</si>
  <si>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</si>
  <si>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</si>
  <si>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</si>
  <si>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</si>
  <si>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</si>
  <si>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</si>
  <si>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</si>
  <si>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</si>
  <si>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</si>
  <si>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</si>
  <si>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</si>
  <si>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</si>
  <si>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</si>
  <si>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</si>
  <si>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</si>
  <si>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</si>
  <si>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</si>
  <si>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</si>
  <si>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</si>
  <si>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</si>
  <si>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</si>
  <si>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</si>
  <si>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</si>
  <si>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</si>
  <si>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</si>
  <si>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</si>
  <si>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</si>
  <si>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</si>
  <si>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</si>
  <si>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</si>
  <si>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</si>
  <si>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</si>
  <si>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</si>
  <si>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</si>
  <si>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</si>
  <si>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</si>
  <si>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</si>
  <si>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</si>
  <si>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</si>
  <si>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</si>
  <si>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</si>
  <si>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</si>
  <si>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</si>
  <si>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</si>
  <si>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</si>
  <si>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</si>
  <si>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</si>
  <si>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October 2022</t>
  </si>
  <si>
    <t>November 2022</t>
  </si>
  <si>
    <t>December 2022</t>
  </si>
  <si>
    <t>January 2023</t>
  </si>
  <si>
    <t>February 2023</t>
  </si>
  <si>
    <t>March 2023</t>
  </si>
  <si>
    <t>April 2023</t>
  </si>
  <si>
    <t>May 2023</t>
  </si>
  <si>
    <t>January 2013</t>
  </si>
  <si>
    <t>From main Data</t>
  </si>
  <si>
    <t>Reference</t>
  </si>
  <si>
    <t>with formula</t>
  </si>
  <si>
    <t xml:space="preserve">Reference </t>
  </si>
  <si>
    <t xml:space="preserve">Transpose </t>
  </si>
  <si>
    <t>&gt;&gt;&gt;&gt;&gt;&gt;&gt;</t>
  </si>
  <si>
    <t>&gt;&gt;&gt;&gt;&gt;</t>
  </si>
  <si>
    <t>Transpose</t>
  </si>
  <si>
    <t>From Main data</t>
  </si>
  <si>
    <t>With Formulas</t>
  </si>
  <si>
    <t xml:space="preserve">Healthcare </t>
  </si>
  <si>
    <t>Essential</t>
  </si>
  <si>
    <t xml:space="preserve">Month </t>
  </si>
  <si>
    <t>24 month</t>
  </si>
  <si>
    <t xml:space="preserve">Quarter 8 </t>
  </si>
  <si>
    <t>post</t>
  </si>
  <si>
    <t>pre</t>
  </si>
  <si>
    <t>8 Quarter</t>
  </si>
  <si>
    <t>Half year</t>
  </si>
  <si>
    <t>inflation</t>
  </si>
  <si>
    <t>half year</t>
  </si>
  <si>
    <t>annual</t>
  </si>
  <si>
    <t xml:space="preserve">annual </t>
  </si>
  <si>
    <t>Broader Categories</t>
  </si>
  <si>
    <t>Healthcare</t>
  </si>
  <si>
    <t>Division</t>
  </si>
  <si>
    <t>2018-2019</t>
  </si>
  <si>
    <t>2019-2020</t>
  </si>
  <si>
    <t>2020-2021</t>
  </si>
  <si>
    <t>2021-2022</t>
  </si>
  <si>
    <t xml:space="preserve">January </t>
  </si>
  <si>
    <t>Area</t>
  </si>
  <si>
    <t>April 2019</t>
  </si>
  <si>
    <t>Column1</t>
  </si>
  <si>
    <t>Column2</t>
  </si>
  <si>
    <t>Column3</t>
  </si>
  <si>
    <t>Column4</t>
  </si>
  <si>
    <t>Column5</t>
  </si>
  <si>
    <t>Column6</t>
  </si>
  <si>
    <t>Column7</t>
  </si>
  <si>
    <t>Column8</t>
  </si>
  <si>
    <t>Column9</t>
  </si>
  <si>
    <t>Column10</t>
  </si>
  <si>
    <t>Column11</t>
  </si>
  <si>
    <t>Column12</t>
  </si>
  <si>
    <t>Column13</t>
  </si>
  <si>
    <t>Column14</t>
  </si>
  <si>
    <t>Column15</t>
  </si>
  <si>
    <t>Column16</t>
  </si>
  <si>
    <t>Petroleum Planning &amp; Analysis Cell</t>
  </si>
  <si>
    <t>Crude Oil FOB Price (Indian Basket)</t>
  </si>
  <si>
    <t>Table Posted: (01-04-2024)</t>
  </si>
  <si>
    <t>Period : Since 2000-01</t>
  </si>
  <si>
    <t>($/bbl.)</t>
  </si>
  <si>
    <t>Average</t>
  </si>
  <si>
    <t>Ratio *</t>
  </si>
  <si>
    <t>2000-01</t>
  </si>
  <si>
    <t>57:43</t>
  </si>
  <si>
    <t>2001-02</t>
  </si>
  <si>
    <t>2002-03</t>
  </si>
  <si>
    <t>2003-04</t>
  </si>
  <si>
    <t>2004-05</t>
  </si>
  <si>
    <t>2005-06</t>
  </si>
  <si>
    <t>58:42</t>
  </si>
  <si>
    <t>2006-07</t>
  </si>
  <si>
    <t>59.8:40.2</t>
  </si>
  <si>
    <t>2007-08</t>
  </si>
  <si>
    <t>61.4:38.6</t>
  </si>
  <si>
    <t>2008-09</t>
  </si>
  <si>
    <t>62.3:37.7</t>
  </si>
  <si>
    <t>2009-10</t>
  </si>
  <si>
    <t>63.5:36.5</t>
  </si>
  <si>
    <t>2010-11</t>
  </si>
  <si>
    <t>67.6:32.4</t>
  </si>
  <si>
    <t>2011-12</t>
  </si>
  <si>
    <t>65.2:34.8</t>
  </si>
  <si>
    <t>2012-13</t>
  </si>
  <si>
    <t>68.2:31.8</t>
  </si>
  <si>
    <t>2013-14</t>
  </si>
  <si>
    <t>69.9:30.1</t>
  </si>
  <si>
    <t>2014-15</t>
  </si>
  <si>
    <t>72.04:27.96</t>
  </si>
  <si>
    <t>2015-16</t>
  </si>
  <si>
    <t>72.28:27.72</t>
  </si>
  <si>
    <t>2016-17</t>
  </si>
  <si>
    <t>71.03:28.97</t>
  </si>
  <si>
    <t>2017-18</t>
  </si>
  <si>
    <t>72.38:27.62</t>
  </si>
  <si>
    <t>2018-19</t>
  </si>
  <si>
    <t>74.77:25.23</t>
  </si>
  <si>
    <t>2019-20</t>
  </si>
  <si>
    <t>75.50:24.50</t>
  </si>
  <si>
    <t>2020-21</t>
  </si>
  <si>
    <t>75.62:24.38</t>
  </si>
  <si>
    <t>2021-22</t>
  </si>
  <si>
    <t>2022-23</t>
  </si>
  <si>
    <t>2023-24</t>
  </si>
  <si>
    <t>Notes:</t>
  </si>
  <si>
    <t>* The composition of Indian Basket of Crude represents Average of Oman &amp; Dubai for sour grades and Brent (Dated) for sweet grade in the ratio of  crude processed during previous financial year, e.g. ratio of crude processed as indicated in the table above.</t>
  </si>
  <si>
    <t>- Crude oil prices are average of daily prices of respective month.</t>
  </si>
  <si>
    <t>Oil</t>
  </si>
  <si>
    <t>Correlation</t>
  </si>
  <si>
    <t>Mar-18 Feb-19 Mar-19 Feb-20 Apr-20 Mar-21 Apr-21 Mar-22</t>
  </si>
  <si>
    <t>India CPI Inflation Analysis</t>
  </si>
  <si>
    <t>1. CPI Contribution Analysis (Latest Month)</t>
  </si>
  <si>
    <r>
      <t>Food category</t>
    </r>
    <r>
      <rPr>
        <sz val="10"/>
        <color rgb="FF000000"/>
        <rFont val="Arial"/>
        <family val="2"/>
        <scheme val="minor"/>
      </rPr>
      <t> has the </t>
    </r>
    <r>
      <rPr>
        <b/>
        <sz val="10"/>
        <color rgb="FF000000"/>
        <rFont val="Arial"/>
        <family val="2"/>
        <scheme val="minor"/>
      </rPr>
      <t>highest contribution</t>
    </r>
    <r>
      <rPr>
        <sz val="10"/>
        <color rgb="FF000000"/>
        <rFont val="Arial"/>
        <family val="2"/>
        <scheme val="minor"/>
      </rPr>
      <t> towards the CPI calculation, contributing 46.67</t>
    </r>
    <r>
      <rPr>
        <b/>
        <sz val="10"/>
        <color rgb="FF000000"/>
        <rFont val="Arial"/>
        <family val="2"/>
        <scheme val="minor"/>
      </rPr>
      <t>%</t>
    </r>
    <r>
      <rPr>
        <sz val="10"/>
        <color rgb="FF000000"/>
        <rFont val="Arial"/>
        <family val="2"/>
        <scheme val="minor"/>
      </rPr>
      <t> to the total basket.</t>
    </r>
  </si>
  <si>
    <t>From Trasnposed Sector Wise</t>
  </si>
  <si>
    <t>Ref</t>
  </si>
  <si>
    <t>2. Year-on-Year CPI Inflation Trends (2017-2023)</t>
  </si>
  <si>
    <r>
      <t>Highest Inflation:</t>
    </r>
    <r>
      <rPr>
        <sz val="10"/>
        <color rgb="FF000000"/>
        <rFont val="Arial"/>
        <family val="2"/>
        <scheme val="minor"/>
      </rPr>
      <t> 2022, attributed to </t>
    </r>
    <r>
      <rPr>
        <b/>
        <sz val="10"/>
        <color rgb="FF000000"/>
        <rFont val="Arial"/>
        <family val="2"/>
        <scheme val="minor"/>
      </rPr>
      <t>post-COVID recovery</t>
    </r>
    <r>
      <rPr>
        <sz val="10"/>
        <color rgb="FF000000"/>
        <rFont val="Arial"/>
        <family val="2"/>
        <scheme val="minor"/>
      </rPr>
      <t>, </t>
    </r>
    <r>
      <rPr>
        <b/>
        <sz val="10"/>
        <color rgb="FF000000"/>
        <rFont val="Arial"/>
        <family val="2"/>
        <scheme val="minor"/>
      </rPr>
      <t>supply chain disruptions</t>
    </r>
    <r>
      <rPr>
        <sz val="10"/>
        <color rgb="FF000000"/>
        <rFont val="Arial"/>
        <family val="2"/>
        <scheme val="minor"/>
      </rPr>
      <t>, and </t>
    </r>
    <r>
      <rPr>
        <b/>
        <sz val="10"/>
        <color rgb="FF000000"/>
        <rFont val="Arial"/>
        <family val="2"/>
        <scheme val="minor"/>
      </rPr>
      <t>global commodity price increases</t>
    </r>
    <r>
      <rPr>
        <sz val="10"/>
        <color rgb="FF000000"/>
        <rFont val="Arial"/>
        <family val="2"/>
        <scheme val="minor"/>
      </rPr>
      <t>.</t>
    </r>
  </si>
  <si>
    <r>
      <t>Inflation showed an </t>
    </r>
    <r>
      <rPr>
        <b/>
        <sz val="10"/>
        <color rgb="FF000000"/>
        <rFont val="Arial"/>
        <family val="2"/>
        <scheme val="minor"/>
      </rPr>
      <t>upward trend</t>
    </r>
    <r>
      <rPr>
        <sz val="10"/>
        <color rgb="FF000000"/>
        <rFont val="Arial"/>
        <family val="2"/>
        <scheme val="minor"/>
      </rPr>
      <t> from 2017 to 2023.</t>
    </r>
  </si>
  <si>
    <r>
      <t>The Y-o-Y inflation spike is clearly visible in 2022, where inflation peaked at 7.7</t>
    </r>
    <r>
      <rPr>
        <b/>
        <sz val="10"/>
        <color rgb="FF000000"/>
        <rFont val="Arial (Body)"/>
      </rPr>
      <t>%</t>
    </r>
    <r>
      <rPr>
        <sz val="10"/>
        <color rgb="FF000000"/>
        <rFont val="Arial (Body)"/>
      </rPr>
      <t>.</t>
    </r>
  </si>
  <si>
    <t>3. Food Inflation Trend Analysis (Dec 2022 – May 2023)</t>
  </si>
  <si>
    <t>This spike was driven by the post-pandemic recovery phase, accompanied by increased demand and disruptions in global supply chains.</t>
  </si>
  <si>
    <r>
      <t>Lowest food inflation:</t>
    </r>
    <r>
      <rPr>
        <sz val="10"/>
        <color rgb="FF000000"/>
        <rFont val="Arial"/>
        <family val="2"/>
        <scheme val="minor"/>
      </rPr>
      <t> The contribution of </t>
    </r>
    <r>
      <rPr>
        <b/>
        <sz val="10"/>
        <color rgb="FF000000"/>
        <rFont val="Arial"/>
        <family val="2"/>
        <scheme val="minor"/>
      </rPr>
      <t>Meat and Fish</t>
    </r>
    <r>
      <rPr>
        <sz val="10"/>
        <color rgb="FF000000"/>
        <rFont val="Arial"/>
        <family val="2"/>
        <scheme val="minor"/>
      </rPr>
      <t> showed negative inflation (-4.05% combined), indicating deflationary pressure.</t>
    </r>
  </si>
  <si>
    <r>
      <t>Spices</t>
    </r>
    <r>
      <rPr>
        <sz val="10"/>
        <color rgb="FF000000"/>
        <rFont val="Arial"/>
        <family val="2"/>
        <scheme val="minor"/>
      </rPr>
      <t> (significant price volatility in both rural and urban sectors).</t>
    </r>
  </si>
  <si>
    <t>Highest food inflation month: June 2022</t>
  </si>
  <si>
    <t>Biggest individual contributor to inflation:  Spices (49.63% contribution to the CPI in combined regions)</t>
  </si>
  <si>
    <t>4. COVID - 19 Impact on Inflation (Pre and Post March 2020)</t>
  </si>
  <si>
    <t>5. Impact of Global Economic Events (Oil Prices)</t>
  </si>
  <si>
    <r>
      <t>Oils and Fats</t>
    </r>
    <r>
      <rPr>
        <sz val="10"/>
        <color rgb="FF000000"/>
        <rFont val="Arial"/>
        <family val="2"/>
        <scheme val="minor"/>
      </rPr>
      <t> have the highest correlation (</t>
    </r>
    <r>
      <rPr>
        <b/>
        <sz val="10"/>
        <color rgb="FF000000"/>
        <rFont val="Arial"/>
        <family val="2"/>
        <scheme val="minor"/>
      </rPr>
      <t>83%</t>
    </r>
    <r>
      <rPr>
        <sz val="10"/>
        <color rgb="FF000000"/>
        <rFont val="Arial"/>
        <family val="2"/>
        <scheme val="minor"/>
      </rPr>
      <t>) with global oil prices, making them most sensitive to changes in crude oil prices.</t>
    </r>
  </si>
  <si>
    <r>
      <t>Meat &amp; Fish</t>
    </r>
    <r>
      <rPr>
        <sz val="10"/>
        <color rgb="FF000000"/>
        <rFont val="Arial"/>
        <family val="2"/>
        <scheme val="minor"/>
      </rPr>
      <t> (79%) and </t>
    </r>
    <r>
      <rPr>
        <b/>
        <sz val="10"/>
        <color rgb="FF000000"/>
        <rFont val="Arial"/>
        <family val="2"/>
        <scheme val="minor"/>
      </rPr>
      <t>Fuel &amp; Light</t>
    </r>
    <r>
      <rPr>
        <sz val="10"/>
        <color rgb="FF000000"/>
        <rFont val="Arial"/>
        <family val="2"/>
        <scheme val="minor"/>
      </rPr>
      <t> (63%) also exhibit strong correlations with oil fluctuations.</t>
    </r>
  </si>
  <si>
    <r>
      <t>Clothing and Footwear</t>
    </r>
    <r>
      <rPr>
        <sz val="10"/>
        <color rgb="FF000000"/>
        <rFont val="Arial"/>
        <family val="2"/>
        <scheme val="minor"/>
      </rPr>
      <t> categories exhibit moderate impact from oil prices, likely reflecting transport-related costs.</t>
    </r>
  </si>
  <si>
    <t>2022-2021</t>
  </si>
  <si>
    <t>CPI :</t>
  </si>
  <si>
    <t>(feb-march)/march</t>
  </si>
  <si>
    <t>Sheet :</t>
  </si>
  <si>
    <t>Jan 2018 - May 2023</t>
  </si>
  <si>
    <t>The analysis highlights significant contributions from categories like oils and fats, meat and fish, and food-related products to inflation. High correlation in discretionary spending suggests a growing demand-driven inflation in rural and urban regions. Targeted interventions, such as improved supply chains and managing fuel prices, can help curb inflationary pressures in essential goods and services.</t>
  </si>
  <si>
    <r>
      <t>Geographical Scope:</t>
    </r>
    <r>
      <rPr>
        <sz val="10"/>
        <color rgb="FF000000"/>
        <rFont val="Arial"/>
        <family val="2"/>
        <scheme val="minor"/>
      </rPr>
      <t> Both </t>
    </r>
    <r>
      <rPr>
        <b/>
        <sz val="10"/>
        <color rgb="FF000000"/>
        <rFont val="Arial"/>
        <family val="2"/>
        <scheme val="minor"/>
      </rPr>
      <t>urban and rural</t>
    </r>
    <r>
      <rPr>
        <sz val="10"/>
        <color rgb="FF000000"/>
        <rFont val="Arial"/>
        <family val="2"/>
        <scheme val="minor"/>
      </rPr>
      <t> sectors across India have been analyzed to capture diverse inflation patterns.</t>
    </r>
  </si>
  <si>
    <r>
      <rPr>
        <b/>
        <sz val="10"/>
        <color rgb="FF000000"/>
        <rFont val="Arial (Body)"/>
      </rPr>
      <t>Sectors Included:</t>
    </r>
    <r>
      <rPr>
        <sz val="10"/>
        <color rgb="FF000000"/>
        <rFont val="Arial (Body)"/>
      </rPr>
      <t> Food, Healthcare, Housing, Education, Fuel, and Discretionary Items (e.g., Recreation).</t>
    </r>
  </si>
  <si>
    <t>Providing insights into the time period, geographic coverage, and category segmentation of the dataset used for CPI analysis.</t>
  </si>
  <si>
    <t xml:space="preserve">  &gt;&gt;&gt;&gt;&gt;&gt;&gt;&gt;</t>
  </si>
  <si>
    <r>
      <t>Sources:</t>
    </r>
    <r>
      <rPr>
        <sz val="10"/>
        <color rgb="FF000000"/>
        <rFont val="Arial"/>
        <family val="2"/>
        <scheme val="minor"/>
      </rPr>
      <t> GOI and ppac.gov.in</t>
    </r>
  </si>
  <si>
    <r>
      <t>Time Period:</t>
    </r>
    <r>
      <rPr>
        <sz val="10"/>
        <color rgb="FF000000"/>
        <rFont val="Arial"/>
        <family val="2"/>
        <scheme val="minor"/>
      </rPr>
      <t> Data covers inflation trends between January 2013 – May 2023.</t>
    </r>
  </si>
  <si>
    <r>
      <t>Luxury and discretionary spending</t>
    </r>
    <r>
      <rPr>
        <sz val="10"/>
        <color rgb="FF000000"/>
        <rFont val="Arial"/>
        <family val="2"/>
        <scheme val="minor"/>
      </rPr>
      <t> remains stable at 16-17%.</t>
    </r>
  </si>
  <si>
    <r>
      <t>Urban areas</t>
    </r>
    <r>
      <rPr>
        <sz val="10"/>
        <color rgb="FF000000"/>
        <rFont val="Arial"/>
        <family val="2"/>
        <scheme val="minor"/>
      </rPr>
      <t> allocate a higher proportion to </t>
    </r>
    <r>
      <rPr>
        <b/>
        <sz val="10"/>
        <color rgb="FF000000"/>
        <rFont val="Arial"/>
        <family val="2"/>
        <scheme val="minor"/>
      </rPr>
      <t>housing and education</t>
    </r>
    <r>
      <rPr>
        <sz val="10"/>
        <color rgb="FF000000"/>
        <rFont val="Arial"/>
        <family val="2"/>
        <scheme val="minor"/>
      </rPr>
      <t> compared to rural areas.</t>
    </r>
  </si>
  <si>
    <r>
      <t>Overall spending patterns reflect </t>
    </r>
    <r>
      <rPr>
        <b/>
        <sz val="10"/>
        <color rgb="FF000000"/>
        <rFont val="Arial"/>
        <family val="2"/>
        <scheme val="minor"/>
      </rPr>
      <t>basic needs dominance</t>
    </r>
    <r>
      <rPr>
        <sz val="10"/>
        <color rgb="FF000000"/>
        <rFont val="Arial"/>
        <family val="2"/>
        <scheme val="minor"/>
      </rPr>
      <t> with slight variations in lifestyle categories.</t>
    </r>
  </si>
  <si>
    <r>
      <t>The Y-o-Y inflation spike is clearly visible in 2022, where inflation peaked at 15.3</t>
    </r>
    <r>
      <rPr>
        <b/>
        <sz val="10"/>
        <color rgb="FF000000"/>
        <rFont val="Arial (Body)"/>
      </rPr>
      <t>%</t>
    </r>
    <r>
      <rPr>
        <sz val="10"/>
        <color rgb="FF000000"/>
        <rFont val="Arial (Body)"/>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</si>
</sst>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mmmm"/>
  </numFmts>
  <fonts count="32">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sz val="10"/>
      <color rgb="FF000000"/>
      <name val="Arial Unicode MS"/>
      <family val="2"/>
    </font>
    <font>
      <sz val="10"/>
      <color theme="7"/>
      <name val="Arial"/>
      <family val="2"/>
      <scheme val="minor"/>
    </font>
    <font>
      <b/>
      <sz val="13.5"/>
      <color rgb="FF000000"/>
      <name val="Arial"/>
      <family val="2"/>
      <scheme val="minor"/>
    </font>
    <font>
      <b/>
      <sz val="10"/>
      <color theme="1"/>
      <name val="Arial"/>
      <family val="2"/>
      <scheme val="minor"/>
    </font>
    <font>
      <sz val="10"/>
      <color rgb="FF000000"/>
      <name val="Arial"/>
      <family val="2"/>
      <scheme val="minor"/>
    </font>
    <font>
      <sz val="12"/>
      <color rgb="FFFF0000"/>
      <name val="Arial"/>
      <family val="2"/>
      <scheme val="minor"/>
    </font>
    <font>
      <sz val="8"/>
      <name val="Arial"/>
      <family val="2"/>
      <scheme val="minor"/>
    </font>
    <font>
      <sz val="13"/>
      <color rgb="FF000000"/>
      <name val="Helvetica Neue"/>
      <family val="2"/>
    </font>
    <font>
      <sz val="12"/>
      <color rgb="FF000000"/>
      <name val="Arial (Body)"/>
    </font>
    <font>
      <sz val="10"/>
      <color rgb="FFFF0000"/>
      <name val="Arial"/>
      <family val="2"/>
      <scheme val="minor"/>
    </font>
    <font>
      <sz val="10"/>
      <color theme="3"/>
      <name val="Arial"/>
      <family val="2"/>
      <scheme val="minor"/>
    </font>
    <font>
      <sz val="12"/>
      <color rgb="FF000000"/>
      <name val="Arial"/>
      <family val="2"/>
      <scheme val="minor"/>
    </font>
    <font>
      <sz val="10"/>
      <name val="Arial"/>
      <family val="2"/>
    </font>
    <font>
      <b/>
      <sz val="12"/>
      <name val="Times New Roman"/>
      <family val="1"/>
    </font>
    <font>
      <sz val="12"/>
      <color theme="1"/>
      <name val="Times New Roman"/>
      <family val="1"/>
    </font>
    <font>
      <b/>
      <u/>
      <sz val="16"/>
      <color theme="1"/>
      <name val="Times New Roman"/>
      <family val="1"/>
    </font>
    <font>
      <b/>
      <sz val="14"/>
      <name val="Times New Roman"/>
      <family val="1"/>
    </font>
    <font>
      <b/>
      <sz val="12"/>
      <color theme="1"/>
      <name val="Times New Roman"/>
      <family val="1"/>
    </font>
    <font>
      <i/>
      <sz val="12"/>
      <name val="Times New Roman"/>
      <family val="1"/>
    </font>
    <font>
      <i/>
      <sz val="12"/>
      <color theme="1"/>
      <name val="Times New Roman"/>
      <family val="1"/>
    </font>
    <font>
      <sz val="14"/>
      <color rgb="FF000000"/>
      <name val="-webkit-standard"/>
    </font>
    <font>
      <b/>
      <sz val="18"/>
      <color theme="1"/>
      <name val="Arial"/>
      <family val="2"/>
      <scheme val="minor"/>
    </font>
    <font>
      <sz val="18"/>
      <color theme="1"/>
      <name val="Arial"/>
      <family val="2"/>
      <scheme val="minor"/>
    </font>
    <font>
      <b/>
      <sz val="16"/>
      <color theme="1"/>
      <name val="Arial"/>
      <family val="2"/>
      <scheme val="minor"/>
    </font>
    <font>
      <sz val="16"/>
      <color theme="1"/>
      <name val="Arial"/>
      <family val="2"/>
      <scheme val="minor"/>
    </font>
    <font>
      <sz val="10"/>
      <color rgb="FF000000"/>
      <name val="Arial (Body)"/>
    </font>
    <font>
      <b/>
      <sz val="14"/>
      <color rgb="FF000000"/>
      <name val="-webkit-standard"/>
    </font>
    <font>
      <b/>
      <sz val="10"/>
      <color rgb="FF000000"/>
      <name val="Arial (Body)"/>
    </font>
  </fonts>
  <fills count="13">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28E86"/>
        <bgColor rgb="FF000000"/>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92D050"/>
        <bgColor indexed="64"/>
      </patternFill>
    </fill>
    <fill>
      <patternFill patternType="solid">
        <fgColor theme="4" tint="0.39997558519241921"/>
        <bgColor indexed="64"/>
      </patternFill>
    </fill>
    <fill>
      <patternFill patternType="solid">
        <fgColor theme="4" tint="0.79998168889431442"/>
        <bgColor indexed="64"/>
      </patternFill>
    </fill>
  </fills>
  <borders count="2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3">
    <xf numFmtId="0" fontId="0" fillId="0" borderId="0"/>
    <xf numFmtId="43" fontId="8" fillId="0" borderId="0" applyFont="0" applyFill="0" applyBorder="0" applyAlignment="0" applyProtection="0"/>
    <xf numFmtId="0" fontId="16" fillId="0" borderId="0"/>
  </cellStyleXfs>
  <cellXfs count="266">
    <xf numFmtId="0" fontId="0" fillId="0" borderId="0" xfId="0"/>
    <xf numFmtId="0" fontId="1" fillId="0" borderId="0" xfId="0" applyFont="1"/>
    <xf numFmtId="0" fontId="2" fillId="0" borderId="3" xfId="0" applyFont="1" applyBorder="1"/>
    <xf numFmtId="0" fontId="2" fillId="0" borderId="4"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3" fillId="2" borderId="1" xfId="0" applyFont="1" applyFill="1" applyBorder="1"/>
    <xf numFmtId="0" fontId="3" fillId="2" borderId="2" xfId="0" applyFont="1" applyFill="1" applyBorder="1"/>
    <xf numFmtId="0" fontId="1" fillId="3" borderId="0" xfId="0" applyFont="1" applyFill="1"/>
    <xf numFmtId="49" fontId="1" fillId="0" borderId="0" xfId="0" applyNumberFormat="1" applyFont="1"/>
    <xf numFmtId="49" fontId="1" fillId="3" borderId="0" xfId="0" applyNumberFormat="1" applyFont="1" applyFill="1"/>
    <xf numFmtId="0" fontId="3" fillId="0" borderId="0" xfId="0" applyFont="1"/>
    <xf numFmtId="0" fontId="2" fillId="0" borderId="0" xfId="0" applyFon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5" fillId="0" borderId="0" xfId="0" applyFont="1"/>
    <xf numFmtId="1" fontId="1" fillId="0" borderId="0" xfId="0" applyNumberFormat="1" applyFont="1"/>
    <xf numFmtId="1" fontId="1" fillId="3" borderId="0" xfId="0" applyNumberFormat="1" applyFont="1" applyFill="1"/>
    <xf numFmtId="49" fontId="0" fillId="0" borderId="0" xfId="0" applyNumberFormat="1"/>
    <xf numFmtId="0" fontId="2" fillId="0" borderId="0" xfId="0" applyFont="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16" xfId="0" applyBorder="1"/>
    <xf numFmtId="0" fontId="0" fillId="0" borderId="2" xfId="0" applyBorder="1"/>
    <xf numFmtId="0" fontId="2" fillId="0" borderId="15" xfId="0" applyFont="1" applyBorder="1" applyAlignment="1">
      <alignment wrapText="1"/>
    </xf>
    <xf numFmtId="0" fontId="2" fillId="0" borderId="6" xfId="0" applyFont="1" applyBorder="1" applyAlignment="1">
      <alignment wrapText="1"/>
    </xf>
    <xf numFmtId="49" fontId="1" fillId="4" borderId="0" xfId="0" applyNumberFormat="1" applyFont="1" applyFill="1"/>
    <xf numFmtId="1" fontId="1" fillId="4" borderId="0" xfId="0" applyNumberFormat="1" applyFont="1" applyFill="1"/>
    <xf numFmtId="0" fontId="1" fillId="4" borderId="0" xfId="0" applyFont="1" applyFill="1"/>
    <xf numFmtId="49" fontId="2" fillId="0" borderId="0" xfId="0" applyNumberFormat="1" applyFont="1"/>
    <xf numFmtId="1" fontId="0" fillId="0" borderId="0" xfId="0" applyNumberFormat="1"/>
    <xf numFmtId="1" fontId="2" fillId="0" borderId="0" xfId="0" applyNumberFormat="1" applyFont="1"/>
    <xf numFmtId="49" fontId="2" fillId="5" borderId="0" xfId="0" applyNumberFormat="1" applyFont="1" applyFill="1"/>
    <xf numFmtId="1" fontId="2" fillId="5" borderId="0" xfId="0" applyNumberFormat="1" applyFont="1" applyFill="1"/>
    <xf numFmtId="0" fontId="7" fillId="4" borderId="0" xfId="0" applyFont="1" applyFill="1"/>
    <xf numFmtId="10" fontId="0" fillId="0" borderId="0" xfId="0" applyNumberFormat="1"/>
    <xf numFmtId="17" fontId="0" fillId="0" borderId="0" xfId="0" applyNumberFormat="1"/>
    <xf numFmtId="0" fontId="12" fillId="0" borderId="0" xfId="0" applyFont="1" applyAlignment="1">
      <alignment wrapText="1"/>
    </xf>
    <xf numFmtId="0" fontId="11" fillId="0" borderId="0" xfId="0" applyFont="1"/>
    <xf numFmtId="0" fontId="11" fillId="0" borderId="0" xfId="0" applyFont="1" applyAlignment="1">
      <alignment wrapText="1"/>
    </xf>
    <xf numFmtId="49" fontId="7" fillId="0" borderId="0" xfId="0" applyNumberFormat="1" applyFont="1"/>
    <xf numFmtId="49" fontId="7" fillId="4" borderId="0" xfId="0" applyNumberFormat="1" applyFont="1" applyFill="1"/>
    <xf numFmtId="0" fontId="3" fillId="2" borderId="0" xfId="0" applyFont="1" applyFill="1"/>
    <xf numFmtId="0" fontId="0" fillId="2" borderId="0" xfId="0" applyFill="1"/>
    <xf numFmtId="0" fontId="2" fillId="2" borderId="0" xfId="0" applyFont="1" applyFill="1"/>
    <xf numFmtId="49" fontId="7" fillId="2" borderId="20" xfId="0" applyNumberFormat="1" applyFont="1" applyFill="1" applyBorder="1"/>
    <xf numFmtId="0" fontId="2" fillId="0" borderId="20" xfId="0" applyFont="1" applyBorder="1"/>
    <xf numFmtId="0" fontId="0" fillId="0" borderId="20" xfId="0" applyBorder="1"/>
    <xf numFmtId="0" fontId="7" fillId="0" borderId="0" xfId="0" applyFont="1"/>
    <xf numFmtId="1" fontId="7" fillId="0" borderId="0" xfId="0" applyNumberFormat="1" applyFont="1"/>
    <xf numFmtId="1" fontId="7" fillId="3" borderId="0" xfId="0" applyNumberFormat="1" applyFont="1" applyFill="1"/>
    <xf numFmtId="1" fontId="7" fillId="4" borderId="0" xfId="0" applyNumberFormat="1" applyFont="1" applyFill="1"/>
    <xf numFmtId="49" fontId="7" fillId="3" borderId="0" xfId="0" applyNumberFormat="1" applyFont="1" applyFill="1"/>
    <xf numFmtId="43" fontId="1" fillId="0" borderId="0" xfId="1" applyFont="1" applyFill="1"/>
    <xf numFmtId="43" fontId="1" fillId="0" borderId="0" xfId="1" applyFont="1"/>
    <xf numFmtId="43" fontId="2" fillId="0" borderId="0" xfId="1" applyFont="1"/>
    <xf numFmtId="17" fontId="12" fillId="0" borderId="0" xfId="0" applyNumberFormat="1" applyFont="1" applyAlignment="1">
      <alignment wrapText="1"/>
    </xf>
    <xf numFmtId="164" fontId="1" fillId="0" borderId="0" xfId="0" applyNumberFormat="1" applyFont="1"/>
    <xf numFmtId="1" fontId="7" fillId="2" borderId="0" xfId="0" applyNumberFormat="1" applyFont="1" applyFill="1"/>
    <xf numFmtId="0" fontId="7" fillId="2" borderId="0" xfId="0" applyFont="1" applyFill="1"/>
    <xf numFmtId="165" fontId="0" fillId="0" borderId="0" xfId="0" applyNumberFormat="1"/>
    <xf numFmtId="0" fontId="1" fillId="6" borderId="0" xfId="0" applyFont="1" applyFill="1"/>
    <xf numFmtId="164" fontId="1" fillId="3" borderId="0" xfId="0" applyNumberFormat="1" applyFont="1" applyFill="1"/>
    <xf numFmtId="164" fontId="1" fillId="4" borderId="0" xfId="0" applyNumberFormat="1" applyFont="1" applyFill="1"/>
    <xf numFmtId="0" fontId="0" fillId="6" borderId="0" xfId="0" applyFill="1"/>
    <xf numFmtId="0" fontId="3" fillId="7" borderId="0" xfId="0" applyFont="1" applyFill="1"/>
    <xf numFmtId="0" fontId="1" fillId="7" borderId="0" xfId="0" applyFont="1" applyFill="1"/>
    <xf numFmtId="0" fontId="1" fillId="2" borderId="0" xfId="0" applyFont="1" applyFill="1"/>
    <xf numFmtId="0" fontId="13" fillId="0" borderId="0" xfId="0" applyFont="1"/>
    <xf numFmtId="10" fontId="12" fillId="0" borderId="0" xfId="0" applyNumberFormat="1" applyFont="1" applyAlignment="1">
      <alignment wrapText="1"/>
    </xf>
    <xf numFmtId="0" fontId="12" fillId="2" borderId="0" xfId="0" applyFont="1" applyFill="1" applyAlignment="1">
      <alignment wrapText="1"/>
    </xf>
    <xf numFmtId="10" fontId="12" fillId="2" borderId="0" xfId="0" applyNumberFormat="1" applyFont="1" applyFill="1" applyAlignment="1">
      <alignment wrapText="1"/>
    </xf>
    <xf numFmtId="0" fontId="9" fillId="0" borderId="0" xfId="0" applyFont="1" applyAlignment="1">
      <alignment wrapText="1"/>
    </xf>
    <xf numFmtId="10" fontId="9" fillId="0" borderId="0" xfId="0" applyNumberFormat="1" applyFont="1" applyAlignment="1">
      <alignment wrapText="1"/>
    </xf>
    <xf numFmtId="0" fontId="1" fillId="8" borderId="0" xfId="0" applyFont="1" applyFill="1"/>
    <xf numFmtId="17" fontId="12" fillId="3" borderId="0" xfId="0" applyNumberFormat="1" applyFont="1" applyFill="1" applyAlignment="1">
      <alignment wrapText="1"/>
    </xf>
    <xf numFmtId="0" fontId="12" fillId="3" borderId="0" xfId="0" applyFont="1" applyFill="1" applyAlignment="1">
      <alignment wrapText="1"/>
    </xf>
    <xf numFmtId="0" fontId="14" fillId="0" borderId="0" xfId="0" applyFont="1"/>
    <xf numFmtId="0" fontId="1" fillId="9" borderId="0" xfId="0" applyFont="1" applyFill="1"/>
    <xf numFmtId="0" fontId="2" fillId="9" borderId="0" xfId="0" applyFont="1" applyFill="1"/>
    <xf numFmtId="0" fontId="12" fillId="9" borderId="0" xfId="0" applyFont="1" applyFill="1" applyAlignment="1">
      <alignment wrapText="1"/>
    </xf>
    <xf numFmtId="17" fontId="1" fillId="0" borderId="0" xfId="0" applyNumberFormat="1" applyFont="1"/>
    <xf numFmtId="0" fontId="15" fillId="0" borderId="0" xfId="0" applyFont="1"/>
    <xf numFmtId="165" fontId="12" fillId="0" borderId="0" xfId="0" applyNumberFormat="1" applyFont="1" applyAlignment="1">
      <alignment wrapText="1"/>
    </xf>
    <xf numFmtId="17" fontId="1" fillId="3" borderId="0" xfId="0" applyNumberFormat="1" applyFont="1" applyFill="1"/>
    <xf numFmtId="0" fontId="17" fillId="0" borderId="0" xfId="2" applyFont="1"/>
    <xf numFmtId="0" fontId="18" fillId="0" borderId="0" xfId="0" applyFont="1"/>
    <xf numFmtId="0" fontId="17" fillId="0" borderId="15" xfId="2" applyFont="1" applyBorder="1" applyAlignment="1">
      <alignment vertical="center"/>
    </xf>
    <xf numFmtId="0" fontId="17" fillId="0" borderId="0" xfId="2" applyFont="1" applyAlignment="1">
      <alignment vertical="center"/>
    </xf>
    <xf numFmtId="0" fontId="17" fillId="0" borderId="0" xfId="2" applyFont="1" applyAlignment="1">
      <alignment horizontal="right"/>
    </xf>
    <xf numFmtId="166" fontId="17" fillId="10" borderId="20" xfId="2" applyNumberFormat="1" applyFont="1" applyFill="1" applyBorder="1" applyAlignment="1">
      <alignment horizontal="left" vertical="center"/>
    </xf>
    <xf numFmtId="166" fontId="17" fillId="10" borderId="20" xfId="2" applyNumberFormat="1" applyFont="1" applyFill="1" applyBorder="1" applyAlignment="1">
      <alignment horizontal="right" vertical="center"/>
    </xf>
    <xf numFmtId="166" fontId="17" fillId="0" borderId="20" xfId="2" quotePrefix="1" applyNumberFormat="1" applyFont="1" applyBorder="1" applyAlignment="1">
      <alignment horizontal="left" vertical="center"/>
    </xf>
    <xf numFmtId="4" fontId="18" fillId="0" borderId="20" xfId="0" applyNumberFormat="1" applyFont="1" applyBorder="1" applyAlignment="1">
      <alignment horizontal="right" vertical="center"/>
    </xf>
    <xf numFmtId="4" fontId="21" fillId="0" borderId="20" xfId="0" applyNumberFormat="1" applyFont="1" applyBorder="1" applyAlignment="1">
      <alignment horizontal="right" vertical="center"/>
    </xf>
    <xf numFmtId="49" fontId="21" fillId="0" borderId="20" xfId="0" applyNumberFormat="1" applyFont="1" applyBorder="1" applyAlignment="1">
      <alignment horizontal="right" vertical="center"/>
    </xf>
    <xf numFmtId="0" fontId="18" fillId="0" borderId="0" xfId="0" applyFont="1" applyAlignment="1">
      <alignment vertical="center"/>
    </xf>
    <xf numFmtId="166" fontId="17" fillId="0" borderId="20" xfId="2" applyNumberFormat="1" applyFont="1" applyBorder="1" applyAlignment="1">
      <alignment horizontal="left" vertical="center"/>
    </xf>
    <xf numFmtId="4" fontId="18" fillId="0" borderId="0" xfId="0" applyNumberFormat="1" applyFont="1" applyAlignment="1">
      <alignment vertical="center"/>
    </xf>
    <xf numFmtId="0" fontId="17" fillId="0" borderId="0" xfId="0" applyFont="1" applyAlignment="1">
      <alignment wrapText="1"/>
    </xf>
    <xf numFmtId="0" fontId="22" fillId="0" borderId="0" xfId="0" applyFont="1"/>
    <xf numFmtId="0" fontId="23" fillId="0" borderId="0" xfId="0" applyFont="1"/>
    <xf numFmtId="0" fontId="18" fillId="0" borderId="0" xfId="0" applyFont="1" applyAlignment="1">
      <alignment horizontal="left"/>
    </xf>
    <xf numFmtId="4" fontId="18" fillId="0" borderId="0" xfId="0" applyNumberFormat="1" applyFont="1"/>
    <xf numFmtId="9" fontId="1" fillId="0" borderId="0" xfId="0" applyNumberFormat="1" applyFont="1"/>
    <xf numFmtId="17" fontId="2" fillId="0" borderId="0" xfId="0" applyNumberFormat="1" applyFont="1"/>
    <xf numFmtId="0" fontId="24" fillId="0" borderId="0" xfId="0" applyFont="1"/>
    <xf numFmtId="0" fontId="0" fillId="12" borderId="16" xfId="0" applyFill="1" applyBorder="1"/>
    <xf numFmtId="0" fontId="0" fillId="12" borderId="2" xfId="0" applyFill="1" applyBorder="1"/>
    <xf numFmtId="0" fontId="0" fillId="12" borderId="4" xfId="0" applyFill="1" applyBorder="1"/>
    <xf numFmtId="0" fontId="0" fillId="12" borderId="21" xfId="0" applyFill="1" applyBorder="1"/>
    <xf numFmtId="0" fontId="0" fillId="12" borderId="15" xfId="0" applyFill="1" applyBorder="1"/>
    <xf numFmtId="0" fontId="0" fillId="12" borderId="6" xfId="0" applyFill="1" applyBorder="1"/>
    <xf numFmtId="0" fontId="0" fillId="0" borderId="15" xfId="0" applyBorder="1"/>
    <xf numFmtId="0" fontId="6" fillId="0" borderId="0" xfId="0" applyFont="1"/>
    <xf numFmtId="9" fontId="0" fillId="0" borderId="20" xfId="0" applyNumberFormat="1" applyBorder="1"/>
    <xf numFmtId="0" fontId="1" fillId="0" borderId="20" xfId="0" applyFont="1" applyBorder="1"/>
    <xf numFmtId="49" fontId="7" fillId="6" borderId="0" xfId="0" applyNumberFormat="1" applyFont="1" applyFill="1"/>
    <xf numFmtId="1" fontId="7" fillId="6" borderId="0" xfId="0" applyNumberFormat="1" applyFont="1" applyFill="1"/>
    <xf numFmtId="17" fontId="1" fillId="2" borderId="0" xfId="0" applyNumberFormat="1" applyFont="1" applyFill="1"/>
    <xf numFmtId="0" fontId="2" fillId="2" borderId="20" xfId="0" applyFont="1" applyFill="1" applyBorder="1"/>
    <xf numFmtId="0" fontId="0" fillId="2" borderId="20" xfId="0" applyFill="1" applyBorder="1"/>
    <xf numFmtId="0" fontId="1" fillId="2" borderId="20" xfId="0" applyFont="1" applyFill="1" applyBorder="1"/>
    <xf numFmtId="17" fontId="1" fillId="2" borderId="20" xfId="0" applyNumberFormat="1" applyFont="1" applyFill="1" applyBorder="1"/>
    <xf numFmtId="17" fontId="12" fillId="3" borderId="20" xfId="0" applyNumberFormat="1" applyFont="1" applyFill="1" applyBorder="1" applyAlignment="1">
      <alignment wrapText="1"/>
    </xf>
    <xf numFmtId="165" fontId="0" fillId="0" borderId="20" xfId="0" applyNumberFormat="1" applyBorder="1"/>
    <xf numFmtId="0" fontId="3" fillId="12" borderId="4" xfId="0" applyFont="1" applyFill="1" applyBorder="1" applyAlignment="1">
      <alignment horizontal="left" wrapText="1"/>
    </xf>
    <xf numFmtId="0" fontId="3" fillId="12" borderId="4" xfId="0" applyFont="1" applyFill="1" applyBorder="1" applyAlignment="1">
      <alignment wrapText="1"/>
    </xf>
    <xf numFmtId="0" fontId="0" fillId="12" borderId="11" xfId="0" applyFill="1" applyBorder="1"/>
    <xf numFmtId="0" fontId="30" fillId="12" borderId="3" xfId="0" applyFont="1" applyFill="1" applyBorder="1"/>
    <xf numFmtId="0" fontId="29" fillId="12" borderId="3" xfId="0" applyFont="1" applyFill="1" applyBorder="1"/>
    <xf numFmtId="0" fontId="29" fillId="12" borderId="5" xfId="0" applyFont="1" applyFill="1" applyBorder="1"/>
    <xf numFmtId="0" fontId="2" fillId="12" borderId="3" xfId="0" applyFont="1" applyFill="1" applyBorder="1"/>
    <xf numFmtId="0" fontId="30" fillId="12" borderId="1" xfId="0" applyFont="1" applyFill="1" applyBorder="1" applyAlignment="1">
      <alignment wrapText="1"/>
    </xf>
    <xf numFmtId="0" fontId="3" fillId="0" borderId="3" xfId="0" applyFont="1" applyBorder="1"/>
    <xf numFmtId="0" fontId="31" fillId="0" borderId="1" xfId="0" applyFont="1" applyBorder="1"/>
    <xf numFmtId="0" fontId="0" fillId="2" borderId="1" xfId="0" applyFill="1" applyBorder="1"/>
    <xf numFmtId="0" fontId="0" fillId="2" borderId="16" xfId="0" applyFill="1" applyBorder="1"/>
    <xf numFmtId="0" fontId="0" fillId="2" borderId="2" xfId="0" applyFill="1" applyBorder="1"/>
    <xf numFmtId="0" fontId="0" fillId="2" borderId="25" xfId="0" applyFill="1" applyBorder="1"/>
    <xf numFmtId="10" fontId="0" fillId="0" borderId="22" xfId="0" applyNumberFormat="1" applyBorder="1"/>
    <xf numFmtId="10" fontId="0" fillId="0" borderId="23" xfId="0" applyNumberFormat="1" applyBorder="1"/>
    <xf numFmtId="0" fontId="0" fillId="12" borderId="27" xfId="0" applyFill="1" applyBorder="1"/>
    <xf numFmtId="0" fontId="6" fillId="12" borderId="10" xfId="0" applyFont="1" applyFill="1" applyBorder="1"/>
    <xf numFmtId="0" fontId="3" fillId="12" borderId="10" xfId="0" applyFont="1" applyFill="1" applyBorder="1"/>
    <xf numFmtId="0" fontId="6" fillId="12" borderId="10" xfId="0" applyFont="1" applyFill="1" applyBorder="1" applyAlignment="1">
      <alignment wrapText="1"/>
    </xf>
    <xf numFmtId="0" fontId="3" fillId="12" borderId="21" xfId="0" applyFont="1" applyFill="1" applyBorder="1"/>
    <xf numFmtId="0" fontId="0" fillId="0" borderId="27" xfId="0" applyBorder="1"/>
    <xf numFmtId="0" fontId="0" fillId="0" borderId="24" xfId="0" applyBorder="1"/>
    <xf numFmtId="0" fontId="2" fillId="0" borderId="0" xfId="0" applyFont="1" applyAlignment="1">
      <alignment horizontal="center" textRotation="45" wrapText="1"/>
    </xf>
    <xf numFmtId="0" fontId="3" fillId="0" borderId="3" xfId="0" applyFont="1" applyBorder="1" applyAlignment="1">
      <alignment horizontal="left" wrapText="1"/>
    </xf>
    <xf numFmtId="0" fontId="3" fillId="0" borderId="0" xfId="0" applyFont="1" applyAlignment="1">
      <alignment horizontal="left" wrapText="1"/>
    </xf>
    <xf numFmtId="0" fontId="3" fillId="0" borderId="4" xfId="0" applyFont="1" applyBorder="1" applyAlignment="1">
      <alignment horizontal="left" wrapText="1"/>
    </xf>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2" borderId="17" xfId="0" applyFont="1" applyFill="1" applyBorder="1" applyAlignment="1">
      <alignment horizontal="center"/>
    </xf>
    <xf numFmtId="0" fontId="2" fillId="2" borderId="18" xfId="0" applyFont="1" applyFill="1" applyBorder="1" applyAlignment="1">
      <alignment horizontal="center"/>
    </xf>
    <xf numFmtId="0" fontId="2" fillId="2" borderId="19" xfId="0" applyFont="1" applyFill="1" applyBorder="1" applyAlignment="1">
      <alignment horizontal="center"/>
    </xf>
    <xf numFmtId="0" fontId="2" fillId="0" borderId="1" xfId="0" applyFont="1" applyBorder="1" applyAlignment="1">
      <alignment horizontal="center" wrapText="1"/>
    </xf>
    <xf numFmtId="0" fontId="2" fillId="0" borderId="16"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center" wrapText="1"/>
    </xf>
    <xf numFmtId="0" fontId="2" fillId="0" borderId="15" xfId="0" applyFont="1" applyBorder="1" applyAlignment="1">
      <alignment horizontal="center" wrapText="1"/>
    </xf>
    <xf numFmtId="0" fontId="2" fillId="0" borderId="6" xfId="0" applyFont="1" applyBorder="1" applyAlignment="1">
      <alignment horizontal="center" wrapText="1"/>
    </xf>
    <xf numFmtId="0" fontId="6" fillId="0" borderId="1" xfId="0" applyFont="1" applyBorder="1" applyAlignment="1">
      <alignment horizontal="left"/>
    </xf>
    <xf numFmtId="0" fontId="6" fillId="0" borderId="16" xfId="0" applyFont="1" applyBorder="1" applyAlignment="1">
      <alignment horizontal="left"/>
    </xf>
    <xf numFmtId="0" fontId="11" fillId="0" borderId="0" xfId="0" applyFont="1" applyAlignment="1">
      <alignment horizontal="center" wrapText="1"/>
    </xf>
    <xf numFmtId="0" fontId="12" fillId="0" borderId="0" xfId="0" applyFont="1" applyAlignment="1">
      <alignment horizontal="center" wrapText="1"/>
    </xf>
    <xf numFmtId="0" fontId="11" fillId="0" borderId="0" xfId="0" applyFont="1" applyAlignment="1">
      <alignment horizontal="center"/>
    </xf>
    <xf numFmtId="0" fontId="11" fillId="0" borderId="0" xfId="0" applyFont="1" applyAlignment="1">
      <alignment horizontal="left" wrapText="1"/>
    </xf>
    <xf numFmtId="0" fontId="28" fillId="4" borderId="26" xfId="0" applyFont="1" applyFill="1" applyBorder="1" applyAlignment="1">
      <alignment horizontal="center" wrapText="1"/>
    </xf>
    <xf numFmtId="0" fontId="28" fillId="4" borderId="16" xfId="0" applyFont="1" applyFill="1" applyBorder="1" applyAlignment="1">
      <alignment horizontal="center" wrapText="1"/>
    </xf>
    <xf numFmtId="0" fontId="28" fillId="4" borderId="27" xfId="0" applyFont="1" applyFill="1" applyBorder="1" applyAlignment="1">
      <alignment horizontal="center" wrapText="1"/>
    </xf>
    <xf numFmtId="0" fontId="28" fillId="4" borderId="10" xfId="0" applyFont="1" applyFill="1" applyBorder="1" applyAlignment="1">
      <alignment horizontal="center" wrapText="1"/>
    </xf>
    <xf numFmtId="0" fontId="28" fillId="4" borderId="11" xfId="0" applyFont="1" applyFill="1" applyBorder="1" applyAlignment="1">
      <alignment horizontal="center" wrapText="1"/>
    </xf>
    <xf numFmtId="0" fontId="28" fillId="4" borderId="21" xfId="0" applyFont="1" applyFill="1" applyBorder="1" applyAlignment="1">
      <alignment horizontal="center" wrapText="1"/>
    </xf>
    <xf numFmtId="0" fontId="28" fillId="4" borderId="15" xfId="0" applyFont="1" applyFill="1" applyBorder="1" applyAlignment="1">
      <alignment horizontal="center" wrapText="1"/>
    </xf>
    <xf numFmtId="0" fontId="28" fillId="4" borderId="24" xfId="0" applyFont="1" applyFill="1" applyBorder="1" applyAlignment="1">
      <alignment horizontal="center" wrapText="1"/>
    </xf>
    <xf numFmtId="0" fontId="3" fillId="0" borderId="26" xfId="0" applyFont="1" applyBorder="1" applyAlignment="1">
      <alignment horizontal="left"/>
    </xf>
    <xf numFmtId="0" fontId="3" fillId="0" borderId="16" xfId="0" applyFont="1" applyBorder="1" applyAlignment="1">
      <alignment horizontal="left"/>
    </xf>
    <xf numFmtId="0" fontId="3" fillId="0" borderId="2" xfId="0" applyFont="1" applyBorder="1" applyAlignment="1">
      <alignment horizontal="left"/>
    </xf>
    <xf numFmtId="0" fontId="3" fillId="0" borderId="10" xfId="0" applyFont="1" applyBorder="1" applyAlignment="1">
      <alignment horizontal="left" wrapText="1"/>
    </xf>
    <xf numFmtId="0" fontId="3" fillId="0" borderId="21" xfId="0" applyFont="1" applyBorder="1" applyAlignment="1">
      <alignment horizontal="left" wrapText="1"/>
    </xf>
    <xf numFmtId="0" fontId="3" fillId="0" borderId="15" xfId="0" applyFont="1" applyBorder="1" applyAlignment="1">
      <alignment horizontal="left" wrapText="1"/>
    </xf>
    <xf numFmtId="0" fontId="3" fillId="0" borderId="6" xfId="0" applyFont="1" applyBorder="1" applyAlignment="1">
      <alignment horizontal="left" wrapText="1"/>
    </xf>
    <xf numFmtId="0" fontId="6" fillId="0" borderId="26" xfId="0" applyFont="1" applyBorder="1" applyAlignment="1">
      <alignment horizontal="left" wrapText="1"/>
    </xf>
    <xf numFmtId="0" fontId="6" fillId="0" borderId="16" xfId="0" applyFont="1" applyBorder="1" applyAlignment="1">
      <alignment horizontal="left" wrapText="1"/>
    </xf>
    <xf numFmtId="0" fontId="6" fillId="0" borderId="2" xfId="0" applyFont="1" applyBorder="1" applyAlignment="1">
      <alignment horizontal="left" wrapText="1"/>
    </xf>
    <xf numFmtId="0" fontId="6" fillId="0" borderId="21" xfId="0" applyFont="1" applyBorder="1" applyAlignment="1">
      <alignment horizontal="left" wrapText="1"/>
    </xf>
    <xf numFmtId="0" fontId="6" fillId="0" borderId="15" xfId="0" applyFont="1" applyBorder="1" applyAlignment="1">
      <alignment horizontal="left" wrapText="1"/>
    </xf>
    <xf numFmtId="0" fontId="6" fillId="0" borderId="6" xfId="0" applyFont="1" applyBorder="1" applyAlignment="1">
      <alignment horizontal="left" wrapText="1"/>
    </xf>
    <xf numFmtId="0" fontId="3" fillId="12" borderId="10" xfId="0" applyFont="1" applyFill="1" applyBorder="1" applyAlignment="1">
      <alignment horizontal="left" wrapText="1"/>
    </xf>
    <xf numFmtId="0" fontId="3" fillId="12" borderId="4" xfId="0" applyFont="1" applyFill="1" applyBorder="1" applyAlignment="1">
      <alignment horizontal="left" wrapText="1"/>
    </xf>
    <xf numFmtId="0" fontId="3" fillId="12" borderId="3" xfId="0" applyFont="1" applyFill="1" applyBorder="1" applyAlignment="1">
      <alignment horizontal="left" wrapText="1"/>
    </xf>
    <xf numFmtId="0" fontId="29" fillId="12" borderId="3" xfId="0" applyFont="1" applyFill="1" applyBorder="1" applyAlignment="1">
      <alignment horizontal="left" wrapText="1"/>
    </xf>
    <xf numFmtId="0" fontId="29" fillId="12" borderId="11" xfId="0" applyFont="1" applyFill="1" applyBorder="1" applyAlignment="1">
      <alignment horizontal="left" wrapText="1"/>
    </xf>
    <xf numFmtId="0" fontId="29" fillId="12" borderId="5" xfId="0" applyFont="1" applyFill="1" applyBorder="1" applyAlignment="1">
      <alignment horizontal="left" wrapText="1"/>
    </xf>
    <xf numFmtId="0" fontId="29" fillId="12" borderId="15" xfId="0" applyFont="1" applyFill="1" applyBorder="1" applyAlignment="1">
      <alignment horizontal="left" wrapText="1"/>
    </xf>
    <xf numFmtId="0" fontId="29" fillId="12" borderId="24" xfId="0" applyFont="1" applyFill="1" applyBorder="1" applyAlignment="1">
      <alignment horizontal="left" wrapText="1"/>
    </xf>
    <xf numFmtId="0" fontId="30" fillId="0" borderId="1" xfId="0" applyFont="1" applyBorder="1" applyAlignment="1">
      <alignment horizontal="center" wrapText="1"/>
    </xf>
    <xf numFmtId="0" fontId="30" fillId="0" borderId="16" xfId="0" applyFont="1" applyBorder="1" applyAlignment="1">
      <alignment horizontal="center" wrapText="1"/>
    </xf>
    <xf numFmtId="0" fontId="30" fillId="0" borderId="2" xfId="0" applyFont="1" applyBorder="1" applyAlignment="1">
      <alignment horizontal="center" wrapText="1"/>
    </xf>
    <xf numFmtId="0" fontId="30" fillId="0" borderId="5" xfId="0" applyFont="1" applyBorder="1" applyAlignment="1">
      <alignment horizontal="center" wrapText="1"/>
    </xf>
    <xf numFmtId="0" fontId="30" fillId="0" borderId="15" xfId="0" applyFont="1" applyBorder="1" applyAlignment="1">
      <alignment horizontal="center" wrapText="1"/>
    </xf>
    <xf numFmtId="0" fontId="30" fillId="0" borderId="6" xfId="0" applyFont="1" applyBorder="1" applyAlignment="1">
      <alignment horizontal="center" wrapText="1"/>
    </xf>
    <xf numFmtId="0" fontId="30" fillId="0" borderId="1" xfId="0" applyFont="1" applyBorder="1" applyAlignment="1">
      <alignment horizontal="left" wrapText="1"/>
    </xf>
    <xf numFmtId="0" fontId="30" fillId="0" borderId="16" xfId="0" applyFont="1" applyBorder="1" applyAlignment="1">
      <alignment horizontal="left" wrapText="1"/>
    </xf>
    <xf numFmtId="0" fontId="30" fillId="0" borderId="2" xfId="0" applyFont="1" applyBorder="1" applyAlignment="1">
      <alignment horizontal="left" wrapText="1"/>
    </xf>
    <xf numFmtId="0" fontId="30" fillId="0" borderId="5" xfId="0" applyFont="1" applyBorder="1" applyAlignment="1">
      <alignment horizontal="left" wrapText="1"/>
    </xf>
    <xf numFmtId="0" fontId="30" fillId="0" borderId="15" xfId="0" applyFont="1" applyBorder="1" applyAlignment="1">
      <alignment horizontal="left" wrapText="1"/>
    </xf>
    <xf numFmtId="0" fontId="30" fillId="0" borderId="6" xfId="0" applyFont="1" applyBorder="1" applyAlignment="1">
      <alignment horizontal="left" wrapText="1"/>
    </xf>
    <xf numFmtId="0" fontId="6" fillId="0" borderId="26" xfId="0" applyFont="1" applyBorder="1" applyAlignment="1">
      <alignment horizontal="center" wrapText="1"/>
    </xf>
    <xf numFmtId="0" fontId="6" fillId="0" borderId="16" xfId="0" applyFont="1" applyBorder="1" applyAlignment="1">
      <alignment horizontal="center" wrapText="1"/>
    </xf>
    <xf numFmtId="0" fontId="6" fillId="0" borderId="2" xfId="0" applyFont="1" applyBorder="1" applyAlignment="1">
      <alignment horizontal="center" wrapText="1"/>
    </xf>
    <xf numFmtId="0" fontId="6" fillId="0" borderId="21" xfId="0" applyFont="1" applyBorder="1" applyAlignment="1">
      <alignment horizontal="center" wrapText="1"/>
    </xf>
    <xf numFmtId="0" fontId="6" fillId="0" borderId="15" xfId="0" applyFont="1" applyBorder="1" applyAlignment="1">
      <alignment horizontal="center" wrapText="1"/>
    </xf>
    <xf numFmtId="0" fontId="6" fillId="0" borderId="6" xfId="0" applyFont="1" applyBorder="1" applyAlignment="1">
      <alignment horizontal="center" wrapText="1"/>
    </xf>
    <xf numFmtId="0" fontId="25" fillId="11" borderId="7" xfId="0" applyFont="1" applyFill="1" applyBorder="1" applyAlignment="1">
      <alignment horizontal="center" wrapText="1"/>
    </xf>
    <xf numFmtId="0" fontId="26" fillId="11" borderId="8" xfId="0" applyFont="1" applyFill="1" applyBorder="1" applyAlignment="1">
      <alignment horizontal="center" wrapText="1"/>
    </xf>
    <xf numFmtId="0" fontId="26" fillId="11" borderId="9" xfId="0" applyFont="1" applyFill="1" applyBorder="1" applyAlignment="1">
      <alignment horizontal="center" wrapText="1"/>
    </xf>
    <xf numFmtId="0" fontId="26" fillId="11" borderId="10" xfId="0" applyFont="1" applyFill="1" applyBorder="1" applyAlignment="1">
      <alignment horizontal="center" wrapText="1"/>
    </xf>
    <xf numFmtId="0" fontId="26" fillId="11" borderId="11" xfId="0" applyFont="1" applyFill="1" applyBorder="1" applyAlignment="1">
      <alignment horizontal="center" wrapText="1"/>
    </xf>
    <xf numFmtId="0" fontId="26" fillId="11" borderId="21" xfId="0" applyFont="1" applyFill="1" applyBorder="1" applyAlignment="1">
      <alignment horizontal="center" wrapText="1"/>
    </xf>
    <xf numFmtId="0" fontId="26" fillId="11" borderId="15" xfId="0" applyFont="1" applyFill="1" applyBorder="1" applyAlignment="1">
      <alignment horizontal="center" wrapText="1"/>
    </xf>
    <xf numFmtId="0" fontId="26" fillId="11" borderId="24" xfId="0" applyFont="1" applyFill="1" applyBorder="1" applyAlignment="1">
      <alignment horizontal="center" wrapText="1"/>
    </xf>
    <xf numFmtId="0" fontId="27" fillId="11" borderId="26" xfId="0" applyFont="1" applyFill="1" applyBorder="1" applyAlignment="1">
      <alignment horizontal="center" wrapText="1"/>
    </xf>
    <xf numFmtId="0" fontId="27" fillId="11" borderId="16" xfId="0" applyFont="1" applyFill="1" applyBorder="1" applyAlignment="1">
      <alignment horizontal="center" wrapText="1"/>
    </xf>
    <xf numFmtId="0" fontId="27" fillId="11" borderId="27" xfId="0" applyFont="1" applyFill="1" applyBorder="1" applyAlignment="1">
      <alignment horizontal="center" wrapText="1"/>
    </xf>
    <xf numFmtId="0" fontId="27" fillId="11" borderId="21" xfId="0" applyFont="1" applyFill="1" applyBorder="1" applyAlignment="1">
      <alignment horizontal="center" wrapText="1"/>
    </xf>
    <xf numFmtId="0" fontId="27" fillId="11" borderId="15" xfId="0" applyFont="1" applyFill="1" applyBorder="1" applyAlignment="1">
      <alignment horizontal="center" wrapText="1"/>
    </xf>
    <xf numFmtId="0" fontId="27" fillId="11" borderId="24" xfId="0" applyFont="1" applyFill="1" applyBorder="1" applyAlignment="1">
      <alignment horizontal="center" wrapText="1"/>
    </xf>
    <xf numFmtId="0" fontId="6" fillId="0" borderId="26" xfId="0" applyFont="1" applyBorder="1" applyAlignment="1">
      <alignment horizontal="left"/>
    </xf>
    <xf numFmtId="0" fontId="6" fillId="0" borderId="2" xfId="0" applyFont="1" applyBorder="1" applyAlignment="1">
      <alignment horizontal="left"/>
    </xf>
    <xf numFmtId="0" fontId="6" fillId="0" borderId="21" xfId="0" applyFont="1" applyBorder="1" applyAlignment="1">
      <alignment horizontal="left"/>
    </xf>
    <xf numFmtId="0" fontId="6" fillId="0" borderId="15" xfId="0" applyFont="1" applyBorder="1" applyAlignment="1">
      <alignment horizontal="left"/>
    </xf>
    <xf numFmtId="0" fontId="6" fillId="0" borderId="6" xfId="0" applyFont="1" applyBorder="1" applyAlignment="1">
      <alignment horizontal="left"/>
    </xf>
    <xf numFmtId="0" fontId="19" fillId="0" borderId="0" xfId="0" applyFont="1" applyAlignment="1">
      <alignment horizontal="center" vertical="center"/>
    </xf>
    <xf numFmtId="0" fontId="20" fillId="3" borderId="0" xfId="2" applyFont="1" applyFill="1" applyAlignment="1">
      <alignment horizontal="center" vertical="center"/>
    </xf>
    <xf numFmtId="0" fontId="22" fillId="0" borderId="0" xfId="0" quotePrefix="1" applyFont="1" applyAlignment="1">
      <alignment horizontal="left" vertical="top" wrapText="1"/>
    </xf>
    <xf numFmtId="49" fontId="7" fillId="2" borderId="0" xfId="0" applyNumberFormat="1" applyFont="1" applyFill="1" applyAlignment="1">
      <alignment horizontal="center" textRotation="90"/>
    </xf>
    <xf numFmtId="0" fontId="3" fillId="2" borderId="0" xfId="0" applyFont="1" applyFill="1" applyAlignment="1">
      <alignment horizontal="center" textRotation="90"/>
    </xf>
    <xf numFmtId="49" fontId="7" fillId="0" borderId="0" xfId="0" applyNumberFormat="1" applyFont="1" applyAlignment="1">
      <alignment horizontal="center" textRotation="90"/>
    </xf>
    <xf numFmtId="17" fontId="0" fillId="0" borderId="0" xfId="0" applyNumberFormat="1" applyAlignment="1">
      <alignment horizontal="center"/>
    </xf>
    <xf numFmtId="0" fontId="26" fillId="11" borderId="0" xfId="0" applyFont="1" applyFill="1" applyBorder="1" applyAlignment="1">
      <alignment horizontal="center" wrapText="1"/>
    </xf>
    <xf numFmtId="0" fontId="0" fillId="0" borderId="0" xfId="0" applyBorder="1"/>
    <xf numFmtId="0" fontId="6" fillId="12" borderId="0" xfId="0" applyFont="1" applyFill="1" applyBorder="1"/>
    <xf numFmtId="0" fontId="0" fillId="12" borderId="0" xfId="0" applyFill="1" applyBorder="1"/>
    <xf numFmtId="0" fontId="30" fillId="12" borderId="0" xfId="0" applyFont="1" applyFill="1" applyBorder="1"/>
    <xf numFmtId="0" fontId="3" fillId="12" borderId="0" xfId="0" applyFont="1" applyFill="1" applyBorder="1" applyAlignment="1">
      <alignment horizontal="left" wrapText="1"/>
    </xf>
    <xf numFmtId="0" fontId="3" fillId="12" borderId="0" xfId="0" applyFont="1" applyFill="1" applyBorder="1" applyAlignment="1">
      <alignment horizontal="left" wrapText="1"/>
    </xf>
    <xf numFmtId="0" fontId="3" fillId="12" borderId="0" xfId="0" applyFont="1" applyFill="1" applyBorder="1" applyAlignment="1">
      <alignment wrapText="1"/>
    </xf>
    <xf numFmtId="0" fontId="2" fillId="12" borderId="10" xfId="0" applyFont="1" applyFill="1" applyBorder="1"/>
    <xf numFmtId="0" fontId="29" fillId="12" borderId="0" xfId="0" applyFont="1" applyFill="1" applyBorder="1" applyAlignment="1">
      <alignment horizontal="left" wrapText="1"/>
    </xf>
    <xf numFmtId="0" fontId="24" fillId="0" borderId="0" xfId="0" applyFont="1" applyBorder="1"/>
    <xf numFmtId="0" fontId="6" fillId="12" borderId="0" xfId="0" applyFont="1" applyFill="1" applyBorder="1" applyAlignment="1">
      <alignment wrapText="1"/>
    </xf>
    <xf numFmtId="0" fontId="30" fillId="12" borderId="0" xfId="0" applyFont="1" applyFill="1" applyBorder="1" applyAlignment="1">
      <alignment wrapText="1"/>
    </xf>
    <xf numFmtId="0" fontId="3" fillId="0" borderId="0" xfId="0" applyFont="1" applyBorder="1"/>
    <xf numFmtId="0" fontId="2" fillId="0" borderId="0" xfId="0" applyFont="1" applyBorder="1"/>
    <xf numFmtId="0" fontId="28" fillId="4" borderId="0" xfId="0" applyFont="1" applyFill="1" applyBorder="1" applyAlignment="1">
      <alignment horizontal="center" wrapText="1"/>
    </xf>
    <xf numFmtId="0" fontId="3" fillId="0" borderId="0" xfId="0" applyFont="1" applyBorder="1" applyAlignment="1">
      <alignment horizontal="left" wrapText="1"/>
    </xf>
  </cellXfs>
  <cellStyles count="3">
    <cellStyle name="Comma" xfId="1" builtinId="3"/>
    <cellStyle name="Normal" xfId="0" builtinId="0"/>
    <cellStyle name="Normal 4" xfId="2" xr:uid="{BD23BB74-C3DC-7A48-BD4E-AF5CFBDB0EBC}"/>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May 23 CPI contribution for Rural + Urban</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pieChart>
        <c:varyColors val="1"/>
        <c:ser>
          <c:idx val="3"/>
          <c:order val="0"/>
          <c:tx>
            <c:strRef>
              <c:f>'1. Contribution'!$O$7</c:f>
              <c:strCache>
                <c:ptCount val="1"/>
                <c:pt idx="0">
                  <c:v>Rural+Urban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9F-9140-B9CF-CD11A4DA76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9F-9140-B9CF-CD11A4DA76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19F-9140-B9CF-CD11A4DA76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19F-9140-B9CF-CD11A4DA76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19F-9140-B9CF-CD11A4DA76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19F-9140-B9CF-CD11A4DA76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19F-9140-B9CF-CD11A4DA76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19F-9140-B9CF-CD11A4DA765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Contribution'!$O$8:$O$15</c:f>
              <c:numCache>
                <c:formatCode>0%</c:formatCode>
                <c:ptCount val="8"/>
                <c:pt idx="0">
                  <c:v>0.45391457545548308</c:v>
                </c:pt>
                <c:pt idx="1">
                  <c:v>0.16148160880027501</c:v>
                </c:pt>
                <c:pt idx="2">
                  <c:v>0.11885527672739775</c:v>
                </c:pt>
                <c:pt idx="3">
                  <c:v>7.5369542798212438E-2</c:v>
                </c:pt>
                <c:pt idx="4">
                  <c:v>3.9274664833276046E-2</c:v>
                </c:pt>
                <c:pt idx="5">
                  <c:v>3.9897731179099345E-2</c:v>
                </c:pt>
                <c:pt idx="6">
                  <c:v>7.3457373667927123E-2</c:v>
                </c:pt>
                <c:pt idx="7">
                  <c:v>3.7749226538329322E-2</c:v>
                </c:pt>
              </c:numCache>
            </c:numRef>
          </c:val>
          <c:extLst>
            <c:ext xmlns:c16="http://schemas.microsoft.com/office/drawing/2014/chart" uri="{C3380CC4-5D6E-409C-BE32-E72D297353CC}">
              <c16:uniqueId val="{00000010-219F-9140-B9CF-CD11A4DA7651}"/>
            </c:ext>
          </c:extLst>
        </c:ser>
        <c:ser>
          <c:idx val="4"/>
          <c:order val="1"/>
          <c:tx>
            <c:strRef>
              <c:f>'1. Contribution'!$N$7</c:f>
              <c:strCache>
                <c:ptCount val="1"/>
                <c:pt idx="0">
                  <c:v>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2-219F-9140-B9CF-CD11A4DA76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4-219F-9140-B9CF-CD11A4DA76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6-219F-9140-B9CF-CD11A4DA76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8-219F-9140-B9CF-CD11A4DA76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A-219F-9140-B9CF-CD11A4DA76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C-219F-9140-B9CF-CD11A4DA76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E-219F-9140-B9CF-CD11A4DA76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0-219F-9140-B9CF-CD11A4DA76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2-219F-9140-B9CF-CD11A4DA76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4-219F-9140-B9CF-CD11A4DA76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Contribution'!$N$8:$N$17</c:f>
              <c:numCache>
                <c:formatCode>0%</c:formatCode>
                <c:ptCount val="10"/>
                <c:pt idx="0">
                  <c:v>0.46055721950483741</c:v>
                </c:pt>
                <c:pt idx="1">
                  <c:v>0.16305027042168541</c:v>
                </c:pt>
                <c:pt idx="2">
                  <c:v>0.11392186860307267</c:v>
                </c:pt>
                <c:pt idx="3">
                  <c:v>7.4489861880238734E-2</c:v>
                </c:pt>
                <c:pt idx="4">
                  <c:v>3.9518196901463076E-2</c:v>
                </c:pt>
                <c:pt idx="5">
                  <c:v>3.9259626365575638E-2</c:v>
                </c:pt>
                <c:pt idx="6">
                  <c:v>7.2227369691223689E-2</c:v>
                </c:pt>
                <c:pt idx="7">
                  <c:v>3.6975586631903291E-2</c:v>
                </c:pt>
                <c:pt idx="9">
                  <c:v>1</c:v>
                </c:pt>
              </c:numCache>
            </c:numRef>
          </c:val>
          <c:extLst>
            <c:ext xmlns:c16="http://schemas.microsoft.com/office/drawing/2014/chart" uri="{C3380CC4-5D6E-409C-BE32-E72D297353CC}">
              <c16:uniqueId val="{00000025-219F-9140-B9CF-CD11A4DA7651}"/>
            </c:ext>
          </c:extLst>
        </c:ser>
        <c:ser>
          <c:idx val="5"/>
          <c:order val="2"/>
          <c:tx>
            <c:strRef>
              <c:f>'1. Contribution'!$O$7</c:f>
              <c:strCache>
                <c:ptCount val="1"/>
                <c:pt idx="0">
                  <c:v>Rural+Urban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7-219F-9140-B9CF-CD11A4DA76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9-219F-9140-B9CF-CD11A4DA76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B-219F-9140-B9CF-CD11A4DA76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D-219F-9140-B9CF-CD11A4DA76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F-219F-9140-B9CF-CD11A4DA76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1-219F-9140-B9CF-CD11A4DA76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3-219F-9140-B9CF-CD11A4DA76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5-219F-9140-B9CF-CD11A4DA76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7-219F-9140-B9CF-CD11A4DA76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9-219F-9140-B9CF-CD11A4DA76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Contribution'!$O$8:$O$17</c:f>
              <c:numCache>
                <c:formatCode>0%</c:formatCode>
                <c:ptCount val="10"/>
                <c:pt idx="0">
                  <c:v>0.45391457545548308</c:v>
                </c:pt>
                <c:pt idx="1">
                  <c:v>0.16148160880027501</c:v>
                </c:pt>
                <c:pt idx="2">
                  <c:v>0.11885527672739775</c:v>
                </c:pt>
                <c:pt idx="3">
                  <c:v>7.5369542798212438E-2</c:v>
                </c:pt>
                <c:pt idx="4">
                  <c:v>3.9274664833276046E-2</c:v>
                </c:pt>
                <c:pt idx="5">
                  <c:v>3.9897731179099345E-2</c:v>
                </c:pt>
                <c:pt idx="6">
                  <c:v>7.3457373667927123E-2</c:v>
                </c:pt>
                <c:pt idx="7">
                  <c:v>3.7749226538329322E-2</c:v>
                </c:pt>
                <c:pt idx="9">
                  <c:v>1</c:v>
                </c:pt>
              </c:numCache>
            </c:numRef>
          </c:val>
          <c:extLst>
            <c:ext xmlns:c16="http://schemas.microsoft.com/office/drawing/2014/chart" uri="{C3380CC4-5D6E-409C-BE32-E72D297353CC}">
              <c16:uniqueId val="{0000003A-219F-9140-B9CF-CD11A4DA7651}"/>
            </c:ext>
          </c:extLst>
        </c:ser>
        <c:ser>
          <c:idx val="0"/>
          <c:order val="3"/>
          <c:tx>
            <c:strRef>
              <c:f>'1. Contribution'!$M$7</c:f>
              <c:strCache>
                <c:ptCount val="1"/>
                <c:pt idx="0">
                  <c:v>Rural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C-219F-9140-B9CF-CD11A4DA76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E-219F-9140-B9CF-CD11A4DA76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0-219F-9140-B9CF-CD11A4DA76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2-219F-9140-B9CF-CD11A4DA76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4-219F-9140-B9CF-CD11A4DA76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6-219F-9140-B9CF-CD11A4DA76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8-219F-9140-B9CF-CD11A4DA76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A-219F-9140-B9CF-CD11A4DA76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Contribution'!$M$8:$M$15</c:f>
              <c:numCache>
                <c:formatCode>0%</c:formatCode>
                <c:ptCount val="8"/>
                <c:pt idx="0">
                  <c:v>0.46670223170623276</c:v>
                </c:pt>
                <c:pt idx="1">
                  <c:v>0.1666444385169378</c:v>
                </c:pt>
                <c:pt idx="2">
                  <c:v>0.12667822530452563</c:v>
                </c:pt>
                <c:pt idx="3">
                  <c:v>3.9966213212412192E-2</c:v>
                </c:pt>
                <c:pt idx="4">
                  <c:v>4.0566373255090236E-2</c:v>
                </c:pt>
                <c:pt idx="5">
                  <c:v>4.174446519071752E-2</c:v>
                </c:pt>
                <c:pt idx="6">
                  <c:v>7.7798524050857992E-2</c:v>
                </c:pt>
                <c:pt idx="7">
                  <c:v>3.9899528763225736E-2</c:v>
                </c:pt>
              </c:numCache>
            </c:numRef>
          </c:val>
          <c:extLst>
            <c:ext xmlns:c16="http://schemas.microsoft.com/office/drawing/2014/chart" uri="{C3380CC4-5D6E-409C-BE32-E72D297353CC}">
              <c16:uniqueId val="{0000004B-219F-9140-B9CF-CD11A4DA7651}"/>
            </c:ext>
          </c:extLst>
        </c:ser>
        <c:ser>
          <c:idx val="1"/>
          <c:order val="4"/>
          <c:tx>
            <c:strRef>
              <c:f>'1. Contribution'!$N$7</c:f>
              <c:strCache>
                <c:ptCount val="1"/>
                <c:pt idx="0">
                  <c:v>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D-219F-9140-B9CF-CD11A4DA76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F-219F-9140-B9CF-CD11A4DA76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1-219F-9140-B9CF-CD11A4DA76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3-219F-9140-B9CF-CD11A4DA76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5-219F-9140-B9CF-CD11A4DA76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7-219F-9140-B9CF-CD11A4DA76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9-219F-9140-B9CF-CD11A4DA76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B-219F-9140-B9CF-CD11A4DA76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D-219F-9140-B9CF-CD11A4DA76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F-219F-9140-B9CF-CD11A4DA76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Contribution'!$N$8:$N$17</c:f>
              <c:numCache>
                <c:formatCode>0%</c:formatCode>
                <c:ptCount val="10"/>
                <c:pt idx="0">
                  <c:v>0.46055721950483741</c:v>
                </c:pt>
                <c:pt idx="1">
                  <c:v>0.16305027042168541</c:v>
                </c:pt>
                <c:pt idx="2">
                  <c:v>0.11392186860307267</c:v>
                </c:pt>
                <c:pt idx="3">
                  <c:v>7.4489861880238734E-2</c:v>
                </c:pt>
                <c:pt idx="4">
                  <c:v>3.9518196901463076E-2</c:v>
                </c:pt>
                <c:pt idx="5">
                  <c:v>3.9259626365575638E-2</c:v>
                </c:pt>
                <c:pt idx="6">
                  <c:v>7.2227369691223689E-2</c:v>
                </c:pt>
                <c:pt idx="7">
                  <c:v>3.6975586631903291E-2</c:v>
                </c:pt>
                <c:pt idx="9">
                  <c:v>1</c:v>
                </c:pt>
              </c:numCache>
            </c:numRef>
          </c:val>
          <c:extLst>
            <c:ext xmlns:c16="http://schemas.microsoft.com/office/drawing/2014/chart" uri="{C3380CC4-5D6E-409C-BE32-E72D297353CC}">
              <c16:uniqueId val="{00000060-219F-9140-B9CF-CD11A4DA7651}"/>
            </c:ext>
          </c:extLst>
        </c:ser>
        <c:ser>
          <c:idx val="2"/>
          <c:order val="5"/>
          <c:tx>
            <c:strRef>
              <c:f>'1. Contribution'!$O$7</c:f>
              <c:strCache>
                <c:ptCount val="1"/>
                <c:pt idx="0">
                  <c:v>Rural+Urban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2-219F-9140-B9CF-CD11A4DA76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4-219F-9140-B9CF-CD11A4DA76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6-219F-9140-B9CF-CD11A4DA76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8-219F-9140-B9CF-CD11A4DA765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A-219F-9140-B9CF-CD11A4DA765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C-219F-9140-B9CF-CD11A4DA765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E-219F-9140-B9CF-CD11A4DA765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0-219F-9140-B9CF-CD11A4DA765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2-219F-9140-B9CF-CD11A4DA765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4-219F-9140-B9CF-CD11A4DA76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Contribution'!$O$8:$O$17</c:f>
              <c:numCache>
                <c:formatCode>0%</c:formatCode>
                <c:ptCount val="10"/>
                <c:pt idx="0">
                  <c:v>0.45391457545548308</c:v>
                </c:pt>
                <c:pt idx="1">
                  <c:v>0.16148160880027501</c:v>
                </c:pt>
                <c:pt idx="2">
                  <c:v>0.11885527672739775</c:v>
                </c:pt>
                <c:pt idx="3">
                  <c:v>7.5369542798212438E-2</c:v>
                </c:pt>
                <c:pt idx="4">
                  <c:v>3.9274664833276046E-2</c:v>
                </c:pt>
                <c:pt idx="5">
                  <c:v>3.9897731179099345E-2</c:v>
                </c:pt>
                <c:pt idx="6">
                  <c:v>7.3457373667927123E-2</c:v>
                </c:pt>
                <c:pt idx="7">
                  <c:v>3.7749226538329322E-2</c:v>
                </c:pt>
                <c:pt idx="9">
                  <c:v>1</c:v>
                </c:pt>
              </c:numCache>
            </c:numRef>
          </c:val>
          <c:extLst>
            <c:ext xmlns:c16="http://schemas.microsoft.com/office/drawing/2014/chart" uri="{C3380CC4-5D6E-409C-BE32-E72D297353CC}">
              <c16:uniqueId val="{00000075-219F-9140-B9CF-CD11A4DA765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egendEntry>
        <c:idx val="8"/>
        <c:delete val="1"/>
      </c:legendEntry>
      <c:legendEntry>
        <c:idx val="9"/>
        <c:delete val="1"/>
      </c:legendEntry>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extLst/>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GB" b="0" cap="none" spc="0">
                <a:ln w="0"/>
                <a:solidFill>
                  <a:schemeClr val="tx1"/>
                </a:solidFill>
                <a:effectLst>
                  <a:outerShdw blurRad="38100" dist="19050" dir="2700000" algn="tl" rotWithShape="0">
                    <a:schemeClr val="dk1">
                      <a:alpha val="40000"/>
                    </a:schemeClr>
                  </a:outerShdw>
                </a:effectLst>
              </a:rPr>
              <a:t>CPI</a:t>
            </a:r>
            <a:r>
              <a:rPr lang="en-GB" b="0" cap="none" spc="0" baseline="0">
                <a:ln w="0"/>
                <a:solidFill>
                  <a:schemeClr val="tx1"/>
                </a:solidFill>
                <a:effectLst>
                  <a:outerShdw blurRad="38100" dist="19050" dir="2700000" algn="tl" rotWithShape="0">
                    <a:schemeClr val="dk1">
                      <a:alpha val="40000"/>
                    </a:schemeClr>
                  </a:outerShdw>
                </a:effectLst>
              </a:rPr>
              <a:t> trend 2017 onwards</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col"/>
        <c:grouping val="clustered"/>
        <c:varyColors val="0"/>
        <c:ser>
          <c:idx val="0"/>
          <c:order val="0"/>
          <c:tx>
            <c:strRef>
              <c:f>'2. Y-O-Y'!$K$15:$L$15</c:f>
              <c:strCache>
                <c:ptCount val="2"/>
                <c:pt idx="0">
                  <c:v>Rural</c:v>
                </c:pt>
                <c:pt idx="1">
                  <c: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 Y-O-Y'!$M$14:$S$14</c:f>
              <c:numCache>
                <c:formatCode>General</c:formatCode>
                <c:ptCount val="7"/>
                <c:pt idx="0">
                  <c:v>2017</c:v>
                </c:pt>
                <c:pt idx="1">
                  <c:v>2018</c:v>
                </c:pt>
                <c:pt idx="2">
                  <c:v>2019</c:v>
                </c:pt>
                <c:pt idx="3">
                  <c:v>2020</c:v>
                </c:pt>
                <c:pt idx="4">
                  <c:v>2021</c:v>
                </c:pt>
                <c:pt idx="5">
                  <c:v>2022</c:v>
                </c:pt>
                <c:pt idx="6">
                  <c:v>2023</c:v>
                </c:pt>
              </c:numCache>
            </c:numRef>
          </c:cat>
          <c:val>
            <c:numRef>
              <c:f>'2. Y-O-Y'!$M$15:$S$15</c:f>
              <c:numCache>
                <c:formatCode>0.0%</c:formatCode>
                <c:ptCount val="7"/>
                <c:pt idx="0">
                  <c:v>3.7500000000000089E-2</c:v>
                </c:pt>
                <c:pt idx="1">
                  <c:v>4.4427710843373318E-2</c:v>
                </c:pt>
                <c:pt idx="2">
                  <c:v>1.8024513338139873E-2</c:v>
                </c:pt>
                <c:pt idx="3">
                  <c:v>6.090651558073671E-2</c:v>
                </c:pt>
                <c:pt idx="4">
                  <c:v>4.6061415220293569E-2</c:v>
                </c:pt>
                <c:pt idx="5">
                  <c:v>7.6579451180599875E-2</c:v>
                </c:pt>
                <c:pt idx="6">
                  <c:v>5.5127445168939013E-2</c:v>
                </c:pt>
              </c:numCache>
            </c:numRef>
          </c:val>
          <c:extLst>
            <c:ext xmlns:c16="http://schemas.microsoft.com/office/drawing/2014/chart" uri="{C3380CC4-5D6E-409C-BE32-E72D297353CC}">
              <c16:uniqueId val="{00000000-A7F5-AD42-9F05-8DBBC3537392}"/>
            </c:ext>
          </c:extLst>
        </c:ser>
        <c:ser>
          <c:idx val="1"/>
          <c:order val="1"/>
          <c:tx>
            <c:strRef>
              <c:f>'2. Y-O-Y'!$K$16:$L$16</c:f>
              <c:strCache>
                <c:ptCount val="2"/>
                <c:pt idx="0">
                  <c:v>Urban</c:v>
                </c:pt>
                <c:pt idx="1">
                  <c:v>-</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 Y-O-Y'!$M$14:$S$14</c:f>
              <c:numCache>
                <c:formatCode>General</c:formatCode>
                <c:ptCount val="7"/>
                <c:pt idx="0">
                  <c:v>2017</c:v>
                </c:pt>
                <c:pt idx="1">
                  <c:v>2018</c:v>
                </c:pt>
                <c:pt idx="2">
                  <c:v>2019</c:v>
                </c:pt>
                <c:pt idx="3">
                  <c:v>2020</c:v>
                </c:pt>
                <c:pt idx="4">
                  <c:v>2021</c:v>
                </c:pt>
                <c:pt idx="5">
                  <c:v>2022</c:v>
                </c:pt>
                <c:pt idx="6">
                  <c:v>2023</c:v>
                </c:pt>
              </c:numCache>
            </c:numRef>
          </c:cat>
          <c:val>
            <c:numRef>
              <c:f>'2. Y-O-Y'!$M$16:$S$16</c:f>
              <c:numCache>
                <c:formatCode>0.0%</c:formatCode>
                <c:ptCount val="7"/>
                <c:pt idx="0">
                  <c:v>3.9579967689822228E-2</c:v>
                </c:pt>
                <c:pt idx="1">
                  <c:v>4.1181041181041274E-2</c:v>
                </c:pt>
                <c:pt idx="2">
                  <c:v>4.1044776119402986E-2</c:v>
                </c:pt>
                <c:pt idx="3">
                  <c:v>5.5913978494623741E-2</c:v>
                </c:pt>
                <c:pt idx="4">
                  <c:v>6.5173116089612987E-2</c:v>
                </c:pt>
                <c:pt idx="5">
                  <c:v>6.1185468451242793E-2</c:v>
                </c:pt>
                <c:pt idx="6">
                  <c:v>5.8858858858858928E-2</c:v>
                </c:pt>
              </c:numCache>
            </c:numRef>
          </c:val>
          <c:extLst>
            <c:ext xmlns:c16="http://schemas.microsoft.com/office/drawing/2014/chart" uri="{C3380CC4-5D6E-409C-BE32-E72D297353CC}">
              <c16:uniqueId val="{00000001-A7F5-AD42-9F05-8DBBC3537392}"/>
            </c:ext>
          </c:extLst>
        </c:ser>
        <c:dLbls>
          <c:dLblPos val="outEnd"/>
          <c:showLegendKey val="0"/>
          <c:showVal val="1"/>
          <c:showCatName val="0"/>
          <c:showSerName val="0"/>
          <c:showPercent val="0"/>
          <c:showBubbleSize val="0"/>
        </c:dLbls>
        <c:gapWidth val="219"/>
        <c:overlap val="-27"/>
        <c:axId val="1559854752"/>
        <c:axId val="638674591"/>
      </c:barChart>
      <c:catAx>
        <c:axId val="155985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74591"/>
        <c:crosses val="autoZero"/>
        <c:auto val="1"/>
        <c:lblAlgn val="ctr"/>
        <c:lblOffset val="100"/>
        <c:noMultiLvlLbl val="0"/>
      </c:catAx>
      <c:valAx>
        <c:axId val="63867459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854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GB" b="0" cap="none" spc="0">
                <a:ln w="0"/>
                <a:solidFill>
                  <a:schemeClr val="tx1"/>
                </a:solidFill>
                <a:effectLst>
                  <a:outerShdw blurRad="38100" dist="19050" dir="2700000" algn="tl" rotWithShape="0">
                    <a:schemeClr val="dk1">
                      <a:alpha val="40000"/>
                    </a:schemeClr>
                  </a:outerShdw>
                </a:effectLst>
              </a:rPr>
              <a:t>CPI</a:t>
            </a:r>
            <a:r>
              <a:rPr lang="en-GB" b="0" cap="none" spc="0" baseline="0">
                <a:ln w="0"/>
                <a:solidFill>
                  <a:schemeClr val="tx1"/>
                </a:solidFill>
                <a:effectLst>
                  <a:outerShdw blurRad="38100" dist="19050" dir="2700000" algn="tl" rotWithShape="0">
                    <a:schemeClr val="dk1">
                      <a:alpha val="40000"/>
                    </a:schemeClr>
                  </a:outerShdw>
                </a:effectLst>
              </a:rPr>
              <a:t> Inflation pre and post Covid (Urban)</a:t>
            </a:r>
            <a:endParaRPr lang="en-GB"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col"/>
        <c:grouping val="clustered"/>
        <c:varyColors val="0"/>
        <c:ser>
          <c:idx val="0"/>
          <c:order val="0"/>
          <c:tx>
            <c:strRef>
              <c:f>'4. Pandemic'!$E$40:$F$40</c:f>
              <c:strCache>
                <c:ptCount val="2"/>
                <c:pt idx="0">
                  <c:v>Urban</c:v>
                </c:pt>
                <c:pt idx="1">
                  <c:v>Food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Pandemic'!$G$40:$J$40</c:f>
              <c:numCache>
                <c:formatCode>0.0%</c:formatCode>
                <c:ptCount val="4"/>
                <c:pt idx="0">
                  <c:v>2.1047260667134381E-2</c:v>
                </c:pt>
                <c:pt idx="1">
                  <c:v>8.8634252090430424E-2</c:v>
                </c:pt>
                <c:pt idx="2">
                  <c:v>0.15183396573531097</c:v>
                </c:pt>
                <c:pt idx="3">
                  <c:v>5.7702460141484634E-2</c:v>
                </c:pt>
              </c:numCache>
            </c:numRef>
          </c:val>
          <c:extLst>
            <c:ext xmlns:c16="http://schemas.microsoft.com/office/drawing/2014/chart" uri="{C3380CC4-5D6E-409C-BE32-E72D297353CC}">
              <c16:uniqueId val="{00000000-E5E3-5E49-AD8F-B2ADD135A76C}"/>
            </c:ext>
          </c:extLst>
        </c:ser>
        <c:ser>
          <c:idx val="1"/>
          <c:order val="1"/>
          <c:tx>
            <c:strRef>
              <c:f>'4. Pandemic'!$E$41:$F$41</c:f>
              <c:strCache>
                <c:ptCount val="2"/>
                <c:pt idx="0">
                  <c:v>Urban</c:v>
                </c:pt>
                <c:pt idx="1">
                  <c:v>Essential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Pandemic'!$G$41:$J$41</c:f>
              <c:numCache>
                <c:formatCode>0.0%</c:formatCode>
                <c:ptCount val="4"/>
                <c:pt idx="0">
                  <c:v>3.2565130260521186E-2</c:v>
                </c:pt>
                <c:pt idx="1">
                  <c:v>4.7033285094066568E-2</c:v>
                </c:pt>
                <c:pt idx="2">
                  <c:v>0.11266315548431415</c:v>
                </c:pt>
                <c:pt idx="3">
                  <c:v>5.1959298549469457E-2</c:v>
                </c:pt>
              </c:numCache>
            </c:numRef>
          </c:val>
          <c:extLst>
            <c:ext xmlns:c16="http://schemas.microsoft.com/office/drawing/2014/chart" uri="{C3380CC4-5D6E-409C-BE32-E72D297353CC}">
              <c16:uniqueId val="{00000001-E5E3-5E49-AD8F-B2ADD135A76C}"/>
            </c:ext>
          </c:extLst>
        </c:ser>
        <c:ser>
          <c:idx val="2"/>
          <c:order val="2"/>
          <c:tx>
            <c:strRef>
              <c:f>'4. Pandemic'!$E$42:$F$42</c:f>
              <c:strCache>
                <c:ptCount val="2"/>
                <c:pt idx="0">
                  <c:v>Urban</c:v>
                </c:pt>
                <c:pt idx="1">
                  <c:v>Healthcare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Pandemic'!$G$42:$J$42</c:f>
              <c:numCache>
                <c:formatCode>0.0%</c:formatCode>
                <c:ptCount val="4"/>
                <c:pt idx="0">
                  <c:v>6.1302681992337162E-2</c:v>
                </c:pt>
                <c:pt idx="1">
                  <c:v>3.7356321839080588E-2</c:v>
                </c:pt>
                <c:pt idx="2">
                  <c:v>0.153103448275862</c:v>
                </c:pt>
                <c:pt idx="3">
                  <c:v>6.5646908859145842E-2</c:v>
                </c:pt>
              </c:numCache>
            </c:numRef>
          </c:val>
          <c:extLst>
            <c:ext xmlns:c16="http://schemas.microsoft.com/office/drawing/2014/chart" uri="{C3380CC4-5D6E-409C-BE32-E72D297353CC}">
              <c16:uniqueId val="{00000002-E5E3-5E49-AD8F-B2ADD135A76C}"/>
            </c:ext>
          </c:extLst>
        </c:ser>
        <c:dLbls>
          <c:dLblPos val="outEnd"/>
          <c:showLegendKey val="0"/>
          <c:showVal val="1"/>
          <c:showCatName val="0"/>
          <c:showSerName val="0"/>
          <c:showPercent val="0"/>
          <c:showBubbleSize val="0"/>
        </c:dLbls>
        <c:gapWidth val="219"/>
        <c:overlap val="-27"/>
        <c:axId val="695611919"/>
        <c:axId val="695613631"/>
      </c:barChart>
      <c:catAx>
        <c:axId val="69561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13631"/>
        <c:crosses val="autoZero"/>
        <c:auto val="1"/>
        <c:lblAlgn val="ctr"/>
        <c:lblOffset val="100"/>
        <c:noMultiLvlLbl val="0"/>
      </c:catAx>
      <c:valAx>
        <c:axId val="69561363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11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GB" b="0" cap="none" spc="0">
                <a:ln w="0"/>
                <a:solidFill>
                  <a:schemeClr val="tx1"/>
                </a:solidFill>
                <a:effectLst>
                  <a:outerShdw blurRad="38100" dist="19050" dir="2700000" algn="tl" rotWithShape="0">
                    <a:schemeClr val="dk1">
                      <a:alpha val="40000"/>
                    </a:schemeClr>
                  </a:outerShdw>
                </a:effectLst>
              </a:rPr>
              <a:t>CPI</a:t>
            </a:r>
            <a:r>
              <a:rPr lang="en-GB" b="0" cap="none" spc="0" baseline="0">
                <a:ln w="0"/>
                <a:solidFill>
                  <a:schemeClr val="tx1"/>
                </a:solidFill>
                <a:effectLst>
                  <a:outerShdw blurRad="38100" dist="19050" dir="2700000" algn="tl" rotWithShape="0">
                    <a:schemeClr val="dk1">
                      <a:alpha val="40000"/>
                    </a:schemeClr>
                  </a:outerShdw>
                </a:effectLst>
              </a:rPr>
              <a:t> Inflation pre and post Covid (Rural)</a:t>
            </a:r>
            <a:endParaRPr lang="en-GB"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col"/>
        <c:grouping val="clustered"/>
        <c:varyColors val="0"/>
        <c:ser>
          <c:idx val="0"/>
          <c:order val="0"/>
          <c:tx>
            <c:strRef>
              <c:f>'4. Pandemic'!$E$37:$F$37</c:f>
              <c:strCache>
                <c:ptCount val="2"/>
                <c:pt idx="0">
                  <c:v>Rural</c:v>
                </c:pt>
                <c:pt idx="1">
                  <c:v>Food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Pandemic'!$G$37:$J$37</c:f>
              <c:numCache>
                <c:formatCode>0.0%</c:formatCode>
                <c:ptCount val="4"/>
                <c:pt idx="0">
                  <c:v>-1.5713233488828679E-2</c:v>
                </c:pt>
                <c:pt idx="1">
                  <c:v>9.0852442671983724E-2</c:v>
                </c:pt>
                <c:pt idx="2">
                  <c:v>0.13807217802375216</c:v>
                </c:pt>
                <c:pt idx="3">
                  <c:v>6.1743666971440965E-2</c:v>
                </c:pt>
              </c:numCache>
            </c:numRef>
          </c:val>
          <c:extLst>
            <c:ext xmlns:c16="http://schemas.microsoft.com/office/drawing/2014/chart" uri="{C3380CC4-5D6E-409C-BE32-E72D297353CC}">
              <c16:uniqueId val="{00000000-27B7-4247-8EFF-7DAD64152549}"/>
            </c:ext>
          </c:extLst>
        </c:ser>
        <c:ser>
          <c:idx val="1"/>
          <c:order val="1"/>
          <c:tx>
            <c:strRef>
              <c:f>'4. Pandemic'!$E$38:$F$38</c:f>
              <c:strCache>
                <c:ptCount val="2"/>
                <c:pt idx="0">
                  <c:v>Rural</c:v>
                </c:pt>
                <c:pt idx="1">
                  <c:v>Essential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Pandemic'!$G$38:$J$38</c:f>
              <c:numCache>
                <c:formatCode>0.0%</c:formatCode>
                <c:ptCount val="4"/>
                <c:pt idx="0">
                  <c:v>4.5663716814159212E-2</c:v>
                </c:pt>
                <c:pt idx="1">
                  <c:v>2.5978407557355081E-2</c:v>
                </c:pt>
                <c:pt idx="2">
                  <c:v>9.24893407674649E-2</c:v>
                </c:pt>
                <c:pt idx="3">
                  <c:v>7.1750321750321783E-2</c:v>
                </c:pt>
              </c:numCache>
            </c:numRef>
          </c:val>
          <c:extLst>
            <c:ext xmlns:c16="http://schemas.microsoft.com/office/drawing/2014/chart" uri="{C3380CC4-5D6E-409C-BE32-E72D297353CC}">
              <c16:uniqueId val="{00000001-27B7-4247-8EFF-7DAD64152549}"/>
            </c:ext>
          </c:extLst>
        </c:ser>
        <c:ser>
          <c:idx val="2"/>
          <c:order val="2"/>
          <c:tx>
            <c:strRef>
              <c:f>'4. Pandemic'!$E$39:$F$39</c:f>
              <c:strCache>
                <c:ptCount val="2"/>
                <c:pt idx="0">
                  <c:v>Rural</c:v>
                </c:pt>
                <c:pt idx="1">
                  <c:v>Healthcare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Pandemic'!$G$39:$J$39</c:f>
              <c:numCache>
                <c:formatCode>0.0%</c:formatCode>
                <c:ptCount val="4"/>
                <c:pt idx="0">
                  <c:v>9.6561814191660697E-2</c:v>
                </c:pt>
                <c:pt idx="1">
                  <c:v>3.8563829787233925E-2</c:v>
                </c:pt>
                <c:pt idx="2">
                  <c:v>0.11869814932992996</c:v>
                </c:pt>
                <c:pt idx="3">
                  <c:v>6.5006075334143487E-2</c:v>
                </c:pt>
              </c:numCache>
            </c:numRef>
          </c:val>
          <c:extLst>
            <c:ext xmlns:c16="http://schemas.microsoft.com/office/drawing/2014/chart" uri="{C3380CC4-5D6E-409C-BE32-E72D297353CC}">
              <c16:uniqueId val="{00000002-27B7-4247-8EFF-7DAD64152549}"/>
            </c:ext>
          </c:extLst>
        </c:ser>
        <c:dLbls>
          <c:dLblPos val="outEnd"/>
          <c:showLegendKey val="0"/>
          <c:showVal val="1"/>
          <c:showCatName val="0"/>
          <c:showSerName val="0"/>
          <c:showPercent val="0"/>
          <c:showBubbleSize val="0"/>
        </c:dLbls>
        <c:gapWidth val="219"/>
        <c:overlap val="-27"/>
        <c:axId val="695611919"/>
        <c:axId val="695613631"/>
      </c:barChart>
      <c:catAx>
        <c:axId val="69561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13631"/>
        <c:crosses val="autoZero"/>
        <c:auto val="1"/>
        <c:lblAlgn val="ctr"/>
        <c:lblOffset val="100"/>
        <c:noMultiLvlLbl val="0"/>
      </c:catAx>
      <c:valAx>
        <c:axId val="69561363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11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GB" b="0" cap="none" spc="0">
                <a:ln w="0"/>
                <a:solidFill>
                  <a:schemeClr val="tx1"/>
                </a:solidFill>
                <a:effectLst>
                  <a:outerShdw blurRad="38100" dist="19050" dir="2700000" algn="tl" rotWithShape="0">
                    <a:schemeClr val="dk1">
                      <a:alpha val="40000"/>
                    </a:schemeClr>
                  </a:outerShdw>
                </a:effectLst>
              </a:rPr>
              <a:t>CPI</a:t>
            </a:r>
            <a:r>
              <a:rPr lang="en-GB" b="0" cap="none" spc="0" baseline="0">
                <a:ln w="0"/>
                <a:solidFill>
                  <a:schemeClr val="tx1"/>
                </a:solidFill>
                <a:effectLst>
                  <a:outerShdw blurRad="38100" dist="19050" dir="2700000" algn="tl" rotWithShape="0">
                    <a:schemeClr val="dk1">
                      <a:alpha val="40000"/>
                    </a:schemeClr>
                  </a:outerShdw>
                </a:effectLst>
              </a:rPr>
              <a:t> Inflation pre and post Covid (Urban)</a:t>
            </a:r>
            <a:endParaRPr lang="en-GB"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col"/>
        <c:grouping val="clustered"/>
        <c:varyColors val="0"/>
        <c:ser>
          <c:idx val="0"/>
          <c:order val="0"/>
          <c:tx>
            <c:strRef>
              <c:f>'4. Pandemic'!$E$40:$F$40</c:f>
              <c:strCache>
                <c:ptCount val="2"/>
                <c:pt idx="0">
                  <c:v>Urban</c:v>
                </c:pt>
                <c:pt idx="1">
                  <c:v>Food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Pandemic'!$G$40:$J$40</c:f>
              <c:numCache>
                <c:formatCode>0.0%</c:formatCode>
                <c:ptCount val="4"/>
                <c:pt idx="0">
                  <c:v>2.1047260667134381E-2</c:v>
                </c:pt>
                <c:pt idx="1">
                  <c:v>8.8634252090430424E-2</c:v>
                </c:pt>
                <c:pt idx="2">
                  <c:v>0.15183396573531097</c:v>
                </c:pt>
                <c:pt idx="3">
                  <c:v>5.7702460141484634E-2</c:v>
                </c:pt>
              </c:numCache>
            </c:numRef>
          </c:val>
          <c:extLst>
            <c:ext xmlns:c16="http://schemas.microsoft.com/office/drawing/2014/chart" uri="{C3380CC4-5D6E-409C-BE32-E72D297353CC}">
              <c16:uniqueId val="{00000000-A301-E940-B369-25C9D34AA0CA}"/>
            </c:ext>
          </c:extLst>
        </c:ser>
        <c:ser>
          <c:idx val="1"/>
          <c:order val="1"/>
          <c:tx>
            <c:strRef>
              <c:f>'4. Pandemic'!$E$41:$F$41</c:f>
              <c:strCache>
                <c:ptCount val="2"/>
                <c:pt idx="0">
                  <c:v>Urban</c:v>
                </c:pt>
                <c:pt idx="1">
                  <c:v>Essential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Pandemic'!$G$41:$J$41</c:f>
              <c:numCache>
                <c:formatCode>0.0%</c:formatCode>
                <c:ptCount val="4"/>
                <c:pt idx="0">
                  <c:v>3.2565130260521186E-2</c:v>
                </c:pt>
                <c:pt idx="1">
                  <c:v>4.7033285094066568E-2</c:v>
                </c:pt>
                <c:pt idx="2">
                  <c:v>0.11266315548431415</c:v>
                </c:pt>
                <c:pt idx="3">
                  <c:v>5.1959298549469457E-2</c:v>
                </c:pt>
              </c:numCache>
            </c:numRef>
          </c:val>
          <c:extLst>
            <c:ext xmlns:c16="http://schemas.microsoft.com/office/drawing/2014/chart" uri="{C3380CC4-5D6E-409C-BE32-E72D297353CC}">
              <c16:uniqueId val="{00000001-A301-E940-B369-25C9D34AA0CA}"/>
            </c:ext>
          </c:extLst>
        </c:ser>
        <c:ser>
          <c:idx val="2"/>
          <c:order val="2"/>
          <c:tx>
            <c:strRef>
              <c:f>'4. Pandemic'!$E$42:$F$42</c:f>
              <c:strCache>
                <c:ptCount val="2"/>
                <c:pt idx="0">
                  <c:v>Urban</c:v>
                </c:pt>
                <c:pt idx="1">
                  <c:v>Healthcare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Pandemic'!$G$42:$J$42</c:f>
              <c:numCache>
                <c:formatCode>0.0%</c:formatCode>
                <c:ptCount val="4"/>
                <c:pt idx="0">
                  <c:v>6.1302681992337162E-2</c:v>
                </c:pt>
                <c:pt idx="1">
                  <c:v>3.7356321839080588E-2</c:v>
                </c:pt>
                <c:pt idx="2">
                  <c:v>0.153103448275862</c:v>
                </c:pt>
                <c:pt idx="3">
                  <c:v>6.5646908859145842E-2</c:v>
                </c:pt>
              </c:numCache>
            </c:numRef>
          </c:val>
          <c:extLst>
            <c:ext xmlns:c16="http://schemas.microsoft.com/office/drawing/2014/chart" uri="{C3380CC4-5D6E-409C-BE32-E72D297353CC}">
              <c16:uniqueId val="{00000002-A301-E940-B369-25C9D34AA0CA}"/>
            </c:ext>
          </c:extLst>
        </c:ser>
        <c:dLbls>
          <c:dLblPos val="outEnd"/>
          <c:showLegendKey val="0"/>
          <c:showVal val="1"/>
          <c:showCatName val="0"/>
          <c:showSerName val="0"/>
          <c:showPercent val="0"/>
          <c:showBubbleSize val="0"/>
        </c:dLbls>
        <c:gapWidth val="219"/>
        <c:overlap val="-27"/>
        <c:axId val="695611919"/>
        <c:axId val="695613631"/>
      </c:barChart>
      <c:catAx>
        <c:axId val="69561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13631"/>
        <c:crosses val="autoZero"/>
        <c:auto val="1"/>
        <c:lblAlgn val="ctr"/>
        <c:lblOffset val="100"/>
        <c:noMultiLvlLbl val="0"/>
      </c:catAx>
      <c:valAx>
        <c:axId val="69561363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11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GB" b="0" cap="none" spc="0">
                <a:ln w="0"/>
                <a:solidFill>
                  <a:schemeClr val="tx1"/>
                </a:solidFill>
                <a:effectLst>
                  <a:outerShdw blurRad="38100" dist="19050" dir="2700000" algn="tl" rotWithShape="0">
                    <a:schemeClr val="dk1">
                      <a:alpha val="40000"/>
                    </a:schemeClr>
                  </a:outerShdw>
                </a:effectLst>
              </a:rPr>
              <a:t>CPI</a:t>
            </a:r>
            <a:r>
              <a:rPr lang="en-GB" b="0" cap="none" spc="0" baseline="0">
                <a:ln w="0"/>
                <a:solidFill>
                  <a:schemeClr val="tx1"/>
                </a:solidFill>
                <a:effectLst>
                  <a:outerShdw blurRad="38100" dist="19050" dir="2700000" algn="tl" rotWithShape="0">
                    <a:schemeClr val="dk1">
                      <a:alpha val="40000"/>
                    </a:schemeClr>
                  </a:outerShdw>
                </a:effectLst>
              </a:rPr>
              <a:t> Inflation pre and post Covid (Rural + Urban)</a:t>
            </a:r>
            <a:endParaRPr lang="en-GB"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col"/>
        <c:grouping val="clustered"/>
        <c:varyColors val="0"/>
        <c:ser>
          <c:idx val="0"/>
          <c:order val="0"/>
          <c:tx>
            <c:strRef>
              <c:f>'4. Pandemic'!$E$43:$F$43</c:f>
              <c:strCache>
                <c:ptCount val="2"/>
                <c:pt idx="0">
                  <c:v>Rural+Urban</c:v>
                </c:pt>
                <c:pt idx="1">
                  <c:v>Food</c:v>
                </c:pt>
              </c:strCache>
            </c:strRef>
          </c:tx>
          <c:spPr>
            <a:solidFill>
              <a:schemeClr val="accent1"/>
            </a:solidFill>
            <a:ln>
              <a:noFill/>
            </a:ln>
            <a:effectLst/>
          </c:spPr>
          <c:invertIfNegative val="0"/>
          <c:dLbls>
            <c:dLbl>
              <c:idx val="0"/>
              <c:layout>
                <c:manualLayout>
                  <c:x val="-2.2207889248408896E-2"/>
                  <c:y val="-5.567549167048613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32F-2843-BB3A-4BDC392B6B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Pandemic'!$G$43:$J$43</c:f>
              <c:numCache>
                <c:formatCode>0.0%</c:formatCode>
                <c:ptCount val="4"/>
                <c:pt idx="0">
                  <c:v>-2.1175884404584524E-3</c:v>
                </c:pt>
                <c:pt idx="1">
                  <c:v>9.0066554705479848E-2</c:v>
                </c:pt>
                <c:pt idx="2">
                  <c:v>0.14252794100702851</c:v>
                </c:pt>
                <c:pt idx="3">
                  <c:v>5.9854638734502176E-2</c:v>
                </c:pt>
              </c:numCache>
            </c:numRef>
          </c:val>
          <c:extLst>
            <c:ext xmlns:c16="http://schemas.microsoft.com/office/drawing/2014/chart" uri="{C3380CC4-5D6E-409C-BE32-E72D297353CC}">
              <c16:uniqueId val="{00000000-132F-2843-BB3A-4BDC392B6BBE}"/>
            </c:ext>
          </c:extLst>
        </c:ser>
        <c:ser>
          <c:idx val="1"/>
          <c:order val="1"/>
          <c:tx>
            <c:strRef>
              <c:f>'4. Pandemic'!$E$44:$F$44</c:f>
              <c:strCache>
                <c:ptCount val="2"/>
                <c:pt idx="0">
                  <c:v>Rural+Urban</c:v>
                </c:pt>
                <c:pt idx="1">
                  <c:v>Essential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Pandemic'!$G$44:$J$44</c:f>
              <c:numCache>
                <c:formatCode>0.0%</c:formatCode>
                <c:ptCount val="4"/>
                <c:pt idx="0">
                  <c:v>3.9845447959429951E-2</c:v>
                </c:pt>
                <c:pt idx="1">
                  <c:v>3.6763005780346768E-2</c:v>
                </c:pt>
                <c:pt idx="2">
                  <c:v>9.6042685638061467E-2</c:v>
                </c:pt>
                <c:pt idx="3">
                  <c:v>5.6579511358765613E-2</c:v>
                </c:pt>
              </c:numCache>
            </c:numRef>
          </c:val>
          <c:extLst>
            <c:ext xmlns:c16="http://schemas.microsoft.com/office/drawing/2014/chart" uri="{C3380CC4-5D6E-409C-BE32-E72D297353CC}">
              <c16:uniqueId val="{00000001-132F-2843-BB3A-4BDC392B6BBE}"/>
            </c:ext>
          </c:extLst>
        </c:ser>
        <c:ser>
          <c:idx val="2"/>
          <c:order val="2"/>
          <c:tx>
            <c:strRef>
              <c:f>'4. Pandemic'!$E$45:$F$45</c:f>
              <c:strCache>
                <c:ptCount val="2"/>
                <c:pt idx="0">
                  <c:v>Rural+Urban</c:v>
                </c:pt>
                <c:pt idx="1">
                  <c:v>Healthcare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'4. Pandemic'!$G$36:$J$36</c:f>
              <c:strCache>
                <c:ptCount val="4"/>
                <c:pt idx="0">
                  <c:v>2018-2019</c:v>
                </c:pt>
                <c:pt idx="1">
                  <c:v>2019-2020</c:v>
                </c:pt>
                <c:pt idx="2">
                  <c:v>2020-2021</c:v>
                </c:pt>
                <c:pt idx="3">
                  <c:v>2022-2021</c:v>
                </c:pt>
              </c:strCache>
            </c:strRef>
          </c:cat>
          <c:val>
            <c:numRef>
              <c:f>'4. Pandemic'!$G$45:$J$45</c:f>
              <c:numCache>
                <c:formatCode>0.0%</c:formatCode>
                <c:ptCount val="4"/>
                <c:pt idx="0">
                  <c:v>8.4139985107967108E-2</c:v>
                </c:pt>
                <c:pt idx="1">
                  <c:v>3.761969904240766E-2</c:v>
                </c:pt>
                <c:pt idx="2">
                  <c:v>0.13066316480630319</c:v>
                </c:pt>
                <c:pt idx="3">
                  <c:v>6.4935064935064943E-2</c:v>
                </c:pt>
              </c:numCache>
            </c:numRef>
          </c:val>
          <c:extLst>
            <c:ext xmlns:c16="http://schemas.microsoft.com/office/drawing/2014/chart" uri="{C3380CC4-5D6E-409C-BE32-E72D297353CC}">
              <c16:uniqueId val="{00000002-132F-2843-BB3A-4BDC392B6BBE}"/>
            </c:ext>
          </c:extLst>
        </c:ser>
        <c:dLbls>
          <c:dLblPos val="outEnd"/>
          <c:showLegendKey val="0"/>
          <c:showVal val="1"/>
          <c:showCatName val="0"/>
          <c:showSerName val="0"/>
          <c:showPercent val="0"/>
          <c:showBubbleSize val="0"/>
        </c:dLbls>
        <c:gapWidth val="219"/>
        <c:overlap val="-27"/>
        <c:axId val="695611919"/>
        <c:axId val="695613631"/>
      </c:barChart>
      <c:catAx>
        <c:axId val="695611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13631"/>
        <c:crosses val="autoZero"/>
        <c:auto val="1"/>
        <c:lblAlgn val="ctr"/>
        <c:lblOffset val="100"/>
        <c:noMultiLvlLbl val="0"/>
      </c:catAx>
      <c:valAx>
        <c:axId val="69561363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611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GB" b="0" cap="none" spc="0">
                <a:ln w="0"/>
                <a:solidFill>
                  <a:schemeClr val="tx1"/>
                </a:solidFill>
                <a:effectLst>
                  <a:outerShdw blurRad="38100" dist="19050" dir="2700000" algn="tl" rotWithShape="0">
                    <a:schemeClr val="dk1">
                      <a:alpha val="40000"/>
                    </a:schemeClr>
                  </a:outerShdw>
                </a:effectLst>
              </a:rPr>
              <a:t>Trend</a:t>
            </a:r>
            <a:r>
              <a:rPr lang="en-GB" b="0" cap="none" spc="0" baseline="0">
                <a:ln w="0"/>
                <a:solidFill>
                  <a:schemeClr val="tx1"/>
                </a:solidFill>
                <a:effectLst>
                  <a:outerShdw blurRad="38100" dist="19050" dir="2700000" algn="tl" rotWithShape="0">
                    <a:schemeClr val="dk1">
                      <a:alpha val="40000"/>
                    </a:schemeClr>
                  </a:outerShdw>
                </a:effectLst>
              </a:rPr>
              <a:t> of inflation Pre and Post Covid</a:t>
            </a:r>
            <a:endParaRPr lang="en-GB"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lineChart>
        <c:grouping val="standard"/>
        <c:varyColors val="0"/>
        <c:ser>
          <c:idx val="0"/>
          <c:order val="0"/>
          <c:tx>
            <c:strRef>
              <c:f>'4. Pandemic'!$E$37:$F$37</c:f>
              <c:strCache>
                <c:ptCount val="2"/>
                <c:pt idx="0">
                  <c:v>Rural</c:v>
                </c:pt>
                <c:pt idx="1">
                  <c:v>Food</c:v>
                </c:pt>
              </c:strCache>
            </c:strRef>
          </c:tx>
          <c:spPr>
            <a:ln w="28575" cap="rnd">
              <a:solidFill>
                <a:schemeClr val="accent1"/>
              </a:solidFill>
              <a:round/>
            </a:ln>
            <a:effectLst/>
          </c:spPr>
          <c:marker>
            <c:symbol val="none"/>
          </c:marker>
          <c:cat>
            <c:strRef>
              <c:f>'4. Pandemic'!$G$36:$J$36</c:f>
              <c:strCache>
                <c:ptCount val="4"/>
                <c:pt idx="0">
                  <c:v>2018-2019</c:v>
                </c:pt>
                <c:pt idx="1">
                  <c:v>2019-2020</c:v>
                </c:pt>
                <c:pt idx="2">
                  <c:v>2020-2021</c:v>
                </c:pt>
                <c:pt idx="3">
                  <c:v>2022-2021</c:v>
                </c:pt>
              </c:strCache>
            </c:strRef>
          </c:cat>
          <c:val>
            <c:numRef>
              <c:f>'4. Pandemic'!$G$37:$J$37</c:f>
              <c:numCache>
                <c:formatCode>0.0%</c:formatCode>
                <c:ptCount val="4"/>
                <c:pt idx="0">
                  <c:v>-1.5713233488828679E-2</c:v>
                </c:pt>
                <c:pt idx="1">
                  <c:v>9.0852442671983724E-2</c:v>
                </c:pt>
                <c:pt idx="2">
                  <c:v>0.13807217802375216</c:v>
                </c:pt>
                <c:pt idx="3">
                  <c:v>6.1743666971440965E-2</c:v>
                </c:pt>
              </c:numCache>
            </c:numRef>
          </c:val>
          <c:smooth val="0"/>
          <c:extLst>
            <c:ext xmlns:c16="http://schemas.microsoft.com/office/drawing/2014/chart" uri="{C3380CC4-5D6E-409C-BE32-E72D297353CC}">
              <c16:uniqueId val="{00000000-A35C-CE47-A606-5B1DA61C6D46}"/>
            </c:ext>
          </c:extLst>
        </c:ser>
        <c:ser>
          <c:idx val="1"/>
          <c:order val="1"/>
          <c:tx>
            <c:strRef>
              <c:f>'4. Pandemic'!$E$38:$F$38</c:f>
              <c:strCache>
                <c:ptCount val="2"/>
                <c:pt idx="0">
                  <c:v>Rural</c:v>
                </c:pt>
                <c:pt idx="1">
                  <c:v>Essential</c:v>
                </c:pt>
              </c:strCache>
            </c:strRef>
          </c:tx>
          <c:spPr>
            <a:ln w="28575" cap="rnd">
              <a:solidFill>
                <a:schemeClr val="accent2"/>
              </a:solidFill>
              <a:round/>
            </a:ln>
            <a:effectLst/>
          </c:spPr>
          <c:marker>
            <c:symbol val="none"/>
          </c:marker>
          <c:cat>
            <c:strRef>
              <c:f>'4. Pandemic'!$G$36:$J$36</c:f>
              <c:strCache>
                <c:ptCount val="4"/>
                <c:pt idx="0">
                  <c:v>2018-2019</c:v>
                </c:pt>
                <c:pt idx="1">
                  <c:v>2019-2020</c:v>
                </c:pt>
                <c:pt idx="2">
                  <c:v>2020-2021</c:v>
                </c:pt>
                <c:pt idx="3">
                  <c:v>2022-2021</c:v>
                </c:pt>
              </c:strCache>
            </c:strRef>
          </c:cat>
          <c:val>
            <c:numRef>
              <c:f>'4. Pandemic'!$G$38:$J$38</c:f>
              <c:numCache>
                <c:formatCode>0.0%</c:formatCode>
                <c:ptCount val="4"/>
                <c:pt idx="0">
                  <c:v>4.5663716814159212E-2</c:v>
                </c:pt>
                <c:pt idx="1">
                  <c:v>2.5978407557355081E-2</c:v>
                </c:pt>
                <c:pt idx="2">
                  <c:v>9.24893407674649E-2</c:v>
                </c:pt>
                <c:pt idx="3">
                  <c:v>7.1750321750321783E-2</c:v>
                </c:pt>
              </c:numCache>
            </c:numRef>
          </c:val>
          <c:smooth val="0"/>
          <c:extLst>
            <c:ext xmlns:c16="http://schemas.microsoft.com/office/drawing/2014/chart" uri="{C3380CC4-5D6E-409C-BE32-E72D297353CC}">
              <c16:uniqueId val="{00000001-A35C-CE47-A606-5B1DA61C6D46}"/>
            </c:ext>
          </c:extLst>
        </c:ser>
        <c:ser>
          <c:idx val="2"/>
          <c:order val="2"/>
          <c:tx>
            <c:strRef>
              <c:f>'4. Pandemic'!$E$39:$F$39</c:f>
              <c:strCache>
                <c:ptCount val="2"/>
                <c:pt idx="0">
                  <c:v>Rural</c:v>
                </c:pt>
                <c:pt idx="1">
                  <c:v>Healthcare</c:v>
                </c:pt>
              </c:strCache>
            </c:strRef>
          </c:tx>
          <c:spPr>
            <a:ln w="28575" cap="rnd">
              <a:solidFill>
                <a:schemeClr val="accent3"/>
              </a:solidFill>
              <a:round/>
            </a:ln>
            <a:effectLst/>
          </c:spPr>
          <c:marker>
            <c:symbol val="none"/>
          </c:marker>
          <c:cat>
            <c:strRef>
              <c:f>'4. Pandemic'!$G$36:$J$36</c:f>
              <c:strCache>
                <c:ptCount val="4"/>
                <c:pt idx="0">
                  <c:v>2018-2019</c:v>
                </c:pt>
                <c:pt idx="1">
                  <c:v>2019-2020</c:v>
                </c:pt>
                <c:pt idx="2">
                  <c:v>2020-2021</c:v>
                </c:pt>
                <c:pt idx="3">
                  <c:v>2022-2021</c:v>
                </c:pt>
              </c:strCache>
            </c:strRef>
          </c:cat>
          <c:val>
            <c:numRef>
              <c:f>'4. Pandemic'!$G$39:$J$39</c:f>
              <c:numCache>
                <c:formatCode>0.0%</c:formatCode>
                <c:ptCount val="4"/>
                <c:pt idx="0">
                  <c:v>9.6561814191660697E-2</c:v>
                </c:pt>
                <c:pt idx="1">
                  <c:v>3.8563829787233925E-2</c:v>
                </c:pt>
                <c:pt idx="2">
                  <c:v>0.11869814932992996</c:v>
                </c:pt>
                <c:pt idx="3">
                  <c:v>6.5006075334143487E-2</c:v>
                </c:pt>
              </c:numCache>
            </c:numRef>
          </c:val>
          <c:smooth val="0"/>
          <c:extLst>
            <c:ext xmlns:c16="http://schemas.microsoft.com/office/drawing/2014/chart" uri="{C3380CC4-5D6E-409C-BE32-E72D297353CC}">
              <c16:uniqueId val="{00000002-A35C-CE47-A606-5B1DA61C6D46}"/>
            </c:ext>
          </c:extLst>
        </c:ser>
        <c:ser>
          <c:idx val="3"/>
          <c:order val="3"/>
          <c:tx>
            <c:strRef>
              <c:f>'4. Pandemic'!$E$40:$F$40</c:f>
              <c:strCache>
                <c:ptCount val="2"/>
                <c:pt idx="0">
                  <c:v>Urban</c:v>
                </c:pt>
                <c:pt idx="1">
                  <c:v>Food</c:v>
                </c:pt>
              </c:strCache>
            </c:strRef>
          </c:tx>
          <c:spPr>
            <a:ln w="28575" cap="rnd">
              <a:solidFill>
                <a:schemeClr val="accent4"/>
              </a:solidFill>
              <a:round/>
            </a:ln>
            <a:effectLst/>
          </c:spPr>
          <c:marker>
            <c:symbol val="none"/>
          </c:marker>
          <c:cat>
            <c:strRef>
              <c:f>'4. Pandemic'!$G$36:$J$36</c:f>
              <c:strCache>
                <c:ptCount val="4"/>
                <c:pt idx="0">
                  <c:v>2018-2019</c:v>
                </c:pt>
                <c:pt idx="1">
                  <c:v>2019-2020</c:v>
                </c:pt>
                <c:pt idx="2">
                  <c:v>2020-2021</c:v>
                </c:pt>
                <c:pt idx="3">
                  <c:v>2022-2021</c:v>
                </c:pt>
              </c:strCache>
            </c:strRef>
          </c:cat>
          <c:val>
            <c:numRef>
              <c:f>'4. Pandemic'!$G$40:$J$40</c:f>
              <c:numCache>
                <c:formatCode>0.0%</c:formatCode>
                <c:ptCount val="4"/>
                <c:pt idx="0">
                  <c:v>2.1047260667134381E-2</c:v>
                </c:pt>
                <c:pt idx="1">
                  <c:v>8.8634252090430424E-2</c:v>
                </c:pt>
                <c:pt idx="2">
                  <c:v>0.15183396573531097</c:v>
                </c:pt>
                <c:pt idx="3">
                  <c:v>5.7702460141484634E-2</c:v>
                </c:pt>
              </c:numCache>
            </c:numRef>
          </c:val>
          <c:smooth val="0"/>
          <c:extLst>
            <c:ext xmlns:c16="http://schemas.microsoft.com/office/drawing/2014/chart" uri="{C3380CC4-5D6E-409C-BE32-E72D297353CC}">
              <c16:uniqueId val="{00000003-A35C-CE47-A606-5B1DA61C6D46}"/>
            </c:ext>
          </c:extLst>
        </c:ser>
        <c:ser>
          <c:idx val="4"/>
          <c:order val="4"/>
          <c:tx>
            <c:strRef>
              <c:f>'4. Pandemic'!$E$41:$F$41</c:f>
              <c:strCache>
                <c:ptCount val="2"/>
                <c:pt idx="0">
                  <c:v>Urban</c:v>
                </c:pt>
                <c:pt idx="1">
                  <c:v>Essential</c:v>
                </c:pt>
              </c:strCache>
            </c:strRef>
          </c:tx>
          <c:spPr>
            <a:ln w="28575" cap="rnd">
              <a:solidFill>
                <a:schemeClr val="accent5"/>
              </a:solidFill>
              <a:round/>
            </a:ln>
            <a:effectLst/>
          </c:spPr>
          <c:marker>
            <c:symbol val="none"/>
          </c:marker>
          <c:cat>
            <c:strRef>
              <c:f>'4. Pandemic'!$G$36:$J$36</c:f>
              <c:strCache>
                <c:ptCount val="4"/>
                <c:pt idx="0">
                  <c:v>2018-2019</c:v>
                </c:pt>
                <c:pt idx="1">
                  <c:v>2019-2020</c:v>
                </c:pt>
                <c:pt idx="2">
                  <c:v>2020-2021</c:v>
                </c:pt>
                <c:pt idx="3">
                  <c:v>2022-2021</c:v>
                </c:pt>
              </c:strCache>
            </c:strRef>
          </c:cat>
          <c:val>
            <c:numRef>
              <c:f>'4. Pandemic'!$G$41:$J$41</c:f>
              <c:numCache>
                <c:formatCode>0.0%</c:formatCode>
                <c:ptCount val="4"/>
                <c:pt idx="0">
                  <c:v>3.2565130260521186E-2</c:v>
                </c:pt>
                <c:pt idx="1">
                  <c:v>4.7033285094066568E-2</c:v>
                </c:pt>
                <c:pt idx="2">
                  <c:v>0.11266315548431415</c:v>
                </c:pt>
                <c:pt idx="3">
                  <c:v>5.1959298549469457E-2</c:v>
                </c:pt>
              </c:numCache>
            </c:numRef>
          </c:val>
          <c:smooth val="0"/>
          <c:extLst>
            <c:ext xmlns:c16="http://schemas.microsoft.com/office/drawing/2014/chart" uri="{C3380CC4-5D6E-409C-BE32-E72D297353CC}">
              <c16:uniqueId val="{00000004-A35C-CE47-A606-5B1DA61C6D46}"/>
            </c:ext>
          </c:extLst>
        </c:ser>
        <c:ser>
          <c:idx val="5"/>
          <c:order val="5"/>
          <c:tx>
            <c:strRef>
              <c:f>'4. Pandemic'!$E$42:$F$42</c:f>
              <c:strCache>
                <c:ptCount val="2"/>
                <c:pt idx="0">
                  <c:v>Urban</c:v>
                </c:pt>
                <c:pt idx="1">
                  <c:v>Healthcare</c:v>
                </c:pt>
              </c:strCache>
            </c:strRef>
          </c:tx>
          <c:spPr>
            <a:ln w="28575" cap="rnd">
              <a:solidFill>
                <a:schemeClr val="accent6"/>
              </a:solidFill>
              <a:round/>
            </a:ln>
            <a:effectLst/>
          </c:spPr>
          <c:marker>
            <c:symbol val="none"/>
          </c:marker>
          <c:cat>
            <c:strRef>
              <c:f>'4. Pandemic'!$G$36:$J$36</c:f>
              <c:strCache>
                <c:ptCount val="4"/>
                <c:pt idx="0">
                  <c:v>2018-2019</c:v>
                </c:pt>
                <c:pt idx="1">
                  <c:v>2019-2020</c:v>
                </c:pt>
                <c:pt idx="2">
                  <c:v>2020-2021</c:v>
                </c:pt>
                <c:pt idx="3">
                  <c:v>2022-2021</c:v>
                </c:pt>
              </c:strCache>
            </c:strRef>
          </c:cat>
          <c:val>
            <c:numRef>
              <c:f>'4. Pandemic'!$G$42:$J$42</c:f>
              <c:numCache>
                <c:formatCode>0.0%</c:formatCode>
                <c:ptCount val="4"/>
                <c:pt idx="0">
                  <c:v>6.1302681992337162E-2</c:v>
                </c:pt>
                <c:pt idx="1">
                  <c:v>3.7356321839080588E-2</c:v>
                </c:pt>
                <c:pt idx="2">
                  <c:v>0.153103448275862</c:v>
                </c:pt>
                <c:pt idx="3">
                  <c:v>6.5646908859145842E-2</c:v>
                </c:pt>
              </c:numCache>
            </c:numRef>
          </c:val>
          <c:smooth val="0"/>
          <c:extLst>
            <c:ext xmlns:c16="http://schemas.microsoft.com/office/drawing/2014/chart" uri="{C3380CC4-5D6E-409C-BE32-E72D297353CC}">
              <c16:uniqueId val="{00000005-A35C-CE47-A606-5B1DA61C6D46}"/>
            </c:ext>
          </c:extLst>
        </c:ser>
        <c:ser>
          <c:idx val="6"/>
          <c:order val="6"/>
          <c:tx>
            <c:strRef>
              <c:f>'4. Pandemic'!$E$43:$F$43</c:f>
              <c:strCache>
                <c:ptCount val="2"/>
                <c:pt idx="0">
                  <c:v>Rural+Urban</c:v>
                </c:pt>
                <c:pt idx="1">
                  <c:v>Food</c:v>
                </c:pt>
              </c:strCache>
            </c:strRef>
          </c:tx>
          <c:spPr>
            <a:ln w="28575" cap="rnd">
              <a:solidFill>
                <a:schemeClr val="accent1">
                  <a:lumMod val="60000"/>
                </a:schemeClr>
              </a:solidFill>
              <a:round/>
            </a:ln>
            <a:effectLst/>
          </c:spPr>
          <c:marker>
            <c:symbol val="none"/>
          </c:marker>
          <c:cat>
            <c:strRef>
              <c:f>'4. Pandemic'!$G$36:$J$36</c:f>
              <c:strCache>
                <c:ptCount val="4"/>
                <c:pt idx="0">
                  <c:v>2018-2019</c:v>
                </c:pt>
                <c:pt idx="1">
                  <c:v>2019-2020</c:v>
                </c:pt>
                <c:pt idx="2">
                  <c:v>2020-2021</c:v>
                </c:pt>
                <c:pt idx="3">
                  <c:v>2022-2021</c:v>
                </c:pt>
              </c:strCache>
            </c:strRef>
          </c:cat>
          <c:val>
            <c:numRef>
              <c:f>'4. Pandemic'!$G$43:$J$43</c:f>
              <c:numCache>
                <c:formatCode>0.0%</c:formatCode>
                <c:ptCount val="4"/>
                <c:pt idx="0">
                  <c:v>-2.1175884404584524E-3</c:v>
                </c:pt>
                <c:pt idx="1">
                  <c:v>9.0066554705479848E-2</c:v>
                </c:pt>
                <c:pt idx="2">
                  <c:v>0.14252794100702851</c:v>
                </c:pt>
                <c:pt idx="3">
                  <c:v>5.9854638734502176E-2</c:v>
                </c:pt>
              </c:numCache>
            </c:numRef>
          </c:val>
          <c:smooth val="0"/>
          <c:extLst>
            <c:ext xmlns:c16="http://schemas.microsoft.com/office/drawing/2014/chart" uri="{C3380CC4-5D6E-409C-BE32-E72D297353CC}">
              <c16:uniqueId val="{00000006-A35C-CE47-A606-5B1DA61C6D46}"/>
            </c:ext>
          </c:extLst>
        </c:ser>
        <c:ser>
          <c:idx val="7"/>
          <c:order val="7"/>
          <c:tx>
            <c:strRef>
              <c:f>'4. Pandemic'!$E$44:$F$44</c:f>
              <c:strCache>
                <c:ptCount val="2"/>
                <c:pt idx="0">
                  <c:v>Rural+Urban</c:v>
                </c:pt>
                <c:pt idx="1">
                  <c:v>Essential</c:v>
                </c:pt>
              </c:strCache>
            </c:strRef>
          </c:tx>
          <c:spPr>
            <a:ln w="28575" cap="rnd">
              <a:solidFill>
                <a:schemeClr val="accent2">
                  <a:lumMod val="60000"/>
                </a:schemeClr>
              </a:solidFill>
              <a:round/>
            </a:ln>
            <a:effectLst/>
          </c:spPr>
          <c:marker>
            <c:symbol val="none"/>
          </c:marker>
          <c:cat>
            <c:strRef>
              <c:f>'4. Pandemic'!$G$36:$J$36</c:f>
              <c:strCache>
                <c:ptCount val="4"/>
                <c:pt idx="0">
                  <c:v>2018-2019</c:v>
                </c:pt>
                <c:pt idx="1">
                  <c:v>2019-2020</c:v>
                </c:pt>
                <c:pt idx="2">
                  <c:v>2020-2021</c:v>
                </c:pt>
                <c:pt idx="3">
                  <c:v>2022-2021</c:v>
                </c:pt>
              </c:strCache>
            </c:strRef>
          </c:cat>
          <c:val>
            <c:numRef>
              <c:f>'4. Pandemic'!$G$44:$J$44</c:f>
              <c:numCache>
                <c:formatCode>0.0%</c:formatCode>
                <c:ptCount val="4"/>
                <c:pt idx="0">
                  <c:v>3.9845447959429951E-2</c:v>
                </c:pt>
                <c:pt idx="1">
                  <c:v>3.6763005780346768E-2</c:v>
                </c:pt>
                <c:pt idx="2">
                  <c:v>9.6042685638061467E-2</c:v>
                </c:pt>
                <c:pt idx="3">
                  <c:v>5.6579511358765613E-2</c:v>
                </c:pt>
              </c:numCache>
            </c:numRef>
          </c:val>
          <c:smooth val="0"/>
          <c:extLst>
            <c:ext xmlns:c16="http://schemas.microsoft.com/office/drawing/2014/chart" uri="{C3380CC4-5D6E-409C-BE32-E72D297353CC}">
              <c16:uniqueId val="{00000007-A35C-CE47-A606-5B1DA61C6D46}"/>
            </c:ext>
          </c:extLst>
        </c:ser>
        <c:ser>
          <c:idx val="8"/>
          <c:order val="8"/>
          <c:tx>
            <c:strRef>
              <c:f>'4. Pandemic'!$E$45:$F$45</c:f>
              <c:strCache>
                <c:ptCount val="2"/>
                <c:pt idx="0">
                  <c:v>Rural+Urban</c:v>
                </c:pt>
                <c:pt idx="1">
                  <c:v>Healthcare</c:v>
                </c:pt>
              </c:strCache>
            </c:strRef>
          </c:tx>
          <c:spPr>
            <a:ln w="28575" cap="rnd">
              <a:solidFill>
                <a:schemeClr val="accent3">
                  <a:lumMod val="60000"/>
                </a:schemeClr>
              </a:solidFill>
              <a:round/>
            </a:ln>
            <a:effectLst/>
          </c:spPr>
          <c:marker>
            <c:symbol val="none"/>
          </c:marker>
          <c:cat>
            <c:strRef>
              <c:f>'4. Pandemic'!$G$36:$J$36</c:f>
              <c:strCache>
                <c:ptCount val="4"/>
                <c:pt idx="0">
                  <c:v>2018-2019</c:v>
                </c:pt>
                <c:pt idx="1">
                  <c:v>2019-2020</c:v>
                </c:pt>
                <c:pt idx="2">
                  <c:v>2020-2021</c:v>
                </c:pt>
                <c:pt idx="3">
                  <c:v>2022-2021</c:v>
                </c:pt>
              </c:strCache>
            </c:strRef>
          </c:cat>
          <c:val>
            <c:numRef>
              <c:f>'4. Pandemic'!$G$45:$J$45</c:f>
              <c:numCache>
                <c:formatCode>0.0%</c:formatCode>
                <c:ptCount val="4"/>
                <c:pt idx="0">
                  <c:v>8.4139985107967108E-2</c:v>
                </c:pt>
                <c:pt idx="1">
                  <c:v>3.761969904240766E-2</c:v>
                </c:pt>
                <c:pt idx="2">
                  <c:v>0.13066316480630319</c:v>
                </c:pt>
                <c:pt idx="3">
                  <c:v>6.4935064935064943E-2</c:v>
                </c:pt>
              </c:numCache>
            </c:numRef>
          </c:val>
          <c:smooth val="0"/>
          <c:extLst>
            <c:ext xmlns:c16="http://schemas.microsoft.com/office/drawing/2014/chart" uri="{C3380CC4-5D6E-409C-BE32-E72D297353CC}">
              <c16:uniqueId val="{00000008-A35C-CE47-A606-5B1DA61C6D46}"/>
            </c:ext>
          </c:extLst>
        </c:ser>
        <c:dLbls>
          <c:showLegendKey val="0"/>
          <c:showVal val="0"/>
          <c:showCatName val="0"/>
          <c:showSerName val="0"/>
          <c:showPercent val="0"/>
          <c:showBubbleSize val="0"/>
        </c:dLbls>
        <c:smooth val="0"/>
        <c:axId val="248258479"/>
        <c:axId val="248396511"/>
      </c:lineChart>
      <c:catAx>
        <c:axId val="24825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396511"/>
        <c:crosses val="autoZero"/>
        <c:auto val="1"/>
        <c:lblAlgn val="ctr"/>
        <c:lblOffset val="100"/>
        <c:noMultiLvlLbl val="0"/>
      </c:catAx>
      <c:valAx>
        <c:axId val="24839651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2584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GB" b="0" cap="none" spc="0">
                <a:ln w="0"/>
                <a:solidFill>
                  <a:schemeClr val="tx1"/>
                </a:solidFill>
                <a:effectLst>
                  <a:outerShdw blurRad="38100" dist="19050" dir="2700000" algn="tl" rotWithShape="0">
                    <a:schemeClr val="dk1">
                      <a:alpha val="40000"/>
                    </a:schemeClr>
                  </a:outerShdw>
                </a:effectLst>
              </a:rPr>
              <a:t>CPI</a:t>
            </a:r>
            <a:r>
              <a:rPr lang="en-GB" b="0" cap="none" spc="0" baseline="0">
                <a:ln w="0"/>
                <a:solidFill>
                  <a:schemeClr val="tx1"/>
                </a:solidFill>
                <a:effectLst>
                  <a:outerShdw blurRad="38100" dist="19050" dir="2700000" algn="tl" rotWithShape="0">
                    <a:schemeClr val="dk1">
                      <a:alpha val="40000"/>
                    </a:schemeClr>
                  </a:outerShdw>
                </a:effectLst>
              </a:rPr>
              <a:t> trend 2017 onwards</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barChart>
        <c:barDir val="col"/>
        <c:grouping val="clustered"/>
        <c:varyColors val="0"/>
        <c:ser>
          <c:idx val="0"/>
          <c:order val="0"/>
          <c:tx>
            <c:strRef>
              <c:f>'2. Y-O-Y'!$K$15:$L$15</c:f>
              <c:strCache>
                <c:ptCount val="2"/>
                <c:pt idx="0">
                  <c:v>Rural</c:v>
                </c:pt>
                <c:pt idx="1">
                  <c: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 Y-O-Y'!$M$14:$S$14</c:f>
              <c:numCache>
                <c:formatCode>General</c:formatCode>
                <c:ptCount val="7"/>
                <c:pt idx="0">
                  <c:v>2017</c:v>
                </c:pt>
                <c:pt idx="1">
                  <c:v>2018</c:v>
                </c:pt>
                <c:pt idx="2">
                  <c:v>2019</c:v>
                </c:pt>
                <c:pt idx="3">
                  <c:v>2020</c:v>
                </c:pt>
                <c:pt idx="4">
                  <c:v>2021</c:v>
                </c:pt>
                <c:pt idx="5">
                  <c:v>2022</c:v>
                </c:pt>
                <c:pt idx="6">
                  <c:v>2023</c:v>
                </c:pt>
              </c:numCache>
            </c:numRef>
          </c:cat>
          <c:val>
            <c:numRef>
              <c:f>'2. Y-O-Y'!$M$15:$S$15</c:f>
              <c:numCache>
                <c:formatCode>0.0%</c:formatCode>
                <c:ptCount val="7"/>
                <c:pt idx="0">
                  <c:v>3.7500000000000089E-2</c:v>
                </c:pt>
                <c:pt idx="1">
                  <c:v>4.4427710843373318E-2</c:v>
                </c:pt>
                <c:pt idx="2">
                  <c:v>1.8024513338139873E-2</c:v>
                </c:pt>
                <c:pt idx="3">
                  <c:v>6.090651558073671E-2</c:v>
                </c:pt>
                <c:pt idx="4">
                  <c:v>4.6061415220293569E-2</c:v>
                </c:pt>
                <c:pt idx="5">
                  <c:v>7.6579451180599875E-2</c:v>
                </c:pt>
                <c:pt idx="6">
                  <c:v>5.5127445168939013E-2</c:v>
                </c:pt>
              </c:numCache>
            </c:numRef>
          </c:val>
          <c:extLst>
            <c:ext xmlns:c16="http://schemas.microsoft.com/office/drawing/2014/chart" uri="{C3380CC4-5D6E-409C-BE32-E72D297353CC}">
              <c16:uniqueId val="{00000000-BFE1-BB48-B830-B0C39A2F5477}"/>
            </c:ext>
          </c:extLst>
        </c:ser>
        <c:ser>
          <c:idx val="1"/>
          <c:order val="1"/>
          <c:tx>
            <c:strRef>
              <c:f>'2. Y-O-Y'!$K$16:$L$16</c:f>
              <c:strCache>
                <c:ptCount val="2"/>
                <c:pt idx="0">
                  <c:v>Urban</c:v>
                </c:pt>
                <c:pt idx="1">
                  <c:v>-</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 Y-O-Y'!$M$14:$S$14</c:f>
              <c:numCache>
                <c:formatCode>General</c:formatCode>
                <c:ptCount val="7"/>
                <c:pt idx="0">
                  <c:v>2017</c:v>
                </c:pt>
                <c:pt idx="1">
                  <c:v>2018</c:v>
                </c:pt>
                <c:pt idx="2">
                  <c:v>2019</c:v>
                </c:pt>
                <c:pt idx="3">
                  <c:v>2020</c:v>
                </c:pt>
                <c:pt idx="4">
                  <c:v>2021</c:v>
                </c:pt>
                <c:pt idx="5">
                  <c:v>2022</c:v>
                </c:pt>
                <c:pt idx="6">
                  <c:v>2023</c:v>
                </c:pt>
              </c:numCache>
            </c:numRef>
          </c:cat>
          <c:val>
            <c:numRef>
              <c:f>'2. Y-O-Y'!$M$16:$S$16</c:f>
              <c:numCache>
                <c:formatCode>0.0%</c:formatCode>
                <c:ptCount val="7"/>
                <c:pt idx="0">
                  <c:v>3.9579967689822228E-2</c:v>
                </c:pt>
                <c:pt idx="1">
                  <c:v>4.1181041181041274E-2</c:v>
                </c:pt>
                <c:pt idx="2">
                  <c:v>4.1044776119402986E-2</c:v>
                </c:pt>
                <c:pt idx="3">
                  <c:v>5.5913978494623741E-2</c:v>
                </c:pt>
                <c:pt idx="4">
                  <c:v>6.5173116089612987E-2</c:v>
                </c:pt>
                <c:pt idx="5">
                  <c:v>6.1185468451242793E-2</c:v>
                </c:pt>
                <c:pt idx="6">
                  <c:v>5.8858858858858928E-2</c:v>
                </c:pt>
              </c:numCache>
            </c:numRef>
          </c:val>
          <c:extLst>
            <c:ext xmlns:c16="http://schemas.microsoft.com/office/drawing/2014/chart" uri="{C3380CC4-5D6E-409C-BE32-E72D297353CC}">
              <c16:uniqueId val="{00000001-BFE1-BB48-B830-B0C39A2F5477}"/>
            </c:ext>
          </c:extLst>
        </c:ser>
        <c:dLbls>
          <c:dLblPos val="outEnd"/>
          <c:showLegendKey val="0"/>
          <c:showVal val="1"/>
          <c:showCatName val="0"/>
          <c:showSerName val="0"/>
          <c:showPercent val="0"/>
          <c:showBubbleSize val="0"/>
        </c:dLbls>
        <c:gapWidth val="219"/>
        <c:overlap val="-27"/>
        <c:axId val="1559854752"/>
        <c:axId val="638674591"/>
      </c:barChart>
      <c:catAx>
        <c:axId val="155985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674591"/>
        <c:crosses val="autoZero"/>
        <c:auto val="1"/>
        <c:lblAlgn val="ctr"/>
        <c:lblOffset val="100"/>
        <c:noMultiLvlLbl val="0"/>
      </c:catAx>
      <c:valAx>
        <c:axId val="63867459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854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CPI</a:t>
            </a:r>
            <a:r>
              <a:rPr lang="en-GB" baseline="0"/>
              <a:t> Trend</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'2. Y-O-Y'!$K$15:$L$15</c:f>
              <c:strCache>
                <c:ptCount val="2"/>
                <c:pt idx="0">
                  <c:v>Rural</c:v>
                </c:pt>
                <c:pt idx="1">
                  <c:v>-</c:v>
                </c:pt>
              </c:strCache>
            </c:strRef>
          </c:tx>
          <c:spPr>
            <a:ln w="28575" cap="rnd">
              <a:solidFill>
                <a:schemeClr val="accent1"/>
              </a:solidFill>
              <a:round/>
            </a:ln>
            <a:effectLst/>
          </c:spPr>
          <c:marker>
            <c:symbol val="none"/>
          </c:marker>
          <c:val>
            <c:numRef>
              <c:f>'2. Y-O-Y'!$M$15:$S$15</c:f>
              <c:numCache>
                <c:formatCode>0.0%</c:formatCode>
                <c:ptCount val="7"/>
                <c:pt idx="0">
                  <c:v>3.7500000000000089E-2</c:v>
                </c:pt>
                <c:pt idx="1">
                  <c:v>4.4427710843373318E-2</c:v>
                </c:pt>
                <c:pt idx="2">
                  <c:v>1.8024513338139873E-2</c:v>
                </c:pt>
                <c:pt idx="3">
                  <c:v>6.090651558073671E-2</c:v>
                </c:pt>
                <c:pt idx="4">
                  <c:v>4.6061415220293569E-2</c:v>
                </c:pt>
                <c:pt idx="5">
                  <c:v>7.6579451180599875E-2</c:v>
                </c:pt>
                <c:pt idx="6">
                  <c:v>5.5127445168939013E-2</c:v>
                </c:pt>
              </c:numCache>
            </c:numRef>
          </c:val>
          <c:smooth val="0"/>
          <c:extLst>
            <c:ext xmlns:c16="http://schemas.microsoft.com/office/drawing/2014/chart" uri="{C3380CC4-5D6E-409C-BE32-E72D297353CC}">
              <c16:uniqueId val="{00000000-1551-F243-9217-8F10AA3E8976}"/>
            </c:ext>
          </c:extLst>
        </c:ser>
        <c:ser>
          <c:idx val="1"/>
          <c:order val="1"/>
          <c:tx>
            <c:strRef>
              <c:f>'2. Y-O-Y'!$K$16:$L$16</c:f>
              <c:strCache>
                <c:ptCount val="2"/>
                <c:pt idx="0">
                  <c:v>Urban</c:v>
                </c:pt>
                <c:pt idx="1">
                  <c:v>-</c:v>
                </c:pt>
              </c:strCache>
            </c:strRef>
          </c:tx>
          <c:spPr>
            <a:ln w="28575" cap="rnd">
              <a:solidFill>
                <a:schemeClr val="accent2"/>
              </a:solidFill>
              <a:round/>
            </a:ln>
            <a:effectLst/>
          </c:spPr>
          <c:marker>
            <c:symbol val="none"/>
          </c:marker>
          <c:val>
            <c:numRef>
              <c:f>'2. Y-O-Y'!$M$16:$S$16</c:f>
              <c:numCache>
                <c:formatCode>0.0%</c:formatCode>
                <c:ptCount val="7"/>
                <c:pt idx="0">
                  <c:v>3.9579967689822228E-2</c:v>
                </c:pt>
                <c:pt idx="1">
                  <c:v>4.1181041181041274E-2</c:v>
                </c:pt>
                <c:pt idx="2">
                  <c:v>4.1044776119402986E-2</c:v>
                </c:pt>
                <c:pt idx="3">
                  <c:v>5.5913978494623741E-2</c:v>
                </c:pt>
                <c:pt idx="4">
                  <c:v>6.5173116089612987E-2</c:v>
                </c:pt>
                <c:pt idx="5">
                  <c:v>6.1185468451242793E-2</c:v>
                </c:pt>
                <c:pt idx="6">
                  <c:v>5.8858858858858928E-2</c:v>
                </c:pt>
              </c:numCache>
            </c:numRef>
          </c:val>
          <c:smooth val="0"/>
          <c:extLst>
            <c:ext xmlns:c16="http://schemas.microsoft.com/office/drawing/2014/chart" uri="{C3380CC4-5D6E-409C-BE32-E72D297353CC}">
              <c16:uniqueId val="{00000001-1551-F243-9217-8F10AA3E8976}"/>
            </c:ext>
          </c:extLst>
        </c:ser>
        <c:ser>
          <c:idx val="2"/>
          <c:order val="2"/>
          <c:tx>
            <c:strRef>
              <c:f>'2. Y-O-Y'!$K$17:$L$17</c:f>
              <c:strCache>
                <c:ptCount val="2"/>
                <c:pt idx="0">
                  <c:v>Rural+Urban</c:v>
                </c:pt>
                <c:pt idx="1">
                  <c:v>-</c:v>
                </c:pt>
              </c:strCache>
            </c:strRef>
          </c:tx>
          <c:spPr>
            <a:ln w="28575" cap="rnd">
              <a:solidFill>
                <a:schemeClr val="accent3"/>
              </a:solidFill>
              <a:round/>
            </a:ln>
            <a:effectLst/>
          </c:spPr>
          <c:marker>
            <c:symbol val="none"/>
          </c:marker>
          <c:val>
            <c:numRef>
              <c:f>'2. Y-O-Y'!$M$17:$S$17</c:f>
              <c:numCache>
                <c:formatCode>0.0%</c:formatCode>
                <c:ptCount val="7"/>
                <c:pt idx="0">
                  <c:v>3.8888888888888931E-2</c:v>
                </c:pt>
                <c:pt idx="1">
                  <c:v>4.278074866310156E-2</c:v>
                </c:pt>
                <c:pt idx="2">
                  <c:v>2.8571428571428612E-2</c:v>
                </c:pt>
                <c:pt idx="3">
                  <c:v>5.840455840455832E-2</c:v>
                </c:pt>
                <c:pt idx="4">
                  <c:v>5.5181695827725558E-2</c:v>
                </c:pt>
                <c:pt idx="5">
                  <c:v>6.9515306122448828E-2</c:v>
                </c:pt>
                <c:pt idx="6">
                  <c:v>5.6648777579010143E-2</c:v>
                </c:pt>
              </c:numCache>
            </c:numRef>
          </c:val>
          <c:smooth val="0"/>
          <c:extLst>
            <c:ext xmlns:c16="http://schemas.microsoft.com/office/drawing/2014/chart" uri="{C3380CC4-5D6E-409C-BE32-E72D297353CC}">
              <c16:uniqueId val="{00000002-1551-F243-9217-8F10AA3E8976}"/>
            </c:ext>
          </c:extLst>
        </c:ser>
        <c:dLbls>
          <c:showLegendKey val="0"/>
          <c:showVal val="0"/>
          <c:showCatName val="0"/>
          <c:showSerName val="0"/>
          <c:showPercent val="0"/>
          <c:showBubbleSize val="0"/>
        </c:dLbls>
        <c:smooth val="0"/>
        <c:axId val="181687519"/>
        <c:axId val="181689231"/>
      </c:lineChart>
      <c:catAx>
        <c:axId val="18168751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89231"/>
        <c:crosses val="autoZero"/>
        <c:auto val="1"/>
        <c:lblAlgn val="ctr"/>
        <c:lblOffset val="100"/>
        <c:noMultiLvlLbl val="0"/>
      </c:catAx>
      <c:valAx>
        <c:axId val="18168923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87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CPI inflation Rural+Urban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'2. Y-O-Y'!$K$17</c:f>
              <c:strCache>
                <c:ptCount val="1"/>
                <c:pt idx="0">
                  <c:v>Rural+Urban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'2. Y-O-Y'!$M$14:$S$14</c:f>
              <c:numCache>
                <c:formatCode>General</c:formatCode>
                <c:ptCount val="7"/>
                <c:pt idx="0">
                  <c:v>2017</c:v>
                </c:pt>
                <c:pt idx="1">
                  <c:v>2018</c:v>
                </c:pt>
                <c:pt idx="2">
                  <c:v>2019</c:v>
                </c:pt>
                <c:pt idx="3">
                  <c:v>2020</c:v>
                </c:pt>
                <c:pt idx="4">
                  <c:v>2021</c:v>
                </c:pt>
                <c:pt idx="5">
                  <c:v>2022</c:v>
                </c:pt>
                <c:pt idx="6">
                  <c:v>2023</c:v>
                </c:pt>
              </c:numCache>
            </c:numRef>
          </c:cat>
          <c:val>
            <c:numRef>
              <c:f>'2. Y-O-Y'!$M$17:$S$17</c:f>
              <c:numCache>
                <c:formatCode>0.0%</c:formatCode>
                <c:ptCount val="7"/>
                <c:pt idx="0">
                  <c:v>3.8888888888888931E-2</c:v>
                </c:pt>
                <c:pt idx="1">
                  <c:v>4.278074866310156E-2</c:v>
                </c:pt>
                <c:pt idx="2">
                  <c:v>2.8571428571428612E-2</c:v>
                </c:pt>
                <c:pt idx="3">
                  <c:v>5.840455840455832E-2</c:v>
                </c:pt>
                <c:pt idx="4">
                  <c:v>5.5181695827725558E-2</c:v>
                </c:pt>
                <c:pt idx="5">
                  <c:v>6.9515306122448828E-2</c:v>
                </c:pt>
                <c:pt idx="6">
                  <c:v>5.6648777579010143E-2</c:v>
                </c:pt>
              </c:numCache>
            </c:numRef>
          </c:val>
          <c:extLst>
            <c:ext xmlns:c16="http://schemas.microsoft.com/office/drawing/2014/chart" uri="{C3380CC4-5D6E-409C-BE32-E72D297353CC}">
              <c16:uniqueId val="{00000000-9799-5647-B66B-FB05DEFF5952}"/>
            </c:ext>
          </c:extLst>
        </c:ser>
        <c:dLbls>
          <c:dLblPos val="outEnd"/>
          <c:showLegendKey val="0"/>
          <c:showVal val="1"/>
          <c:showCatName val="0"/>
          <c:showSerName val="0"/>
          <c:showPercent val="0"/>
          <c:showBubbleSize val="0"/>
        </c:dLbls>
        <c:gapWidth val="219"/>
        <c:overlap val="-27"/>
        <c:axId val="341609535"/>
        <c:axId val="217191519"/>
      </c:barChart>
      <c:catAx>
        <c:axId val="34160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191519"/>
        <c:crosses val="autoZero"/>
        <c:auto val="1"/>
        <c:lblAlgn val="ctr"/>
        <c:lblOffset val="100"/>
        <c:noMultiLvlLbl val="0"/>
      </c:catAx>
      <c:valAx>
        <c:axId val="21719151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609535"/>
        <c:crosses val="autoZero"/>
        <c:crossBetween val="between"/>
      </c:valAx>
      <c:spPr>
        <a:noFill/>
        <a:ln>
          <a:noFill/>
        </a:ln>
        <a:effectLst/>
      </c:spPr>
    </c:plotArea>
    <c:plotVisOnly val="1"/>
    <c:dispBlanksAs val="gap"/>
    <c:showDLblsOverMax val="0"/>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May 23 CPI contribution for Rural</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pieChart>
        <c:varyColors val="1"/>
        <c:ser>
          <c:idx val="3"/>
          <c:order val="0"/>
          <c:tx>
            <c:strRef>
              <c:f>'1. Contribution'!$M$7</c:f>
              <c:strCache>
                <c:ptCount val="1"/>
                <c:pt idx="0">
                  <c:v>Rural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C6-9F46-9A06-66446809AD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C6-9F46-9A06-66446809AD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CC6-9F46-9A06-66446809AD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CC6-9F46-9A06-66446809AD9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CC6-9F46-9A06-66446809AD9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CC6-9F46-9A06-66446809AD9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CC6-9F46-9A06-66446809AD9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CC6-9F46-9A06-66446809AD9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Contribution'!$M$8:$M$15</c:f>
              <c:numCache>
                <c:formatCode>0%</c:formatCode>
                <c:ptCount val="8"/>
                <c:pt idx="0">
                  <c:v>0.46670223170623276</c:v>
                </c:pt>
                <c:pt idx="1">
                  <c:v>0.1666444385169378</c:v>
                </c:pt>
                <c:pt idx="2">
                  <c:v>0.12667822530452563</c:v>
                </c:pt>
                <c:pt idx="3">
                  <c:v>3.9966213212412192E-2</c:v>
                </c:pt>
                <c:pt idx="4">
                  <c:v>4.0566373255090236E-2</c:v>
                </c:pt>
                <c:pt idx="5">
                  <c:v>4.174446519071752E-2</c:v>
                </c:pt>
                <c:pt idx="6">
                  <c:v>7.7798524050857992E-2</c:v>
                </c:pt>
                <c:pt idx="7">
                  <c:v>3.9899528763225736E-2</c:v>
                </c:pt>
              </c:numCache>
            </c:numRef>
          </c:val>
          <c:extLst>
            <c:ext xmlns:c16="http://schemas.microsoft.com/office/drawing/2014/chart" uri="{C3380CC4-5D6E-409C-BE32-E72D297353CC}">
              <c16:uniqueId val="{00000041-C30F-9B4D-873C-22685C511C34}"/>
            </c:ext>
          </c:extLst>
        </c:ser>
        <c:ser>
          <c:idx val="4"/>
          <c:order val="1"/>
          <c:tx>
            <c:strRef>
              <c:f>'1. Contribution'!$N$7</c:f>
              <c:strCache>
                <c:ptCount val="1"/>
                <c:pt idx="0">
                  <c:v>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1-FCC6-9F46-9A06-66446809AD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3-FCC6-9F46-9A06-66446809AD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5-FCC6-9F46-9A06-66446809AD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7-FCC6-9F46-9A06-66446809AD9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9-FCC6-9F46-9A06-66446809AD9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B-FCC6-9F46-9A06-66446809AD9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D-FCC6-9F46-9A06-66446809AD9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F-FCC6-9F46-9A06-66446809AD9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1-FCC6-9F46-9A06-66446809AD9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3-FCC6-9F46-9A06-66446809AD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Contribution'!$N$8:$N$17</c:f>
              <c:numCache>
                <c:formatCode>0%</c:formatCode>
                <c:ptCount val="10"/>
                <c:pt idx="0">
                  <c:v>0.46055721950483741</c:v>
                </c:pt>
                <c:pt idx="1">
                  <c:v>0.16305027042168541</c:v>
                </c:pt>
                <c:pt idx="2">
                  <c:v>0.11392186860307267</c:v>
                </c:pt>
                <c:pt idx="3">
                  <c:v>7.4489861880238734E-2</c:v>
                </c:pt>
                <c:pt idx="4">
                  <c:v>3.9518196901463076E-2</c:v>
                </c:pt>
                <c:pt idx="5">
                  <c:v>3.9259626365575638E-2</c:v>
                </c:pt>
                <c:pt idx="6">
                  <c:v>7.2227369691223689E-2</c:v>
                </c:pt>
                <c:pt idx="7">
                  <c:v>3.6975586631903291E-2</c:v>
                </c:pt>
                <c:pt idx="9">
                  <c:v>1</c:v>
                </c:pt>
              </c:numCache>
            </c:numRef>
          </c:val>
          <c:extLst>
            <c:ext xmlns:c16="http://schemas.microsoft.com/office/drawing/2014/chart" uri="{C3380CC4-5D6E-409C-BE32-E72D297353CC}">
              <c16:uniqueId val="{00000042-C30F-9B4D-873C-22685C511C34}"/>
            </c:ext>
          </c:extLst>
        </c:ser>
        <c:ser>
          <c:idx val="5"/>
          <c:order val="2"/>
          <c:tx>
            <c:strRef>
              <c:f>'1. Contribution'!$O$7</c:f>
              <c:strCache>
                <c:ptCount val="1"/>
                <c:pt idx="0">
                  <c:v>Rural+Urban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5-FCC6-9F46-9A06-66446809AD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7-FCC6-9F46-9A06-66446809AD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9-FCC6-9F46-9A06-66446809AD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B-FCC6-9F46-9A06-66446809AD9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D-FCC6-9F46-9A06-66446809AD9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F-FCC6-9F46-9A06-66446809AD9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1-FCC6-9F46-9A06-66446809AD9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3-FCC6-9F46-9A06-66446809AD9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5-FCC6-9F46-9A06-66446809AD9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7-FCC6-9F46-9A06-66446809AD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Contribution'!$O$8:$O$17</c:f>
              <c:numCache>
                <c:formatCode>0%</c:formatCode>
                <c:ptCount val="10"/>
                <c:pt idx="0">
                  <c:v>0.45391457545548308</c:v>
                </c:pt>
                <c:pt idx="1">
                  <c:v>0.16148160880027501</c:v>
                </c:pt>
                <c:pt idx="2">
                  <c:v>0.11885527672739775</c:v>
                </c:pt>
                <c:pt idx="3">
                  <c:v>7.5369542798212438E-2</c:v>
                </c:pt>
                <c:pt idx="4">
                  <c:v>3.9274664833276046E-2</c:v>
                </c:pt>
                <c:pt idx="5">
                  <c:v>3.9897731179099345E-2</c:v>
                </c:pt>
                <c:pt idx="6">
                  <c:v>7.3457373667927123E-2</c:v>
                </c:pt>
                <c:pt idx="7">
                  <c:v>3.7749226538329322E-2</c:v>
                </c:pt>
                <c:pt idx="9">
                  <c:v>1</c:v>
                </c:pt>
              </c:numCache>
            </c:numRef>
          </c:val>
          <c:extLst>
            <c:ext xmlns:c16="http://schemas.microsoft.com/office/drawing/2014/chart" uri="{C3380CC4-5D6E-409C-BE32-E72D297353CC}">
              <c16:uniqueId val="{00000043-C30F-9B4D-873C-22685C511C34}"/>
            </c:ext>
          </c:extLst>
        </c:ser>
        <c:ser>
          <c:idx val="0"/>
          <c:order val="3"/>
          <c:tx>
            <c:strRef>
              <c:f>'1. Contribution'!$M$7</c:f>
              <c:strCache>
                <c:ptCount val="1"/>
                <c:pt idx="0">
                  <c:v>Rural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C30F-9B4D-873C-22685C511C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C30F-9B4D-873C-22685C511C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9-C30F-9B4D-873C-22685C511C3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B-C30F-9B4D-873C-22685C511C3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D-C30F-9B4D-873C-22685C511C3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F-C30F-9B4D-873C-22685C511C3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1-C30F-9B4D-873C-22685C511C3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3-C30F-9B4D-873C-22685C511C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Contribution'!$M$8:$M$15</c:f>
              <c:numCache>
                <c:formatCode>0%</c:formatCode>
                <c:ptCount val="8"/>
                <c:pt idx="0">
                  <c:v>0.46670223170623276</c:v>
                </c:pt>
                <c:pt idx="1">
                  <c:v>0.1666444385169378</c:v>
                </c:pt>
                <c:pt idx="2">
                  <c:v>0.12667822530452563</c:v>
                </c:pt>
                <c:pt idx="3">
                  <c:v>3.9966213212412192E-2</c:v>
                </c:pt>
                <c:pt idx="4">
                  <c:v>4.0566373255090236E-2</c:v>
                </c:pt>
                <c:pt idx="5">
                  <c:v>4.174446519071752E-2</c:v>
                </c:pt>
                <c:pt idx="6">
                  <c:v>7.7798524050857992E-2</c:v>
                </c:pt>
                <c:pt idx="7">
                  <c:v>3.9899528763225736E-2</c:v>
                </c:pt>
              </c:numCache>
            </c:numRef>
          </c:val>
          <c:extLst>
            <c:ext xmlns:c16="http://schemas.microsoft.com/office/drawing/2014/chart" uri="{C3380CC4-5D6E-409C-BE32-E72D297353CC}">
              <c16:uniqueId val="{00000014-C30F-9B4D-873C-22685C511C34}"/>
            </c:ext>
          </c:extLst>
        </c:ser>
        <c:ser>
          <c:idx val="1"/>
          <c:order val="4"/>
          <c:tx>
            <c:strRef>
              <c:f>'1. Contribution'!$N$7</c:f>
              <c:strCache>
                <c:ptCount val="1"/>
                <c:pt idx="0">
                  <c:v>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7-C30F-9B4D-873C-22685C511C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9-C30F-9B4D-873C-22685C511C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B-C30F-9B4D-873C-22685C511C3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D-C30F-9B4D-873C-22685C511C3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F-C30F-9B4D-873C-22685C511C3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1-C30F-9B4D-873C-22685C511C3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3-C30F-9B4D-873C-22685C511C3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5-C30F-9B4D-873C-22685C511C3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7-C30F-9B4D-873C-22685C511C3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9-C30F-9B4D-873C-22685C511C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Contribution'!$N$8:$N$17</c:f>
              <c:numCache>
                <c:formatCode>0%</c:formatCode>
                <c:ptCount val="10"/>
                <c:pt idx="0">
                  <c:v>0.46055721950483741</c:v>
                </c:pt>
                <c:pt idx="1">
                  <c:v>0.16305027042168541</c:v>
                </c:pt>
                <c:pt idx="2">
                  <c:v>0.11392186860307267</c:v>
                </c:pt>
                <c:pt idx="3">
                  <c:v>7.4489861880238734E-2</c:v>
                </c:pt>
                <c:pt idx="4">
                  <c:v>3.9518196901463076E-2</c:v>
                </c:pt>
                <c:pt idx="5">
                  <c:v>3.9259626365575638E-2</c:v>
                </c:pt>
                <c:pt idx="6">
                  <c:v>7.2227369691223689E-2</c:v>
                </c:pt>
                <c:pt idx="7">
                  <c:v>3.6975586631903291E-2</c:v>
                </c:pt>
                <c:pt idx="9">
                  <c:v>1</c:v>
                </c:pt>
              </c:numCache>
            </c:numRef>
          </c:val>
          <c:extLst>
            <c:ext xmlns:c16="http://schemas.microsoft.com/office/drawing/2014/chart" uri="{C3380CC4-5D6E-409C-BE32-E72D297353CC}">
              <c16:uniqueId val="{0000002A-C30F-9B4D-873C-22685C511C34}"/>
            </c:ext>
          </c:extLst>
        </c:ser>
        <c:ser>
          <c:idx val="2"/>
          <c:order val="5"/>
          <c:tx>
            <c:strRef>
              <c:f>'1. Contribution'!$O$7</c:f>
              <c:strCache>
                <c:ptCount val="1"/>
                <c:pt idx="0">
                  <c:v>Rural+Urban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D-C30F-9B4D-873C-22685C511C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F-C30F-9B4D-873C-22685C511C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1-C30F-9B4D-873C-22685C511C3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3-C30F-9B4D-873C-22685C511C3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5-C30F-9B4D-873C-22685C511C3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7-C30F-9B4D-873C-22685C511C3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9-C30F-9B4D-873C-22685C511C3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B-C30F-9B4D-873C-22685C511C3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D-C30F-9B4D-873C-22685C511C3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F-C30F-9B4D-873C-22685C511C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Contribution'!$O$8:$O$17</c:f>
              <c:numCache>
                <c:formatCode>0%</c:formatCode>
                <c:ptCount val="10"/>
                <c:pt idx="0">
                  <c:v>0.45391457545548308</c:v>
                </c:pt>
                <c:pt idx="1">
                  <c:v>0.16148160880027501</c:v>
                </c:pt>
                <c:pt idx="2">
                  <c:v>0.11885527672739775</c:v>
                </c:pt>
                <c:pt idx="3">
                  <c:v>7.5369542798212438E-2</c:v>
                </c:pt>
                <c:pt idx="4">
                  <c:v>3.9274664833276046E-2</c:v>
                </c:pt>
                <c:pt idx="5">
                  <c:v>3.9897731179099345E-2</c:v>
                </c:pt>
                <c:pt idx="6">
                  <c:v>7.3457373667927123E-2</c:v>
                </c:pt>
                <c:pt idx="7">
                  <c:v>3.7749226538329322E-2</c:v>
                </c:pt>
                <c:pt idx="9">
                  <c:v>1</c:v>
                </c:pt>
              </c:numCache>
            </c:numRef>
          </c:val>
          <c:extLst>
            <c:ext xmlns:c16="http://schemas.microsoft.com/office/drawing/2014/chart" uri="{C3380CC4-5D6E-409C-BE32-E72D297353CC}">
              <c16:uniqueId val="{00000040-C30F-9B4D-873C-22685C511C3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egendEntry>
        <c:idx val="8"/>
        <c:delete val="1"/>
      </c:legendEntry>
      <c:legendEntry>
        <c:idx val="9"/>
        <c:delete val="1"/>
      </c:legendEntry>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extLst/>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May 23</a:t>
            </a:r>
            <a:r>
              <a:rPr lang="en-US" b="0" cap="none" spc="0" baseline="0">
                <a:ln w="0"/>
                <a:solidFill>
                  <a:schemeClr val="tx1"/>
                </a:solidFill>
                <a:effectLst>
                  <a:outerShdw blurRad="38100" dist="19050" dir="2700000" algn="tl" rotWithShape="0">
                    <a:schemeClr val="dk1">
                      <a:alpha val="40000"/>
                    </a:schemeClr>
                  </a:outerShdw>
                </a:effectLst>
              </a:rPr>
              <a:t> CPI contribution for Urban</a:t>
            </a:r>
            <a:endParaRPr lang="en-US"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pieChart>
        <c:varyColors val="1"/>
        <c:ser>
          <c:idx val="0"/>
          <c:order val="0"/>
          <c:tx>
            <c:strRef>
              <c:f>'1. Contribution'!$N$7</c:f>
              <c:strCache>
                <c:ptCount val="1"/>
                <c:pt idx="0">
                  <c:v>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33-054B-9F6C-282FFD7BA8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33-054B-9F6C-282FFD7BA8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133-054B-9F6C-282FFD7BA8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133-054B-9F6C-282FFD7BA8A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133-054B-9F6C-282FFD7BA8A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133-054B-9F6C-282FFD7BA8A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133-054B-9F6C-282FFD7BA8A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5133-054B-9F6C-282FFD7BA8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Contribution'!$N$8:$N$15</c:f>
              <c:numCache>
                <c:formatCode>0%</c:formatCode>
                <c:ptCount val="8"/>
                <c:pt idx="0">
                  <c:v>0.46055721950483741</c:v>
                </c:pt>
                <c:pt idx="1">
                  <c:v>0.16305027042168541</c:v>
                </c:pt>
                <c:pt idx="2">
                  <c:v>0.11392186860307267</c:v>
                </c:pt>
                <c:pt idx="3">
                  <c:v>7.4489861880238734E-2</c:v>
                </c:pt>
                <c:pt idx="4">
                  <c:v>3.9518196901463076E-2</c:v>
                </c:pt>
                <c:pt idx="5">
                  <c:v>3.9259626365575638E-2</c:v>
                </c:pt>
                <c:pt idx="6">
                  <c:v>7.2227369691223689E-2</c:v>
                </c:pt>
                <c:pt idx="7">
                  <c:v>3.6975586631903291E-2</c:v>
                </c:pt>
              </c:numCache>
            </c:numRef>
          </c:val>
          <c:extLst>
            <c:ext xmlns:c16="http://schemas.microsoft.com/office/drawing/2014/chart" uri="{C3380CC4-5D6E-409C-BE32-E72D297353CC}">
              <c16:uniqueId val="{00000010-5133-054B-9F6C-282FFD7BA8A6}"/>
            </c:ext>
          </c:extLst>
        </c:ser>
        <c:ser>
          <c:idx val="1"/>
          <c:order val="1"/>
          <c:tx>
            <c:strRef>
              <c:f>'1. Contribution'!$N$7</c:f>
              <c:strCache>
                <c:ptCount val="1"/>
                <c:pt idx="0">
                  <c:v>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2-5133-054B-9F6C-282FFD7BA8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4-5133-054B-9F6C-282FFD7BA8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6-5133-054B-9F6C-282FFD7BA8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8-5133-054B-9F6C-282FFD7BA8A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A-5133-054B-9F6C-282FFD7BA8A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C-5133-054B-9F6C-282FFD7BA8A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E-5133-054B-9F6C-282FFD7BA8A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0-5133-054B-9F6C-282FFD7BA8A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2-5133-054B-9F6C-282FFD7BA8A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4-5133-054B-9F6C-282FFD7BA8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Contribution'!$N$8:$N$17</c:f>
              <c:numCache>
                <c:formatCode>0%</c:formatCode>
                <c:ptCount val="10"/>
                <c:pt idx="0">
                  <c:v>0.46055721950483741</c:v>
                </c:pt>
                <c:pt idx="1">
                  <c:v>0.16305027042168541</c:v>
                </c:pt>
                <c:pt idx="2">
                  <c:v>0.11392186860307267</c:v>
                </c:pt>
                <c:pt idx="3">
                  <c:v>7.4489861880238734E-2</c:v>
                </c:pt>
                <c:pt idx="4">
                  <c:v>3.9518196901463076E-2</c:v>
                </c:pt>
                <c:pt idx="5">
                  <c:v>3.9259626365575638E-2</c:v>
                </c:pt>
                <c:pt idx="6">
                  <c:v>7.2227369691223689E-2</c:v>
                </c:pt>
                <c:pt idx="7">
                  <c:v>3.6975586631903291E-2</c:v>
                </c:pt>
                <c:pt idx="9">
                  <c:v>1</c:v>
                </c:pt>
              </c:numCache>
            </c:numRef>
          </c:val>
          <c:extLst>
            <c:ext xmlns:c16="http://schemas.microsoft.com/office/drawing/2014/chart" uri="{C3380CC4-5D6E-409C-BE32-E72D297353CC}">
              <c16:uniqueId val="{00000025-5133-054B-9F6C-282FFD7BA8A6}"/>
            </c:ext>
          </c:extLst>
        </c:ser>
        <c:ser>
          <c:idx val="2"/>
          <c:order val="2"/>
          <c:tx>
            <c:strRef>
              <c:f>'1. Contribution'!$O$7</c:f>
              <c:strCache>
                <c:ptCount val="1"/>
                <c:pt idx="0">
                  <c:v>Rural+Urban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7-5133-054B-9F6C-282FFD7BA8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9-5133-054B-9F6C-282FFD7BA8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B-5133-054B-9F6C-282FFD7BA8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D-5133-054B-9F6C-282FFD7BA8A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F-5133-054B-9F6C-282FFD7BA8A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1-5133-054B-9F6C-282FFD7BA8A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3-5133-054B-9F6C-282FFD7BA8A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5-5133-054B-9F6C-282FFD7BA8A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7-5133-054B-9F6C-282FFD7BA8A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9-5133-054B-9F6C-282FFD7BA8A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Contribution'!$O$8:$O$17</c:f>
              <c:numCache>
                <c:formatCode>0%</c:formatCode>
                <c:ptCount val="10"/>
                <c:pt idx="0">
                  <c:v>0.45391457545548308</c:v>
                </c:pt>
                <c:pt idx="1">
                  <c:v>0.16148160880027501</c:v>
                </c:pt>
                <c:pt idx="2">
                  <c:v>0.11885527672739775</c:v>
                </c:pt>
                <c:pt idx="3">
                  <c:v>7.5369542798212438E-2</c:v>
                </c:pt>
                <c:pt idx="4">
                  <c:v>3.9274664833276046E-2</c:v>
                </c:pt>
                <c:pt idx="5">
                  <c:v>3.9897731179099345E-2</c:v>
                </c:pt>
                <c:pt idx="6">
                  <c:v>7.3457373667927123E-2</c:v>
                </c:pt>
                <c:pt idx="7">
                  <c:v>3.7749226538329322E-2</c:v>
                </c:pt>
                <c:pt idx="9">
                  <c:v>1</c:v>
                </c:pt>
              </c:numCache>
            </c:numRef>
          </c:val>
          <c:extLst>
            <c:ext xmlns:c16="http://schemas.microsoft.com/office/drawing/2014/chart" uri="{C3380CC4-5D6E-409C-BE32-E72D297353CC}">
              <c16:uniqueId val="{0000003A-5133-054B-9F6C-282FFD7BA8A6}"/>
            </c:ext>
          </c:extLst>
        </c:ser>
        <c:dLbls>
          <c:dLblPos val="bestFit"/>
          <c:showLegendKey val="0"/>
          <c:showVal val="0"/>
          <c:showCatName val="0"/>
          <c:showSerName val="0"/>
          <c:showPercent val="1"/>
          <c:showBubbleSize val="0"/>
          <c:showLeaderLines val="1"/>
        </c:dLbls>
        <c:firstSliceAng val="0"/>
      </c:pieChart>
      <c:spPr>
        <a:noFill/>
        <a:ln>
          <a:noFill/>
        </a:ln>
        <a:effectLst/>
      </c:spPr>
    </c:plotArea>
    <c:legend>
      <c:legendPos val="r"/>
      <c:legendEntry>
        <c:idx val="8"/>
        <c:delete val="1"/>
      </c:legendEntry>
      <c:legendEntry>
        <c:idx val="9"/>
        <c:delete val="1"/>
      </c:legendEntry>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2">
          <a:alpha val="79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May 23 CPI contribution for Rural + Urban</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lotArea>
      <c:layout/>
      <c:pieChart>
        <c:varyColors val="1"/>
        <c:ser>
          <c:idx val="3"/>
          <c:order val="0"/>
          <c:tx>
            <c:strRef>
              <c:f>'1. Contribution'!$O$7</c:f>
              <c:strCache>
                <c:ptCount val="1"/>
                <c:pt idx="0">
                  <c:v>Rural+Urban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FB-FA4E-911C-CFA2C0B5F9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FB-FA4E-911C-CFA2C0B5F9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FB-FA4E-911C-CFA2C0B5F9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5FB-FA4E-911C-CFA2C0B5F9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5FB-FA4E-911C-CFA2C0B5F9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5FB-FA4E-911C-CFA2C0B5F9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5FB-FA4E-911C-CFA2C0B5F9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5FB-FA4E-911C-CFA2C0B5F9B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cap="none" spc="0" baseline="0">
                    <a:ln w="0"/>
                    <a:solidFill>
                      <a:schemeClr val="bg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Contribution'!$O$8:$O$15</c:f>
              <c:numCache>
                <c:formatCode>0%</c:formatCode>
                <c:ptCount val="8"/>
                <c:pt idx="0">
                  <c:v>0.45391457545548308</c:v>
                </c:pt>
                <c:pt idx="1">
                  <c:v>0.16148160880027501</c:v>
                </c:pt>
                <c:pt idx="2">
                  <c:v>0.11885527672739775</c:v>
                </c:pt>
                <c:pt idx="3">
                  <c:v>7.5369542798212438E-2</c:v>
                </c:pt>
                <c:pt idx="4">
                  <c:v>3.9274664833276046E-2</c:v>
                </c:pt>
                <c:pt idx="5">
                  <c:v>3.9897731179099345E-2</c:v>
                </c:pt>
                <c:pt idx="6">
                  <c:v>7.3457373667927123E-2</c:v>
                </c:pt>
                <c:pt idx="7">
                  <c:v>3.7749226538329322E-2</c:v>
                </c:pt>
              </c:numCache>
            </c:numRef>
          </c:val>
          <c:extLst>
            <c:ext xmlns:c16="http://schemas.microsoft.com/office/drawing/2014/chart" uri="{C3380CC4-5D6E-409C-BE32-E72D297353CC}">
              <c16:uniqueId val="{00000010-35FB-FA4E-911C-CFA2C0B5F9B1}"/>
            </c:ext>
          </c:extLst>
        </c:ser>
        <c:ser>
          <c:idx val="4"/>
          <c:order val="1"/>
          <c:tx>
            <c:strRef>
              <c:f>'1. Contribution'!$N$7</c:f>
              <c:strCache>
                <c:ptCount val="1"/>
                <c:pt idx="0">
                  <c:v>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2-35FB-FA4E-911C-CFA2C0B5F9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4-35FB-FA4E-911C-CFA2C0B5F9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6-35FB-FA4E-911C-CFA2C0B5F9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8-35FB-FA4E-911C-CFA2C0B5F9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A-35FB-FA4E-911C-CFA2C0B5F9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C-35FB-FA4E-911C-CFA2C0B5F9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E-35FB-FA4E-911C-CFA2C0B5F9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0-35FB-FA4E-911C-CFA2C0B5F9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2-35FB-FA4E-911C-CFA2C0B5F9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4-35FB-FA4E-911C-CFA2C0B5F9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Contribution'!$N$8:$N$17</c:f>
              <c:numCache>
                <c:formatCode>0%</c:formatCode>
                <c:ptCount val="10"/>
                <c:pt idx="0">
                  <c:v>0.46055721950483741</c:v>
                </c:pt>
                <c:pt idx="1">
                  <c:v>0.16305027042168541</c:v>
                </c:pt>
                <c:pt idx="2">
                  <c:v>0.11392186860307267</c:v>
                </c:pt>
                <c:pt idx="3">
                  <c:v>7.4489861880238734E-2</c:v>
                </c:pt>
                <c:pt idx="4">
                  <c:v>3.9518196901463076E-2</c:v>
                </c:pt>
                <c:pt idx="5">
                  <c:v>3.9259626365575638E-2</c:v>
                </c:pt>
                <c:pt idx="6">
                  <c:v>7.2227369691223689E-2</c:v>
                </c:pt>
                <c:pt idx="7">
                  <c:v>3.6975586631903291E-2</c:v>
                </c:pt>
                <c:pt idx="9">
                  <c:v>1</c:v>
                </c:pt>
              </c:numCache>
            </c:numRef>
          </c:val>
          <c:extLst>
            <c:ext xmlns:c16="http://schemas.microsoft.com/office/drawing/2014/chart" uri="{C3380CC4-5D6E-409C-BE32-E72D297353CC}">
              <c16:uniqueId val="{00000025-35FB-FA4E-911C-CFA2C0B5F9B1}"/>
            </c:ext>
          </c:extLst>
        </c:ser>
        <c:ser>
          <c:idx val="5"/>
          <c:order val="2"/>
          <c:tx>
            <c:strRef>
              <c:f>'1. Contribution'!$O$7</c:f>
              <c:strCache>
                <c:ptCount val="1"/>
                <c:pt idx="0">
                  <c:v>Rural+Urban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7-35FB-FA4E-911C-CFA2C0B5F9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9-35FB-FA4E-911C-CFA2C0B5F9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B-35FB-FA4E-911C-CFA2C0B5F9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D-35FB-FA4E-911C-CFA2C0B5F9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F-35FB-FA4E-911C-CFA2C0B5F9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1-35FB-FA4E-911C-CFA2C0B5F9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3-35FB-FA4E-911C-CFA2C0B5F9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5-35FB-FA4E-911C-CFA2C0B5F9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7-35FB-FA4E-911C-CFA2C0B5F9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9-35FB-FA4E-911C-CFA2C0B5F9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Contribution'!$O$8:$O$17</c:f>
              <c:numCache>
                <c:formatCode>0%</c:formatCode>
                <c:ptCount val="10"/>
                <c:pt idx="0">
                  <c:v>0.45391457545548308</c:v>
                </c:pt>
                <c:pt idx="1">
                  <c:v>0.16148160880027501</c:v>
                </c:pt>
                <c:pt idx="2">
                  <c:v>0.11885527672739775</c:v>
                </c:pt>
                <c:pt idx="3">
                  <c:v>7.5369542798212438E-2</c:v>
                </c:pt>
                <c:pt idx="4">
                  <c:v>3.9274664833276046E-2</c:v>
                </c:pt>
                <c:pt idx="5">
                  <c:v>3.9897731179099345E-2</c:v>
                </c:pt>
                <c:pt idx="6">
                  <c:v>7.3457373667927123E-2</c:v>
                </c:pt>
                <c:pt idx="7">
                  <c:v>3.7749226538329322E-2</c:v>
                </c:pt>
                <c:pt idx="9">
                  <c:v>1</c:v>
                </c:pt>
              </c:numCache>
            </c:numRef>
          </c:val>
          <c:extLst>
            <c:ext xmlns:c16="http://schemas.microsoft.com/office/drawing/2014/chart" uri="{C3380CC4-5D6E-409C-BE32-E72D297353CC}">
              <c16:uniqueId val="{0000003A-35FB-FA4E-911C-CFA2C0B5F9B1}"/>
            </c:ext>
          </c:extLst>
        </c:ser>
        <c:ser>
          <c:idx val="0"/>
          <c:order val="3"/>
          <c:tx>
            <c:strRef>
              <c:f>'1. Contribution'!$M$7</c:f>
              <c:strCache>
                <c:ptCount val="1"/>
                <c:pt idx="0">
                  <c:v>Rural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C-35FB-FA4E-911C-CFA2C0B5F9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E-35FB-FA4E-911C-CFA2C0B5F9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0-35FB-FA4E-911C-CFA2C0B5F9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2-35FB-FA4E-911C-CFA2C0B5F9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4-35FB-FA4E-911C-CFA2C0B5F9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6-35FB-FA4E-911C-CFA2C0B5F9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8-35FB-FA4E-911C-CFA2C0B5F9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A-35FB-FA4E-911C-CFA2C0B5F9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Contribution'!$M$8:$M$15</c:f>
              <c:numCache>
                <c:formatCode>0%</c:formatCode>
                <c:ptCount val="8"/>
                <c:pt idx="0">
                  <c:v>0.46670223170623276</c:v>
                </c:pt>
                <c:pt idx="1">
                  <c:v>0.1666444385169378</c:v>
                </c:pt>
                <c:pt idx="2">
                  <c:v>0.12667822530452563</c:v>
                </c:pt>
                <c:pt idx="3">
                  <c:v>3.9966213212412192E-2</c:v>
                </c:pt>
                <c:pt idx="4">
                  <c:v>4.0566373255090236E-2</c:v>
                </c:pt>
                <c:pt idx="5">
                  <c:v>4.174446519071752E-2</c:v>
                </c:pt>
                <c:pt idx="6">
                  <c:v>7.7798524050857992E-2</c:v>
                </c:pt>
                <c:pt idx="7">
                  <c:v>3.9899528763225736E-2</c:v>
                </c:pt>
              </c:numCache>
            </c:numRef>
          </c:val>
          <c:extLst>
            <c:ext xmlns:c16="http://schemas.microsoft.com/office/drawing/2014/chart" uri="{C3380CC4-5D6E-409C-BE32-E72D297353CC}">
              <c16:uniqueId val="{0000004B-35FB-FA4E-911C-CFA2C0B5F9B1}"/>
            </c:ext>
          </c:extLst>
        </c:ser>
        <c:ser>
          <c:idx val="1"/>
          <c:order val="4"/>
          <c:tx>
            <c:strRef>
              <c:f>'1. Contribution'!$N$7</c:f>
              <c:strCache>
                <c:ptCount val="1"/>
                <c:pt idx="0">
                  <c:v>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D-35FB-FA4E-911C-CFA2C0B5F9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F-35FB-FA4E-911C-CFA2C0B5F9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1-35FB-FA4E-911C-CFA2C0B5F9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3-35FB-FA4E-911C-CFA2C0B5F9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5-35FB-FA4E-911C-CFA2C0B5F9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7-35FB-FA4E-911C-CFA2C0B5F9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9-35FB-FA4E-911C-CFA2C0B5F9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B-35FB-FA4E-911C-CFA2C0B5F9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D-35FB-FA4E-911C-CFA2C0B5F9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F-35FB-FA4E-911C-CFA2C0B5F9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Contribution'!$N$8:$N$17</c:f>
              <c:numCache>
                <c:formatCode>0%</c:formatCode>
                <c:ptCount val="10"/>
                <c:pt idx="0">
                  <c:v>0.46055721950483741</c:v>
                </c:pt>
                <c:pt idx="1">
                  <c:v>0.16305027042168541</c:v>
                </c:pt>
                <c:pt idx="2">
                  <c:v>0.11392186860307267</c:v>
                </c:pt>
                <c:pt idx="3">
                  <c:v>7.4489861880238734E-2</c:v>
                </c:pt>
                <c:pt idx="4">
                  <c:v>3.9518196901463076E-2</c:v>
                </c:pt>
                <c:pt idx="5">
                  <c:v>3.9259626365575638E-2</c:v>
                </c:pt>
                <c:pt idx="6">
                  <c:v>7.2227369691223689E-2</c:v>
                </c:pt>
                <c:pt idx="7">
                  <c:v>3.6975586631903291E-2</c:v>
                </c:pt>
                <c:pt idx="9">
                  <c:v>1</c:v>
                </c:pt>
              </c:numCache>
            </c:numRef>
          </c:val>
          <c:extLst>
            <c:ext xmlns:c16="http://schemas.microsoft.com/office/drawing/2014/chart" uri="{C3380CC4-5D6E-409C-BE32-E72D297353CC}">
              <c16:uniqueId val="{00000060-35FB-FA4E-911C-CFA2C0B5F9B1}"/>
            </c:ext>
          </c:extLst>
        </c:ser>
        <c:ser>
          <c:idx val="2"/>
          <c:order val="5"/>
          <c:tx>
            <c:strRef>
              <c:f>'1. Contribution'!$O$7</c:f>
              <c:strCache>
                <c:ptCount val="1"/>
                <c:pt idx="0">
                  <c:v>Rural+Urban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2-35FB-FA4E-911C-CFA2C0B5F9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4-35FB-FA4E-911C-CFA2C0B5F9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6-35FB-FA4E-911C-CFA2C0B5F9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8-35FB-FA4E-911C-CFA2C0B5F9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A-35FB-FA4E-911C-CFA2C0B5F9B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C-35FB-FA4E-911C-CFA2C0B5F9B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E-35FB-FA4E-911C-CFA2C0B5F9B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70-35FB-FA4E-911C-CFA2C0B5F9B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2-35FB-FA4E-911C-CFA2C0B5F9B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4-35FB-FA4E-911C-CFA2C0B5F9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'1. Contribution'!$I$8:$I$17</c:f>
              <c:strCache>
                <c:ptCount val="10"/>
                <c:pt idx="0">
                  <c:v>Food</c:v>
                </c:pt>
                <c:pt idx="1">
                  <c:v>Luxury and Discretional</c:v>
                </c:pt>
                <c:pt idx="2">
                  <c:v>Clothing and footwear</c:v>
                </c:pt>
                <c:pt idx="3">
                  <c:v>Housing</c:v>
                </c:pt>
                <c:pt idx="4">
                  <c:v>Fuel and light</c:v>
                </c:pt>
                <c:pt idx="5">
                  <c:v>Health</c:v>
                </c:pt>
                <c:pt idx="6">
                  <c:v>Education</c:v>
                </c:pt>
                <c:pt idx="7">
                  <c:v>Miscellaneous</c:v>
                </c:pt>
                <c:pt idx="8">
                  <c:v>General Index</c:v>
                </c:pt>
                <c:pt idx="9">
                  <c:v>Total</c:v>
                </c:pt>
              </c:strCache>
            </c:strRef>
          </c:cat>
          <c:val>
            <c:numRef>
              <c:f>'1. Contribution'!$O$8:$O$17</c:f>
              <c:numCache>
                <c:formatCode>0%</c:formatCode>
                <c:ptCount val="10"/>
                <c:pt idx="0">
                  <c:v>0.45391457545548308</c:v>
                </c:pt>
                <c:pt idx="1">
                  <c:v>0.16148160880027501</c:v>
                </c:pt>
                <c:pt idx="2">
                  <c:v>0.11885527672739775</c:v>
                </c:pt>
                <c:pt idx="3">
                  <c:v>7.5369542798212438E-2</c:v>
                </c:pt>
                <c:pt idx="4">
                  <c:v>3.9274664833276046E-2</c:v>
                </c:pt>
                <c:pt idx="5">
                  <c:v>3.9897731179099345E-2</c:v>
                </c:pt>
                <c:pt idx="6">
                  <c:v>7.3457373667927123E-2</c:v>
                </c:pt>
                <c:pt idx="7">
                  <c:v>3.7749226538329322E-2</c:v>
                </c:pt>
                <c:pt idx="9">
                  <c:v>1</c:v>
                </c:pt>
              </c:numCache>
            </c:numRef>
          </c:val>
          <c:extLst>
            <c:ext xmlns:c16="http://schemas.microsoft.com/office/drawing/2014/chart" uri="{C3380CC4-5D6E-409C-BE32-E72D297353CC}">
              <c16:uniqueId val="{00000075-35FB-FA4E-911C-CFA2C0B5F9B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egendEntry>
        <c:idx val="8"/>
        <c:delete val="1"/>
      </c:legendEntry>
      <c:legendEntry>
        <c:idx val="9"/>
        <c:delete val="1"/>
      </c:legendEntry>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extLst/>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Rural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Rough!$I$28:$J$28</c:f>
              <c:strCache>
                <c:ptCount val="2"/>
                <c:pt idx="0">
                  <c:v>Rural</c:v>
                </c:pt>
                <c:pt idx="1">
                  <c:v>Food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Rough!$K$27:$N$27</c:f>
              <c:strCache>
                <c:ptCount val="4"/>
                <c:pt idx="0">
                  <c:v>2018-2019</c:v>
                </c:pt>
                <c:pt idx="1">
                  <c:v>2019-2020</c:v>
                </c:pt>
                <c:pt idx="2">
                  <c:v>2020-2021</c:v>
                </c:pt>
                <c:pt idx="3">
                  <c:v>2021-2022</c:v>
                </c:pt>
              </c:strCache>
            </c:strRef>
          </c:cat>
          <c:val>
            <c:numRef>
              <c:f>Rough!$K$28:$N$28</c:f>
              <c:numCache>
                <c:formatCode>0.0%</c:formatCode>
                <c:ptCount val="4"/>
                <c:pt idx="0">
                  <c:v>-1.5713233488828679E-2</c:v>
                </c:pt>
                <c:pt idx="1">
                  <c:v>9.0852442671983724E-2</c:v>
                </c:pt>
                <c:pt idx="2">
                  <c:v>7.2005073215727161E-2</c:v>
                </c:pt>
                <c:pt idx="3">
                  <c:v>6.1743666971440965E-2</c:v>
                </c:pt>
              </c:numCache>
            </c:numRef>
          </c:val>
          <c:extLst>
            <c:ext xmlns:c16="http://schemas.microsoft.com/office/drawing/2014/chart" uri="{C3380CC4-5D6E-409C-BE32-E72D297353CC}">
              <c16:uniqueId val="{00000000-F1DE-254C-849C-706654F953D2}"/>
            </c:ext>
          </c:extLst>
        </c:ser>
        <c:ser>
          <c:idx val="1"/>
          <c:order val="1"/>
          <c:tx>
            <c:strRef>
              <c:f>Rough!$I$29:$J$29</c:f>
              <c:strCache>
                <c:ptCount val="2"/>
                <c:pt idx="0">
                  <c:v>Rural</c:v>
                </c:pt>
                <c:pt idx="1">
                  <c:v>Essential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Rough!$K$27:$N$27</c:f>
              <c:strCache>
                <c:ptCount val="4"/>
                <c:pt idx="0">
                  <c:v>2018-2019</c:v>
                </c:pt>
                <c:pt idx="1">
                  <c:v>2019-2020</c:v>
                </c:pt>
                <c:pt idx="2">
                  <c:v>2020-2021</c:v>
                </c:pt>
                <c:pt idx="3">
                  <c:v>2021-2022</c:v>
                </c:pt>
              </c:strCache>
            </c:strRef>
          </c:cat>
          <c:val>
            <c:numRef>
              <c:f>Rough!$K$29:$N$29</c:f>
              <c:numCache>
                <c:formatCode>0.0%</c:formatCode>
                <c:ptCount val="4"/>
                <c:pt idx="0">
                  <c:v>8.13871196036801E-2</c:v>
                </c:pt>
                <c:pt idx="1">
                  <c:v>2.6841243862520608E-2</c:v>
                </c:pt>
                <c:pt idx="2">
                  <c:v>1.8228333866325518E-2</c:v>
                </c:pt>
                <c:pt idx="3">
                  <c:v>5.4613935969868098E-2</c:v>
                </c:pt>
              </c:numCache>
            </c:numRef>
          </c:val>
          <c:extLst>
            <c:ext xmlns:c16="http://schemas.microsoft.com/office/drawing/2014/chart" uri="{C3380CC4-5D6E-409C-BE32-E72D297353CC}">
              <c16:uniqueId val="{00000001-F1DE-254C-849C-706654F953D2}"/>
            </c:ext>
          </c:extLst>
        </c:ser>
        <c:ser>
          <c:idx val="2"/>
          <c:order val="2"/>
          <c:tx>
            <c:strRef>
              <c:f>Rough!$I$30:$J$30</c:f>
              <c:strCache>
                <c:ptCount val="2"/>
                <c:pt idx="0">
                  <c:v>Rural</c:v>
                </c:pt>
                <c:pt idx="1">
                  <c:v>Healthcare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Rough!$K$27:$N$27</c:f>
              <c:strCache>
                <c:ptCount val="4"/>
                <c:pt idx="0">
                  <c:v>2018-2019</c:v>
                </c:pt>
                <c:pt idx="1">
                  <c:v>2019-2020</c:v>
                </c:pt>
                <c:pt idx="2">
                  <c:v>2020-2021</c:v>
                </c:pt>
                <c:pt idx="3">
                  <c:v>2021-2022</c:v>
                </c:pt>
              </c:strCache>
            </c:strRef>
          </c:cat>
          <c:val>
            <c:numRef>
              <c:f>Rough!$K$30:$N$30</c:f>
              <c:numCache>
                <c:formatCode>0.0%</c:formatCode>
                <c:ptCount val="4"/>
                <c:pt idx="0">
                  <c:v>9.6561814191660697E-2</c:v>
                </c:pt>
                <c:pt idx="1">
                  <c:v>3.8563829787233925E-2</c:v>
                </c:pt>
                <c:pt idx="2">
                  <c:v>4.8500319081046732E-2</c:v>
                </c:pt>
                <c:pt idx="3">
                  <c:v>6.5006075334143487E-2</c:v>
                </c:pt>
              </c:numCache>
            </c:numRef>
          </c:val>
          <c:extLst>
            <c:ext xmlns:c16="http://schemas.microsoft.com/office/drawing/2014/chart" uri="{C3380CC4-5D6E-409C-BE32-E72D297353CC}">
              <c16:uniqueId val="{00000002-F1DE-254C-849C-706654F953D2}"/>
            </c:ext>
          </c:extLst>
        </c:ser>
        <c:dLbls>
          <c:dLblPos val="outEnd"/>
          <c:showLegendKey val="0"/>
          <c:showVal val="1"/>
          <c:showCatName val="0"/>
          <c:showSerName val="0"/>
          <c:showPercent val="0"/>
          <c:showBubbleSize val="0"/>
        </c:dLbls>
        <c:gapWidth val="219"/>
        <c:overlap val="-27"/>
        <c:axId val="307271743"/>
        <c:axId val="308263279"/>
      </c:barChart>
      <c:catAx>
        <c:axId val="30727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263279"/>
        <c:crosses val="autoZero"/>
        <c:auto val="1"/>
        <c:lblAlgn val="ctr"/>
        <c:lblOffset val="100"/>
        <c:noMultiLvlLbl val="0"/>
      </c:catAx>
      <c:valAx>
        <c:axId val="30826327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271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Urban Inflation : Pre and Post Covid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Rough!$I$31:$J$31</c:f>
              <c:strCache>
                <c:ptCount val="2"/>
                <c:pt idx="0">
                  <c:v>Urban</c:v>
                </c:pt>
                <c:pt idx="1">
                  <c:v>Food</c:v>
                </c:pt>
              </c:strCache>
            </c:strRef>
          </c:tx>
          <c:spPr>
            <a:solidFill>
              <a:schemeClr val="accent1"/>
            </a:solidFill>
            <a:ln>
              <a:noFill/>
            </a:ln>
            <a:effectLst/>
          </c:spPr>
          <c:invertIfNegative val="0"/>
          <c:cat>
            <c:strRef>
              <c:f>Rough!$K$27:$N$27</c:f>
              <c:strCache>
                <c:ptCount val="4"/>
                <c:pt idx="0">
                  <c:v>2018-2019</c:v>
                </c:pt>
                <c:pt idx="1">
                  <c:v>2019-2020</c:v>
                </c:pt>
                <c:pt idx="2">
                  <c:v>2020-2021</c:v>
                </c:pt>
                <c:pt idx="3">
                  <c:v>2021-2022</c:v>
                </c:pt>
              </c:strCache>
            </c:strRef>
          </c:cat>
          <c:val>
            <c:numRef>
              <c:f>Rough!$K$31:$N$31</c:f>
              <c:numCache>
                <c:formatCode>0.0%</c:formatCode>
                <c:ptCount val="4"/>
                <c:pt idx="0">
                  <c:v>2.1047260667134381E-2</c:v>
                </c:pt>
                <c:pt idx="1">
                  <c:v>8.8634252090430424E-2</c:v>
                </c:pt>
                <c:pt idx="2">
                  <c:v>9.0375991721283092E-2</c:v>
                </c:pt>
                <c:pt idx="3">
                  <c:v>5.7702460141484634E-2</c:v>
                </c:pt>
              </c:numCache>
            </c:numRef>
          </c:val>
          <c:extLst>
            <c:ext xmlns:c16="http://schemas.microsoft.com/office/drawing/2014/chart" uri="{C3380CC4-5D6E-409C-BE32-E72D297353CC}">
              <c16:uniqueId val="{00000000-7FB4-474D-872F-771A7627CB68}"/>
            </c:ext>
          </c:extLst>
        </c:ser>
        <c:ser>
          <c:idx val="1"/>
          <c:order val="1"/>
          <c:tx>
            <c:strRef>
              <c:f>Rough!$I$32:$J$32</c:f>
              <c:strCache>
                <c:ptCount val="2"/>
                <c:pt idx="0">
                  <c:v>Urban</c:v>
                </c:pt>
                <c:pt idx="1">
                  <c:v>Essential</c:v>
                </c:pt>
              </c:strCache>
            </c:strRef>
          </c:tx>
          <c:spPr>
            <a:solidFill>
              <a:schemeClr val="accent2"/>
            </a:solidFill>
            <a:ln>
              <a:noFill/>
            </a:ln>
            <a:effectLst/>
          </c:spPr>
          <c:invertIfNegative val="0"/>
          <c:cat>
            <c:strRef>
              <c:f>Rough!$K$27:$N$27</c:f>
              <c:strCache>
                <c:ptCount val="4"/>
                <c:pt idx="0">
                  <c:v>2018-2019</c:v>
                </c:pt>
                <c:pt idx="1">
                  <c:v>2019-2020</c:v>
                </c:pt>
                <c:pt idx="2">
                  <c:v>2020-2021</c:v>
                </c:pt>
                <c:pt idx="3">
                  <c:v>2021-2022</c:v>
                </c:pt>
              </c:strCache>
            </c:strRef>
          </c:cat>
          <c:val>
            <c:numRef>
              <c:f>Rough!$K$32:$N$32</c:f>
              <c:numCache>
                <c:formatCode>0.0%</c:formatCode>
                <c:ptCount val="4"/>
                <c:pt idx="0">
                  <c:v>5.4355919583022952E-2</c:v>
                </c:pt>
                <c:pt idx="1">
                  <c:v>3.2098765432098844E-2</c:v>
                </c:pt>
                <c:pt idx="2">
                  <c:v>3.3412887828162326E-2</c:v>
                </c:pt>
                <c:pt idx="3">
                  <c:v>4.790026246719168E-2</c:v>
                </c:pt>
              </c:numCache>
            </c:numRef>
          </c:val>
          <c:extLst>
            <c:ext xmlns:c16="http://schemas.microsoft.com/office/drawing/2014/chart" uri="{C3380CC4-5D6E-409C-BE32-E72D297353CC}">
              <c16:uniqueId val="{00000001-7FB4-474D-872F-771A7627CB68}"/>
            </c:ext>
          </c:extLst>
        </c:ser>
        <c:ser>
          <c:idx val="2"/>
          <c:order val="2"/>
          <c:tx>
            <c:strRef>
              <c:f>Rough!$I$33:$J$33</c:f>
              <c:strCache>
                <c:ptCount val="2"/>
                <c:pt idx="0">
                  <c:v>Urban</c:v>
                </c:pt>
                <c:pt idx="1">
                  <c:v>Healthcare</c:v>
                </c:pt>
              </c:strCache>
            </c:strRef>
          </c:tx>
          <c:spPr>
            <a:solidFill>
              <a:schemeClr val="accent3"/>
            </a:solidFill>
            <a:ln>
              <a:noFill/>
            </a:ln>
            <a:effectLst/>
          </c:spPr>
          <c:invertIfNegative val="0"/>
          <c:cat>
            <c:strRef>
              <c:f>Rough!$K$27:$N$27</c:f>
              <c:strCache>
                <c:ptCount val="4"/>
                <c:pt idx="0">
                  <c:v>2018-2019</c:v>
                </c:pt>
                <c:pt idx="1">
                  <c:v>2019-2020</c:v>
                </c:pt>
                <c:pt idx="2">
                  <c:v>2020-2021</c:v>
                </c:pt>
                <c:pt idx="3">
                  <c:v>2021-2022</c:v>
                </c:pt>
              </c:strCache>
            </c:strRef>
          </c:cat>
          <c:val>
            <c:numRef>
              <c:f>Rough!$K$33:$N$33</c:f>
              <c:numCache>
                <c:formatCode>0.0%</c:formatCode>
                <c:ptCount val="4"/>
                <c:pt idx="0">
                  <c:v>6.1302681992337162E-2</c:v>
                </c:pt>
                <c:pt idx="1">
                  <c:v>3.7356321839080588E-2</c:v>
                </c:pt>
                <c:pt idx="2">
                  <c:v>7.7931034482758704E-2</c:v>
                </c:pt>
                <c:pt idx="3">
                  <c:v>6.5646908859145842E-2</c:v>
                </c:pt>
              </c:numCache>
            </c:numRef>
          </c:val>
          <c:extLst>
            <c:ext xmlns:c16="http://schemas.microsoft.com/office/drawing/2014/chart" uri="{C3380CC4-5D6E-409C-BE32-E72D297353CC}">
              <c16:uniqueId val="{00000002-7FB4-474D-872F-771A7627CB68}"/>
            </c:ext>
          </c:extLst>
        </c:ser>
        <c:dLbls>
          <c:showLegendKey val="0"/>
          <c:showVal val="0"/>
          <c:showCatName val="0"/>
          <c:showSerName val="0"/>
          <c:showPercent val="0"/>
          <c:showBubbleSize val="0"/>
        </c:dLbls>
        <c:gapWidth val="219"/>
        <c:overlap val="-27"/>
        <c:axId val="405275855"/>
        <c:axId val="833012719"/>
      </c:barChart>
      <c:catAx>
        <c:axId val="40527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012719"/>
        <c:crosses val="autoZero"/>
        <c:auto val="1"/>
        <c:lblAlgn val="ctr"/>
        <c:lblOffset val="100"/>
        <c:noMultiLvlLbl val="0"/>
      </c:catAx>
      <c:valAx>
        <c:axId val="83301271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27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Rural</a:t>
            </a:r>
            <a:r>
              <a:rPr lang="en-GB" baseline="0"/>
              <a:t> + Urban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Rough!$I$34:$J$34</c:f>
              <c:strCache>
                <c:ptCount val="2"/>
                <c:pt idx="0">
                  <c:v>Rural+Urban</c:v>
                </c:pt>
                <c:pt idx="1">
                  <c:v>Food</c:v>
                </c:pt>
              </c:strCache>
            </c:strRef>
          </c:tx>
          <c:spPr>
            <a:solidFill>
              <a:schemeClr val="accent1"/>
            </a:solidFill>
            <a:ln>
              <a:noFill/>
            </a:ln>
            <a:effectLst/>
          </c:spPr>
          <c:invertIfNegative val="0"/>
          <c:cat>
            <c:strRef>
              <c:f>Rough!$K$27:$N$27</c:f>
              <c:strCache>
                <c:ptCount val="4"/>
                <c:pt idx="0">
                  <c:v>2018-2019</c:v>
                </c:pt>
                <c:pt idx="1">
                  <c:v>2019-2020</c:v>
                </c:pt>
                <c:pt idx="2">
                  <c:v>2020-2021</c:v>
                </c:pt>
                <c:pt idx="3">
                  <c:v>2021-2022</c:v>
                </c:pt>
              </c:strCache>
            </c:strRef>
          </c:cat>
          <c:val>
            <c:numRef>
              <c:f>Rough!$K$34:$N$34</c:f>
              <c:numCache>
                <c:formatCode>0.0%</c:formatCode>
                <c:ptCount val="4"/>
                <c:pt idx="0">
                  <c:v>-2.1175884404584524E-3</c:v>
                </c:pt>
                <c:pt idx="1">
                  <c:v>9.0066554705479848E-2</c:v>
                </c:pt>
                <c:pt idx="2">
                  <c:v>7.835004032722663E-2</c:v>
                </c:pt>
                <c:pt idx="3">
                  <c:v>5.9854638734502176E-2</c:v>
                </c:pt>
              </c:numCache>
            </c:numRef>
          </c:val>
          <c:extLst>
            <c:ext xmlns:c16="http://schemas.microsoft.com/office/drawing/2014/chart" uri="{C3380CC4-5D6E-409C-BE32-E72D297353CC}">
              <c16:uniqueId val="{00000000-3031-1744-9CC6-691764CBDE40}"/>
            </c:ext>
          </c:extLst>
        </c:ser>
        <c:ser>
          <c:idx val="1"/>
          <c:order val="1"/>
          <c:tx>
            <c:strRef>
              <c:f>Rough!$I$35:$J$35</c:f>
              <c:strCache>
                <c:ptCount val="2"/>
                <c:pt idx="0">
                  <c:v>Rural+Urban</c:v>
                </c:pt>
                <c:pt idx="1">
                  <c:v>Essential</c:v>
                </c:pt>
              </c:strCache>
            </c:strRef>
          </c:tx>
          <c:spPr>
            <a:solidFill>
              <a:schemeClr val="accent2"/>
            </a:solidFill>
            <a:ln>
              <a:noFill/>
            </a:ln>
            <a:effectLst/>
          </c:spPr>
          <c:invertIfNegative val="0"/>
          <c:cat>
            <c:strRef>
              <c:f>Rough!$K$27:$N$27</c:f>
              <c:strCache>
                <c:ptCount val="4"/>
                <c:pt idx="0">
                  <c:v>2018-2019</c:v>
                </c:pt>
                <c:pt idx="1">
                  <c:v>2019-2020</c:v>
                </c:pt>
                <c:pt idx="2">
                  <c:v>2020-2021</c:v>
                </c:pt>
                <c:pt idx="3">
                  <c:v>2021-2022</c:v>
                </c:pt>
              </c:strCache>
            </c:strRef>
          </c:cat>
          <c:val>
            <c:numRef>
              <c:f>Rough!$K$35:$N$35</c:f>
              <c:numCache>
                <c:formatCode>0.0%</c:formatCode>
                <c:ptCount val="4"/>
                <c:pt idx="0">
                  <c:v>0</c:v>
                </c:pt>
                <c:pt idx="1">
                  <c:v>2.8901734104046242E-2</c:v>
                </c:pt>
                <c:pt idx="2">
                  <c:v>2.6115702479338768E-2</c:v>
                </c:pt>
                <c:pt idx="3">
                  <c:v>5.0738599871548072E-2</c:v>
                </c:pt>
              </c:numCache>
            </c:numRef>
          </c:val>
          <c:extLst>
            <c:ext xmlns:c16="http://schemas.microsoft.com/office/drawing/2014/chart" uri="{C3380CC4-5D6E-409C-BE32-E72D297353CC}">
              <c16:uniqueId val="{00000001-3031-1744-9CC6-691764CBDE40}"/>
            </c:ext>
          </c:extLst>
        </c:ser>
        <c:ser>
          <c:idx val="2"/>
          <c:order val="2"/>
          <c:tx>
            <c:strRef>
              <c:f>Rough!$I$36:$J$36</c:f>
              <c:strCache>
                <c:ptCount val="2"/>
                <c:pt idx="0">
                  <c:v>Rural+Urban</c:v>
                </c:pt>
                <c:pt idx="1">
                  <c:v>Healthcare</c:v>
                </c:pt>
              </c:strCache>
            </c:strRef>
          </c:tx>
          <c:spPr>
            <a:solidFill>
              <a:schemeClr val="accent3"/>
            </a:solidFill>
            <a:ln>
              <a:noFill/>
            </a:ln>
            <a:effectLst/>
          </c:spPr>
          <c:invertIfNegative val="0"/>
          <c:cat>
            <c:strRef>
              <c:f>Rough!$K$27:$N$27</c:f>
              <c:strCache>
                <c:ptCount val="4"/>
                <c:pt idx="0">
                  <c:v>2018-2019</c:v>
                </c:pt>
                <c:pt idx="1">
                  <c:v>2019-2020</c:v>
                </c:pt>
                <c:pt idx="2">
                  <c:v>2020-2021</c:v>
                </c:pt>
                <c:pt idx="3">
                  <c:v>2021-2022</c:v>
                </c:pt>
              </c:strCache>
            </c:strRef>
          </c:cat>
          <c:val>
            <c:numRef>
              <c:f>Rough!$K$36:$N$36</c:f>
              <c:numCache>
                <c:formatCode>0.0%</c:formatCode>
                <c:ptCount val="4"/>
                <c:pt idx="0">
                  <c:v>8.4139985107967108E-2</c:v>
                </c:pt>
                <c:pt idx="1">
                  <c:v>3.761969904240766E-2</c:v>
                </c:pt>
                <c:pt idx="2">
                  <c:v>5.9093893630991462E-2</c:v>
                </c:pt>
                <c:pt idx="3">
                  <c:v>6.4935064935064943E-2</c:v>
                </c:pt>
              </c:numCache>
            </c:numRef>
          </c:val>
          <c:extLst>
            <c:ext xmlns:c16="http://schemas.microsoft.com/office/drawing/2014/chart" uri="{C3380CC4-5D6E-409C-BE32-E72D297353CC}">
              <c16:uniqueId val="{00000002-3031-1744-9CC6-691764CBDE40}"/>
            </c:ext>
          </c:extLst>
        </c:ser>
        <c:dLbls>
          <c:showLegendKey val="0"/>
          <c:showVal val="0"/>
          <c:showCatName val="0"/>
          <c:showSerName val="0"/>
          <c:showPercent val="0"/>
          <c:showBubbleSize val="0"/>
        </c:dLbls>
        <c:gapWidth val="219"/>
        <c:overlap val="-27"/>
        <c:axId val="804953103"/>
        <c:axId val="805574639"/>
      </c:barChart>
      <c:catAx>
        <c:axId val="804953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574639"/>
        <c:crosses val="autoZero"/>
        <c:auto val="1"/>
        <c:lblAlgn val="ctr"/>
        <c:lblOffset val="100"/>
        <c:noMultiLvlLbl val="0"/>
      </c:catAx>
      <c:valAx>
        <c:axId val="80557463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953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Rough!$AI$6</c:f>
              <c:strCache>
                <c:ptCount val="1"/>
                <c:pt idx="0">
                  <c:v>Rural</c:v>
                </c:pt>
              </c:strCache>
            </c:strRef>
          </c:tx>
          <c:spPr>
            <a:ln w="28575" cap="rnd">
              <a:solidFill>
                <a:schemeClr val="accent1"/>
              </a:solidFill>
              <a:round/>
            </a:ln>
            <a:effectLst/>
          </c:spPr>
          <c:marker>
            <c:symbol val="none"/>
          </c:marker>
          <c:cat>
            <c:strRef>
              <c:f>Rough!$AJ$5:$AU$5</c:f>
              <c:strCache>
                <c:ptCount val="12"/>
                <c:pt idx="0">
                  <c:v>February 2018</c:v>
                </c:pt>
                <c:pt idx="1">
                  <c:v>March 2018</c:v>
                </c:pt>
                <c:pt idx="2">
                  <c:v>April 2018</c:v>
                </c:pt>
                <c:pt idx="3">
                  <c:v>March 2019</c:v>
                </c:pt>
                <c:pt idx="4">
                  <c:v>April 2019</c:v>
                </c:pt>
                <c:pt idx="5">
                  <c:v>March 2020</c:v>
                </c:pt>
                <c:pt idx="6">
                  <c:v>April 2020</c:v>
                </c:pt>
                <c:pt idx="7">
                  <c:v>March 2021</c:v>
                </c:pt>
                <c:pt idx="8">
                  <c:v>April 2021</c:v>
                </c:pt>
                <c:pt idx="9">
                  <c:v>March 2022</c:v>
                </c:pt>
                <c:pt idx="10">
                  <c:v>April 2021</c:v>
                </c:pt>
                <c:pt idx="11">
                  <c:v>March 2022</c:v>
                </c:pt>
              </c:strCache>
            </c:strRef>
          </c:cat>
          <c:val>
            <c:numRef>
              <c:f>Rough!$AJ$6:$AU$6</c:f>
              <c:numCache>
                <c:formatCode>General</c:formatCode>
                <c:ptCount val="12"/>
                <c:pt idx="0">
                  <c:v>136.19999999999999</c:v>
                </c:pt>
                <c:pt idx="1">
                  <c:v>136.69999999999999</c:v>
                </c:pt>
                <c:pt idx="2">
                  <c:v>137.6</c:v>
                </c:pt>
                <c:pt idx="3">
                  <c:v>150.4</c:v>
                </c:pt>
                <c:pt idx="4">
                  <c:v>150.4</c:v>
                </c:pt>
                <c:pt idx="5">
                  <c:v>156.69999999999999</c:v>
                </c:pt>
                <c:pt idx="6">
                  <c:v>154.30000000000001</c:v>
                </c:pt>
                <c:pt idx="7">
                  <c:v>164.6</c:v>
                </c:pt>
                <c:pt idx="8">
                  <c:v>165.3</c:v>
                </c:pt>
                <c:pt idx="9">
                  <c:v>176</c:v>
                </c:pt>
                <c:pt idx="10">
                  <c:v>165.3</c:v>
                </c:pt>
                <c:pt idx="11">
                  <c:v>176</c:v>
                </c:pt>
              </c:numCache>
            </c:numRef>
          </c:val>
          <c:smooth val="0"/>
          <c:extLst>
            <c:ext xmlns:c16="http://schemas.microsoft.com/office/drawing/2014/chart" uri="{C3380CC4-5D6E-409C-BE32-E72D297353CC}">
              <c16:uniqueId val="{00000000-794C-F441-8D56-CEF8A1F2B642}"/>
            </c:ext>
          </c:extLst>
        </c:ser>
        <c:ser>
          <c:idx val="1"/>
          <c:order val="1"/>
          <c:tx>
            <c:strRef>
              <c:f>Rough!$AI$7</c:f>
              <c:strCache>
                <c:ptCount val="1"/>
                <c:pt idx="0">
                  <c:v>Urban</c:v>
                </c:pt>
              </c:strCache>
            </c:strRef>
          </c:tx>
          <c:spPr>
            <a:ln w="28575" cap="rnd">
              <a:solidFill>
                <a:schemeClr val="accent2"/>
              </a:solidFill>
              <a:round/>
            </a:ln>
            <a:effectLst/>
          </c:spPr>
          <c:marker>
            <c:symbol val="none"/>
          </c:marker>
          <c:cat>
            <c:strRef>
              <c:f>Rough!$AJ$5:$AU$5</c:f>
              <c:strCache>
                <c:ptCount val="12"/>
                <c:pt idx="0">
                  <c:v>February 2018</c:v>
                </c:pt>
                <c:pt idx="1">
                  <c:v>March 2018</c:v>
                </c:pt>
                <c:pt idx="2">
                  <c:v>April 2018</c:v>
                </c:pt>
                <c:pt idx="3">
                  <c:v>March 2019</c:v>
                </c:pt>
                <c:pt idx="4">
                  <c:v>April 2019</c:v>
                </c:pt>
                <c:pt idx="5">
                  <c:v>March 2020</c:v>
                </c:pt>
                <c:pt idx="6">
                  <c:v>April 2020</c:v>
                </c:pt>
                <c:pt idx="7">
                  <c:v>March 2021</c:v>
                </c:pt>
                <c:pt idx="8">
                  <c:v>April 2021</c:v>
                </c:pt>
                <c:pt idx="9">
                  <c:v>March 2022</c:v>
                </c:pt>
                <c:pt idx="10">
                  <c:v>April 2021</c:v>
                </c:pt>
                <c:pt idx="11">
                  <c:v>March 2022</c:v>
                </c:pt>
              </c:strCache>
            </c:strRef>
          </c:cat>
          <c:val>
            <c:numRef>
              <c:f>Rough!$AJ$7:$AU$7</c:f>
              <c:numCache>
                <c:formatCode>General</c:formatCode>
                <c:ptCount val="12"/>
                <c:pt idx="0">
                  <c:v>129.80000000000001</c:v>
                </c:pt>
                <c:pt idx="1">
                  <c:v>130.5</c:v>
                </c:pt>
                <c:pt idx="2">
                  <c:v>131.30000000000001</c:v>
                </c:pt>
                <c:pt idx="3">
                  <c:v>139.19999999999999</c:v>
                </c:pt>
                <c:pt idx="4">
                  <c:v>139.19999999999999</c:v>
                </c:pt>
                <c:pt idx="5">
                  <c:v>145</c:v>
                </c:pt>
                <c:pt idx="6">
                  <c:v>144.80000000000001</c:v>
                </c:pt>
                <c:pt idx="7">
                  <c:v>156.9</c:v>
                </c:pt>
                <c:pt idx="8">
                  <c:v>157.5</c:v>
                </c:pt>
                <c:pt idx="9">
                  <c:v>168.2</c:v>
                </c:pt>
                <c:pt idx="10">
                  <c:v>157.5</c:v>
                </c:pt>
                <c:pt idx="11">
                  <c:v>168.2</c:v>
                </c:pt>
              </c:numCache>
            </c:numRef>
          </c:val>
          <c:smooth val="0"/>
          <c:extLst>
            <c:ext xmlns:c16="http://schemas.microsoft.com/office/drawing/2014/chart" uri="{C3380CC4-5D6E-409C-BE32-E72D297353CC}">
              <c16:uniqueId val="{00000001-794C-F441-8D56-CEF8A1F2B642}"/>
            </c:ext>
          </c:extLst>
        </c:ser>
        <c:ser>
          <c:idx val="2"/>
          <c:order val="2"/>
          <c:tx>
            <c:strRef>
              <c:f>Rough!$AI$8</c:f>
              <c:strCache>
                <c:ptCount val="1"/>
                <c:pt idx="0">
                  <c:v>Rural+Urban</c:v>
                </c:pt>
              </c:strCache>
            </c:strRef>
          </c:tx>
          <c:spPr>
            <a:ln w="28575" cap="rnd">
              <a:solidFill>
                <a:schemeClr val="accent3"/>
              </a:solidFill>
              <a:round/>
            </a:ln>
            <a:effectLst/>
          </c:spPr>
          <c:marker>
            <c:symbol val="none"/>
          </c:marker>
          <c:cat>
            <c:strRef>
              <c:f>Rough!$AJ$5:$AU$5</c:f>
              <c:strCache>
                <c:ptCount val="12"/>
                <c:pt idx="0">
                  <c:v>February 2018</c:v>
                </c:pt>
                <c:pt idx="1">
                  <c:v>March 2018</c:v>
                </c:pt>
                <c:pt idx="2">
                  <c:v>April 2018</c:v>
                </c:pt>
                <c:pt idx="3">
                  <c:v>March 2019</c:v>
                </c:pt>
                <c:pt idx="4">
                  <c:v>April 2019</c:v>
                </c:pt>
                <c:pt idx="5">
                  <c:v>March 2020</c:v>
                </c:pt>
                <c:pt idx="6">
                  <c:v>April 2020</c:v>
                </c:pt>
                <c:pt idx="7">
                  <c:v>March 2021</c:v>
                </c:pt>
                <c:pt idx="8">
                  <c:v>April 2021</c:v>
                </c:pt>
                <c:pt idx="9">
                  <c:v>March 2022</c:v>
                </c:pt>
                <c:pt idx="10">
                  <c:v>April 2021</c:v>
                </c:pt>
                <c:pt idx="11">
                  <c:v>March 2022</c:v>
                </c:pt>
              </c:strCache>
            </c:strRef>
          </c:cat>
          <c:val>
            <c:numRef>
              <c:f>Rough!$AJ$8:$AU$8</c:f>
              <c:numCache>
                <c:formatCode>General</c:formatCode>
                <c:ptCount val="12"/>
                <c:pt idx="0">
                  <c:v>133.80000000000001</c:v>
                </c:pt>
                <c:pt idx="1">
                  <c:v>134.30000000000001</c:v>
                </c:pt>
                <c:pt idx="2">
                  <c:v>135.19999999999999</c:v>
                </c:pt>
                <c:pt idx="3">
                  <c:v>146.19999999999999</c:v>
                </c:pt>
                <c:pt idx="4">
                  <c:v>146.19999999999999</c:v>
                </c:pt>
                <c:pt idx="5">
                  <c:v>152.30000000000001</c:v>
                </c:pt>
                <c:pt idx="6">
                  <c:v>150.69999999999999</c:v>
                </c:pt>
                <c:pt idx="7">
                  <c:v>161.69999999999999</c:v>
                </c:pt>
                <c:pt idx="8">
                  <c:v>162.30000000000001</c:v>
                </c:pt>
                <c:pt idx="9">
                  <c:v>173</c:v>
                </c:pt>
                <c:pt idx="10">
                  <c:v>162.30000000000001</c:v>
                </c:pt>
                <c:pt idx="11">
                  <c:v>173</c:v>
                </c:pt>
              </c:numCache>
            </c:numRef>
          </c:val>
          <c:smooth val="0"/>
          <c:extLst>
            <c:ext xmlns:c16="http://schemas.microsoft.com/office/drawing/2014/chart" uri="{C3380CC4-5D6E-409C-BE32-E72D297353CC}">
              <c16:uniqueId val="{00000002-794C-F441-8D56-CEF8A1F2B642}"/>
            </c:ext>
          </c:extLst>
        </c:ser>
        <c:dLbls>
          <c:showLegendKey val="0"/>
          <c:showVal val="0"/>
          <c:showCatName val="0"/>
          <c:showSerName val="0"/>
          <c:showPercent val="0"/>
          <c:showBubbleSize val="0"/>
        </c:dLbls>
        <c:smooth val="0"/>
        <c:axId val="1701142048"/>
        <c:axId val="1569790512"/>
      </c:lineChart>
      <c:catAx>
        <c:axId val="1701142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790512"/>
        <c:crosses val="autoZero"/>
        <c:auto val="1"/>
        <c:lblAlgn val="ctr"/>
        <c:lblOffset val="100"/>
        <c:noMultiLvlLbl val="0"/>
      </c:catAx>
      <c:valAx>
        <c:axId val="156979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142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_xlchart.v1.6</cx:f>
      </cx:strDim>
      <cx:numDim type="val">
        <cx:f dir="row">_xlchart.v1.3</cx:f>
      </cx:numDim>
    </cx:data>
    <cx:data id="1">
      <cx:strDim type="cat">
        <cx:f dir="row">_xlchart.v1.6</cx:f>
      </cx:strDim>
      <cx:numDim type="val">
        <cx:f dir="row">_xlchart.v1.4</cx:f>
      </cx:numDim>
    </cx:data>
    <cx:data id="2">
      <cx:strDim type="cat">
        <cx:f dir="row">_xlchart.v1.6</cx:f>
      </cx:strDim>
      <cx:numDim type="val">
        <cx:f dir="row">_xlchart.v1.5</cx:f>
      </cx:numDim>
    </cx:data>
  </cx:chartData>
  <cx:chart>
    <cx:title pos="t" align="ctr" overlay="0">
      <cx:tx>
        <cx:txData>
          <cx:v>Trends in Prices over 12 months</cx:v>
        </cx:txData>
      </cx:tx>
      <cx:txPr>
        <a:bodyPr spcFirstLastPara="1" vertOverflow="ellipsis" horzOverflow="overflow" wrap="square" lIns="0" tIns="0" rIns="0" bIns="0" anchor="ctr" anchorCtr="1"/>
        <a:lstStyle/>
        <a:p>
          <a:pPr algn="ctr" rtl="0">
            <a:defRPr>
              <a:ln>
                <a:solidFill>
                  <a:schemeClr val="tx1">
                    <a:lumMod val="85000"/>
                    <a:lumOff val="15000"/>
                  </a:schemeClr>
                </a:solidFill>
              </a:ln>
            </a:defRPr>
          </a:pPr>
          <a:r>
            <a:rPr lang="en-GB" sz="1400" b="0" i="0" u="none" strike="noStrike" baseline="0">
              <a:ln>
                <a:solidFill>
                  <a:schemeClr val="tx1">
                    <a:lumMod val="85000"/>
                    <a:lumOff val="15000"/>
                  </a:schemeClr>
                </a:solidFill>
              </a:ln>
              <a:solidFill>
                <a:srgbClr val="000000">
                  <a:lumMod val="65000"/>
                  <a:lumOff val="35000"/>
                </a:srgbClr>
              </a:solidFill>
              <a:latin typeface="Arial"/>
              <a:cs typeface="Arial"/>
            </a:rPr>
            <a:t>Trends in Prices over 12 months</a:t>
          </a:r>
        </a:p>
      </cx:txPr>
    </cx:title>
    <cx:plotArea>
      <cx:plotAreaRegion>
        <cx:series layoutId="waterfall" uniqueId="{77483861-3316-AF48-8FDA-C4229BDC59CD}" formatIdx="0">
          <cx:tx>
            <cx:txData>
              <cx:f>_xlchart.v1.0</cx:f>
              <cx:v>Rural</cx:v>
            </cx:txData>
          </cx:tx>
          <cx:dataLabels pos="outEnd">
            <cx:visibility seriesName="0" categoryName="0" value="1"/>
          </cx:dataLabels>
          <cx:dataId val="0"/>
          <cx:layoutPr>
            <cx:subtotals/>
          </cx:layoutPr>
        </cx:series>
        <cx:series layoutId="waterfall" hidden="1" uniqueId="{EE44B93E-9A86-124B-A369-21AA3204F11E}" formatIdx="1">
          <cx:tx>
            <cx:txData>
              <cx:f>_xlchart.v1.1</cx:f>
              <cx:v>Urban</cx:v>
            </cx:txData>
          </cx:tx>
          <cx:dataLabels pos="outEnd">
            <cx:visibility seriesName="0" categoryName="0" value="1"/>
          </cx:dataLabels>
          <cx:dataId val="1"/>
          <cx:layoutPr>
            <cx:subtotals/>
          </cx:layoutPr>
        </cx:series>
        <cx:series layoutId="waterfall" hidden="1" uniqueId="{93BF14E2-59E5-1C42-9439-9445339559B0}" formatIdx="2">
          <cx:tx>
            <cx:txData>
              <cx:f>_xlchart.v1.2</cx:f>
              <cx:v>Rural+Urban</cx:v>
            </cx:txData>
          </cx:tx>
          <cx:dataLabels pos="outEnd">
            <cx:visibility seriesName="0" categoryName="0" value="1"/>
          </cx:dataLabels>
          <cx:dataId val="2"/>
          <cx:layoutPr>
            <cx:subtotals/>
          </cx:layoutPr>
        </cx:series>
      </cx:plotAreaRegion>
      <cx:axis id="0">
        <cx:catScaling gapWidth="0.5"/>
        <cx:tickLabels/>
      </cx:axis>
      <cx:axis id="1">
        <cx:valScaling/>
        <cx:majorGridlines/>
        <cx:tickLabels/>
      </cx:axis>
    </cx:plotArea>
    <cx:legend pos="t" align="ctr" overlay="0"/>
  </cx:chart>
  <cx:spPr>
    <a:ln w="25400">
      <a:solidFill>
        <a:schemeClr val="tx2"/>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 dir="row">_xlchart.v1.13</cx:f>
      </cx:strDim>
      <cx:numDim type="val">
        <cx:f dir="row">_xlchart.v1.10</cx:f>
      </cx:numDim>
    </cx:data>
    <cx:data id="1">
      <cx:strDim type="cat">
        <cx:f dir="row">_xlchart.v1.13</cx:f>
      </cx:strDim>
      <cx:numDim type="val">
        <cx:f dir="row">_xlchart.v1.11</cx:f>
      </cx:numDim>
    </cx:data>
    <cx:data id="2">
      <cx:strDim type="cat">
        <cx:f dir="row">_xlchart.v1.13</cx:f>
      </cx:strDim>
      <cx:numDim type="val">
        <cx:f dir="row">_xlchart.v1.12</cx:f>
      </cx:numDim>
    </cx:data>
  </cx:chartData>
  <cx:chart>
    <cx:title pos="t" align="ctr" overlay="0">
      <cx:tx>
        <cx:txData>
          <cx:v>Trends in Prices over 12 months</cx:v>
        </cx:txData>
      </cx:tx>
      <cx:txPr>
        <a:bodyPr spcFirstLastPara="1" vertOverflow="ellipsis" horzOverflow="overflow" wrap="square" lIns="0" tIns="0" rIns="0" bIns="0" anchor="ctr" anchorCtr="1"/>
        <a:lstStyle/>
        <a:p>
          <a:pPr algn="ctr" rtl="0">
            <a:defRPr>
              <a:ln>
                <a:solidFill>
                  <a:schemeClr val="tx1">
                    <a:lumMod val="85000"/>
                    <a:lumOff val="15000"/>
                  </a:schemeClr>
                </a:solidFill>
              </a:ln>
            </a:defRPr>
          </a:pPr>
          <a:r>
            <a:rPr lang="en-GB" sz="1400" b="0" i="0" u="none" strike="noStrike" baseline="0">
              <a:ln>
                <a:solidFill>
                  <a:schemeClr val="tx1">
                    <a:lumMod val="85000"/>
                    <a:lumOff val="15000"/>
                  </a:schemeClr>
                </a:solidFill>
              </a:ln>
              <a:solidFill>
                <a:srgbClr val="000000">
                  <a:lumMod val="65000"/>
                  <a:lumOff val="35000"/>
                </a:srgbClr>
              </a:solidFill>
              <a:latin typeface="Arial"/>
              <a:cs typeface="Arial"/>
            </a:rPr>
            <a:t>Trends in Prices over 12 months</a:t>
          </a:r>
        </a:p>
      </cx:txPr>
    </cx:title>
    <cx:plotArea>
      <cx:plotAreaRegion>
        <cx:series layoutId="waterfall" uniqueId="{77483861-3316-AF48-8FDA-C4229BDC59CD}" formatIdx="0">
          <cx:tx>
            <cx:txData>
              <cx:f>_xlchart.v1.7</cx:f>
              <cx:v>Rural</cx:v>
            </cx:txData>
          </cx:tx>
          <cx:dataLabels pos="outEnd">
            <cx:visibility seriesName="0" categoryName="0" value="1"/>
          </cx:dataLabels>
          <cx:dataId val="0"/>
          <cx:layoutPr>
            <cx:subtotals/>
          </cx:layoutPr>
        </cx:series>
        <cx:series layoutId="waterfall" hidden="1" uniqueId="{EE44B93E-9A86-124B-A369-21AA3204F11E}" formatIdx="1">
          <cx:tx>
            <cx:txData>
              <cx:f>_xlchart.v1.8</cx:f>
              <cx:v>Urban</cx:v>
            </cx:txData>
          </cx:tx>
          <cx:dataLabels pos="outEnd">
            <cx:visibility seriesName="0" categoryName="0" value="1"/>
          </cx:dataLabels>
          <cx:dataId val="1"/>
          <cx:layoutPr>
            <cx:subtotals/>
          </cx:layoutPr>
        </cx:series>
        <cx:series layoutId="waterfall" hidden="1" uniqueId="{93BF14E2-59E5-1C42-9439-9445339559B0}" formatIdx="2">
          <cx:tx>
            <cx:txData>
              <cx:f>_xlchart.v1.9</cx:f>
              <cx:v>Rural+Urban</cx:v>
            </cx:txData>
          </cx:tx>
          <cx:dataLabels pos="outEnd">
            <cx:visibility seriesName="0" categoryName="0" value="1"/>
          </cx:dataLabels>
          <cx:dataId val="2"/>
          <cx:layoutPr>
            <cx:subtotals/>
          </cx:layoutPr>
        </cx:series>
      </cx:plotAreaRegion>
      <cx:axis id="0">
        <cx:catScaling gapWidth="0.5"/>
        <cx:tickLabels/>
      </cx:axis>
      <cx:axis id="1">
        <cx:valScaling/>
        <cx:majorGridlines/>
        <cx:tickLabels/>
      </cx:axis>
    </cx:plotArea>
    <cx:legend pos="t" align="ctr" overlay="0"/>
  </cx:chart>
  <cx:spPr>
    <a:ln w="25400">
      <a:solidFill>
        <a:schemeClr val="tx2"/>
      </a:soli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_xlchart.v1.20</cx:f>
      </cx:strDim>
      <cx:numDim type="val">
        <cx:f dir="row">_xlchart.v1.17</cx:f>
      </cx:numDim>
    </cx:data>
    <cx:data id="1">
      <cx:strDim type="cat">
        <cx:f dir="row">_xlchart.v1.20</cx:f>
      </cx:strDim>
      <cx:numDim type="val">
        <cx:f dir="row">_xlchart.v1.18</cx:f>
      </cx:numDim>
    </cx:data>
    <cx:data id="2">
      <cx:strDim type="cat">
        <cx:f dir="row">_xlchart.v1.20</cx:f>
      </cx:strDim>
      <cx:numDim type="val">
        <cx:f dir="row">_xlchart.v1.19</cx:f>
      </cx:numDim>
    </cx:data>
  </cx:chartData>
  <cx:chart>
    <cx:title pos="t" align="ctr" overlay="0">
      <cx:tx>
        <cx:txData>
          <cx:v>Trends in Prices over 12 months</cx:v>
        </cx:txData>
      </cx:tx>
      <cx:txPr>
        <a:bodyPr spcFirstLastPara="1" vertOverflow="ellipsis" horzOverflow="overflow" wrap="square" lIns="0" tIns="0" rIns="0" bIns="0" anchor="ctr" anchorCtr="1"/>
        <a:lstStyle/>
        <a:p>
          <a:pPr algn="ctr" rtl="0">
            <a:defRPr>
              <a:ln>
                <a:solidFill>
                  <a:schemeClr val="tx1">
                    <a:lumMod val="85000"/>
                    <a:lumOff val="15000"/>
                  </a:schemeClr>
                </a:solidFill>
              </a:ln>
            </a:defRPr>
          </a:pPr>
          <a:r>
            <a:rPr lang="en-GB" sz="1400" b="0" i="0" u="none" strike="noStrike" baseline="0">
              <a:ln>
                <a:solidFill>
                  <a:schemeClr val="tx1">
                    <a:lumMod val="85000"/>
                    <a:lumOff val="15000"/>
                  </a:schemeClr>
                </a:solidFill>
              </a:ln>
              <a:solidFill>
                <a:srgbClr val="000000">
                  <a:lumMod val="65000"/>
                  <a:lumOff val="35000"/>
                </a:srgbClr>
              </a:solidFill>
              <a:latin typeface="Arial"/>
              <a:cs typeface="Arial"/>
            </a:rPr>
            <a:t>Trends in Prices over 12 months</a:t>
          </a:r>
        </a:p>
      </cx:txPr>
    </cx:title>
    <cx:plotArea>
      <cx:plotAreaRegion>
        <cx:series layoutId="waterfall" uniqueId="{77483861-3316-AF48-8FDA-C4229BDC59CD}" formatIdx="0">
          <cx:tx>
            <cx:txData>
              <cx:f>_xlchart.v1.14</cx:f>
              <cx:v>Rural</cx:v>
            </cx:txData>
          </cx:tx>
          <cx:dataLabels pos="outEnd">
            <cx:visibility seriesName="0" categoryName="0" value="1"/>
          </cx:dataLabels>
          <cx:dataId val="0"/>
          <cx:layoutPr>
            <cx:subtotals/>
          </cx:layoutPr>
        </cx:series>
        <cx:series layoutId="waterfall" hidden="1" uniqueId="{EE44B93E-9A86-124B-A369-21AA3204F11E}" formatIdx="1">
          <cx:tx>
            <cx:txData>
              <cx:f>_xlchart.v1.15</cx:f>
              <cx:v>Urban</cx:v>
            </cx:txData>
          </cx:tx>
          <cx:dataLabels pos="outEnd">
            <cx:visibility seriesName="0" categoryName="0" value="1"/>
          </cx:dataLabels>
          <cx:dataId val="1"/>
          <cx:layoutPr>
            <cx:subtotals/>
          </cx:layoutPr>
        </cx:series>
        <cx:series layoutId="waterfall" hidden="1" uniqueId="{93BF14E2-59E5-1C42-9439-9445339559B0}" formatIdx="2">
          <cx:tx>
            <cx:txData>
              <cx:f>_xlchart.v1.16</cx:f>
              <cx:v>Rural+Urban</cx:v>
            </cx:txData>
          </cx:tx>
          <cx:dataLabels pos="outEnd">
            <cx:visibility seriesName="0" categoryName="0" value="1"/>
          </cx:dataLabels>
          <cx:dataId val="2"/>
          <cx:layoutPr>
            <cx:subtotals/>
          </cx:layoutPr>
        </cx:series>
      </cx:plotAreaRegion>
      <cx:axis id="0">
        <cx:catScaling gapWidth="0.5"/>
        <cx:tickLabels/>
      </cx:axis>
      <cx:axis id="1">
        <cx:valScaling/>
        <cx:majorGridlines/>
        <cx:tickLabels/>
      </cx:axis>
    </cx:plotArea>
    <cx:legend pos="t" align="ctr" overlay="0"/>
  </cx:chart>
  <cx:spPr>
    <a:ln w="25400">
      <a:solidFill>
        <a:schemeClr val="tx2"/>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1" Type="http://schemas.microsoft.com/office/2014/relationships/chartEx" Target="../charts/chartEx3.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27</xdr:col>
      <xdr:colOff>0</xdr:colOff>
      <xdr:row>47</xdr:row>
      <xdr:rowOff>0</xdr:rowOff>
    </xdr:from>
    <xdr:to>
      <xdr:col>34</xdr:col>
      <xdr:colOff>65616</xdr:colOff>
      <xdr:row>67</xdr:row>
      <xdr:rowOff>67734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9FD78C9-E70D-4446-9BA4-FDFBFF71B3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260300" y="7759700"/>
              <a:ext cx="7050616" cy="336973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101600</xdr:colOff>
      <xdr:row>16</xdr:row>
      <xdr:rowOff>127000</xdr:rowOff>
    </xdr:from>
    <xdr:to>
      <xdr:col>8</xdr:col>
      <xdr:colOff>355600</xdr:colOff>
      <xdr:row>36</xdr:row>
      <xdr:rowOff>101600</xdr:rowOff>
    </xdr:to>
    <xdr:graphicFrame macro="">
      <xdr:nvGraphicFramePr>
        <xdr:cNvPr id="3" name="Chart 2">
          <a:extLst>
            <a:ext uri="{FF2B5EF4-FFF2-40B4-BE49-F238E27FC236}">
              <a16:creationId xmlns:a16="http://schemas.microsoft.com/office/drawing/2014/main" id="{AA6745BF-17B7-1B4C-9BB7-5068AD60CB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381000</xdr:colOff>
      <xdr:row>16</xdr:row>
      <xdr:rowOff>114300</xdr:rowOff>
    </xdr:from>
    <xdr:to>
      <xdr:col>17</xdr:col>
      <xdr:colOff>673100</xdr:colOff>
      <xdr:row>36</xdr:row>
      <xdr:rowOff>88900</xdr:rowOff>
    </xdr:to>
    <xdr:graphicFrame macro="">
      <xdr:nvGraphicFramePr>
        <xdr:cNvPr id="5" name="Chart 4">
          <a:extLst>
            <a:ext uri="{FF2B5EF4-FFF2-40B4-BE49-F238E27FC236}">
              <a16:creationId xmlns:a16="http://schemas.microsoft.com/office/drawing/2014/main" id="{8962F418-BFCA-854B-8EC0-099988B73B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114300</xdr:colOff>
      <xdr:row>50</xdr:row>
      <xdr:rowOff>12700</xdr:rowOff>
    </xdr:from>
    <xdr:to>
      <xdr:col>8</xdr:col>
      <xdr:colOff>812800</xdr:colOff>
      <xdr:row>69</xdr:row>
      <xdr:rowOff>101600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53904751-9369-244A-90BF-9032B2B39E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39800" y="8445500"/>
              <a:ext cx="6477000" cy="33528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101600</xdr:colOff>
      <xdr:row>49</xdr:row>
      <xdr:rowOff>152400</xdr:rowOff>
    </xdr:from>
    <xdr:to>
      <xdr:col>17</xdr:col>
      <xdr:colOff>685800</xdr:colOff>
      <xdr:row>69</xdr:row>
      <xdr:rowOff>76200</xdr:rowOff>
    </xdr:to>
    <xdr:graphicFrame macro="">
      <xdr:nvGraphicFramePr>
        <xdr:cNvPr id="8" name="Chart 7">
          <a:extLst>
            <a:ext uri="{FF2B5EF4-FFF2-40B4-BE49-F238E27FC236}">
              <a16:creationId xmlns:a16="http://schemas.microsoft.com/office/drawing/2014/main" id="{ECE8AB82-B17C-8148-BE7B-E335712A3B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0.72896</cdr:x>
      <cdr:y>0.15449</cdr:y>
    </cdr:from>
    <cdr:to>
      <cdr:x>0.84044</cdr:x>
      <cdr:y>0.40919</cdr:y>
    </cdr:to>
    <cdr:sp macro="" textlink="">
      <cdr:nvSpPr>
        <cdr:cNvPr id="2" name="Rectangle 1">
          <a:extLst xmlns:a="http://schemas.openxmlformats.org/drawingml/2006/main">
            <a:ext uri="{FF2B5EF4-FFF2-40B4-BE49-F238E27FC236}">
              <a16:creationId xmlns:a16="http://schemas.microsoft.com/office/drawing/2014/main" id="{920D82B2-449B-A5CB-7C44-6BB616FA7BD7}"/>
            </a:ext>
          </a:extLst>
        </cdr:cNvPr>
        <cdr:cNvSpPr/>
      </cdr:nvSpPr>
      <cdr:spPr>
        <a:xfrm xmlns:a="http://schemas.openxmlformats.org/drawingml/2006/main">
          <a:off x="4235450" y="469900"/>
          <a:ext cx="647700" cy="774700"/>
        </a:xfrm>
        <a:prstGeom xmlns:a="http://schemas.openxmlformats.org/drawingml/2006/main" prst="rect">
          <a:avLst/>
        </a:prstGeom>
        <a:noFill xmlns:a="http://schemas.openxmlformats.org/drawingml/2006/main"/>
        <a:ln xmlns:a="http://schemas.openxmlformats.org/drawingml/2006/main" w="28575">
          <a:solidFill>
            <a:schemeClr val="tx1"/>
          </a:solidFill>
          <a:prstDash val="dash"/>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4.xml><?xml version="1.0" encoding="utf-8"?>
<c:userShapes xmlns:c="http://schemas.openxmlformats.org/drawingml/2006/chart">
  <cdr:relSizeAnchor xmlns:cdr="http://schemas.openxmlformats.org/drawingml/2006/chartDrawing">
    <cdr:from>
      <cdr:x>0.52187</cdr:x>
      <cdr:y>0.14521</cdr:y>
    </cdr:from>
    <cdr:to>
      <cdr:x>0.52732</cdr:x>
      <cdr:y>0.90379</cdr:y>
    </cdr:to>
    <cdr:cxnSp macro="">
      <cdr:nvCxnSpPr>
        <cdr:cNvPr id="2" name="Straight Arrow Connector 1">
          <a:extLst xmlns:a="http://schemas.openxmlformats.org/drawingml/2006/main">
            <a:ext uri="{FF2B5EF4-FFF2-40B4-BE49-F238E27FC236}">
              <a16:creationId xmlns:a16="http://schemas.microsoft.com/office/drawing/2014/main" id="{08BA2F00-9531-4F13-F416-D7F1ADA24B4A}"/>
            </a:ext>
          </a:extLst>
        </cdr:cNvPr>
        <cdr:cNvCxnSpPr/>
      </cdr:nvCxnSpPr>
      <cdr:spPr>
        <a:xfrm xmlns:a="http://schemas.openxmlformats.org/drawingml/2006/main" flipV="1">
          <a:off x="3879705" y="662474"/>
          <a:ext cx="40578" cy="3460753"/>
        </a:xfrm>
        <a:prstGeom xmlns:a="http://schemas.openxmlformats.org/drawingml/2006/main" prst="straightConnector1">
          <a:avLst/>
        </a:prstGeom>
        <a:ln xmlns:a="http://schemas.openxmlformats.org/drawingml/2006/main" w="28575">
          <a:prstDash val="dash"/>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0.46006</cdr:x>
      <cdr:y>0.08783</cdr:y>
    </cdr:from>
    <cdr:to>
      <cdr:x>0.68823</cdr:x>
      <cdr:y>0.14517</cdr:y>
    </cdr:to>
    <cdr:sp macro="" textlink="">
      <cdr:nvSpPr>
        <cdr:cNvPr id="7" name="Rectangular Callout 6">
          <a:extLst xmlns:a="http://schemas.openxmlformats.org/drawingml/2006/main">
            <a:ext uri="{FF2B5EF4-FFF2-40B4-BE49-F238E27FC236}">
              <a16:creationId xmlns:a16="http://schemas.microsoft.com/office/drawing/2014/main" id="{9B9F09C7-9DEC-64EA-49C4-F3FB0D4986DA}"/>
            </a:ext>
          </a:extLst>
        </cdr:cNvPr>
        <cdr:cNvSpPr/>
      </cdr:nvSpPr>
      <cdr:spPr>
        <a:xfrm xmlns:a="http://schemas.openxmlformats.org/drawingml/2006/main">
          <a:off x="3420187" y="400699"/>
          <a:ext cx="1696318" cy="261593"/>
        </a:xfrm>
        <a:prstGeom xmlns:a="http://schemas.openxmlformats.org/drawingml/2006/main" prst="wedgeRectCallou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t>Covid</a:t>
          </a:r>
          <a:r>
            <a:rPr lang="en-US" baseline="0"/>
            <a:t> (</a:t>
          </a:r>
          <a:r>
            <a:rPr lang="en-US"/>
            <a:t>March 2020)</a:t>
          </a:r>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0</xdr:col>
      <xdr:colOff>12700</xdr:colOff>
      <xdr:row>1</xdr:row>
      <xdr:rowOff>19050</xdr:rowOff>
    </xdr:from>
    <xdr:to>
      <xdr:col>1</xdr:col>
      <xdr:colOff>196850</xdr:colOff>
      <xdr:row>6</xdr:row>
      <xdr:rowOff>25400</xdr:rowOff>
    </xdr:to>
    <xdr:pic>
      <xdr:nvPicPr>
        <xdr:cNvPr id="2" name="Picture 1">
          <a:extLst>
            <a:ext uri="{FF2B5EF4-FFF2-40B4-BE49-F238E27FC236}">
              <a16:creationId xmlns:a16="http://schemas.microsoft.com/office/drawing/2014/main" id="{E8933824-3416-C34E-8102-DCA489AE05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222250"/>
          <a:ext cx="1009650" cy="107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11</xdr:col>
      <xdr:colOff>6350</xdr:colOff>
      <xdr:row>33</xdr:row>
      <xdr:rowOff>76200</xdr:rowOff>
    </xdr:from>
    <xdr:to>
      <xdr:col>19</xdr:col>
      <xdr:colOff>533400</xdr:colOff>
      <xdr:row>60</xdr:row>
      <xdr:rowOff>50800</xdr:rowOff>
    </xdr:to>
    <xdr:graphicFrame macro="">
      <xdr:nvGraphicFramePr>
        <xdr:cNvPr id="5" name="Chart 4">
          <a:extLst>
            <a:ext uri="{FF2B5EF4-FFF2-40B4-BE49-F238E27FC236}">
              <a16:creationId xmlns:a16="http://schemas.microsoft.com/office/drawing/2014/main" id="{A49037A6-5A79-EAD9-9F15-8503C515A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272142</xdr:colOff>
      <xdr:row>33</xdr:row>
      <xdr:rowOff>103674</xdr:rowOff>
    </xdr:from>
    <xdr:to>
      <xdr:col>29</xdr:col>
      <xdr:colOff>8682</xdr:colOff>
      <xdr:row>60</xdr:row>
      <xdr:rowOff>78274</xdr:rowOff>
    </xdr:to>
    <xdr:graphicFrame macro="">
      <xdr:nvGraphicFramePr>
        <xdr:cNvPr id="7" name="Chart 6">
          <a:extLst>
            <a:ext uri="{FF2B5EF4-FFF2-40B4-BE49-F238E27FC236}">
              <a16:creationId xmlns:a16="http://schemas.microsoft.com/office/drawing/2014/main" id="{5FF9D744-E1E1-E342-B517-E8D1D02D8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660919</xdr:colOff>
      <xdr:row>47</xdr:row>
      <xdr:rowOff>12961</xdr:rowOff>
    </xdr:from>
    <xdr:to>
      <xdr:col>10</xdr:col>
      <xdr:colOff>552970</xdr:colOff>
      <xdr:row>74</xdr:row>
      <xdr:rowOff>26438</xdr:rowOff>
    </xdr:to>
    <xdr:graphicFrame macro="">
      <xdr:nvGraphicFramePr>
        <xdr:cNvPr id="8" name="Chart 7">
          <a:extLst>
            <a:ext uri="{FF2B5EF4-FFF2-40B4-BE49-F238E27FC236}">
              <a16:creationId xmlns:a16="http://schemas.microsoft.com/office/drawing/2014/main" id="{59FE7969-17A3-EB46-8CF7-69FEB08D50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260479</xdr:colOff>
      <xdr:row>37</xdr:row>
      <xdr:rowOff>125184</xdr:rowOff>
    </xdr:from>
    <xdr:to>
      <xdr:col>41</xdr:col>
      <xdr:colOff>129591</xdr:colOff>
      <xdr:row>58</xdr:row>
      <xdr:rowOff>12959</xdr:rowOff>
    </xdr:to>
    <xdr:graphicFrame macro="">
      <xdr:nvGraphicFramePr>
        <xdr:cNvPr id="9" name="Chart 8">
          <a:extLst>
            <a:ext uri="{FF2B5EF4-FFF2-40B4-BE49-F238E27FC236}">
              <a16:creationId xmlns:a16="http://schemas.microsoft.com/office/drawing/2014/main" id="{FF2B4981-ECB0-3DD6-CE2A-9DA04D047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0.52187</cdr:x>
      <cdr:y>0.14521</cdr:y>
    </cdr:from>
    <cdr:to>
      <cdr:x>0.52732</cdr:x>
      <cdr:y>0.90379</cdr:y>
    </cdr:to>
    <cdr:cxnSp macro="">
      <cdr:nvCxnSpPr>
        <cdr:cNvPr id="2" name="Straight Arrow Connector 1">
          <a:extLst xmlns:a="http://schemas.openxmlformats.org/drawingml/2006/main">
            <a:ext uri="{FF2B5EF4-FFF2-40B4-BE49-F238E27FC236}">
              <a16:creationId xmlns:a16="http://schemas.microsoft.com/office/drawing/2014/main" id="{08BA2F00-9531-4F13-F416-D7F1ADA24B4A}"/>
            </a:ext>
          </a:extLst>
        </cdr:cNvPr>
        <cdr:cNvCxnSpPr/>
      </cdr:nvCxnSpPr>
      <cdr:spPr>
        <a:xfrm xmlns:a="http://schemas.openxmlformats.org/drawingml/2006/main" flipV="1">
          <a:off x="3879705" y="662474"/>
          <a:ext cx="40578" cy="3460753"/>
        </a:xfrm>
        <a:prstGeom xmlns:a="http://schemas.openxmlformats.org/drawingml/2006/main" prst="straightConnector1">
          <a:avLst/>
        </a:prstGeom>
        <a:ln xmlns:a="http://schemas.openxmlformats.org/drawingml/2006/main" w="28575">
          <a:prstDash val="dash"/>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0.46006</cdr:x>
      <cdr:y>0.08783</cdr:y>
    </cdr:from>
    <cdr:to>
      <cdr:x>0.68823</cdr:x>
      <cdr:y>0.14517</cdr:y>
    </cdr:to>
    <cdr:sp macro="" textlink="">
      <cdr:nvSpPr>
        <cdr:cNvPr id="7" name="Rectangular Callout 6">
          <a:extLst xmlns:a="http://schemas.openxmlformats.org/drawingml/2006/main">
            <a:ext uri="{FF2B5EF4-FFF2-40B4-BE49-F238E27FC236}">
              <a16:creationId xmlns:a16="http://schemas.microsoft.com/office/drawing/2014/main" id="{9B9F09C7-9DEC-64EA-49C4-F3FB0D4986DA}"/>
            </a:ext>
          </a:extLst>
        </cdr:cNvPr>
        <cdr:cNvSpPr/>
      </cdr:nvSpPr>
      <cdr:spPr>
        <a:xfrm xmlns:a="http://schemas.openxmlformats.org/drawingml/2006/main">
          <a:off x="3420187" y="400699"/>
          <a:ext cx="1696318" cy="261593"/>
        </a:xfrm>
        <a:prstGeom xmlns:a="http://schemas.openxmlformats.org/drawingml/2006/main" prst="wedgeRectCallou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t>Covid</a:t>
          </a:r>
          <a:r>
            <a:rPr lang="en-US" baseline="0"/>
            <a:t> (</a:t>
          </a:r>
          <a:r>
            <a:rPr lang="en-US"/>
            <a:t>March 2020)</a:t>
          </a:r>
        </a:p>
      </cdr:txBody>
    </cdr:sp>
  </cdr:relSizeAnchor>
</c:userShapes>
</file>

<file path=xl/drawings/drawing8.xml><?xml version="1.0" encoding="utf-8"?>
<c:userShapes xmlns:c="http://schemas.openxmlformats.org/drawingml/2006/chart">
  <cdr:relSizeAnchor xmlns:cdr="http://schemas.openxmlformats.org/drawingml/2006/chartDrawing">
    <cdr:from>
      <cdr:x>0.52187</cdr:x>
      <cdr:y>0.14521</cdr:y>
    </cdr:from>
    <cdr:to>
      <cdr:x>0.52732</cdr:x>
      <cdr:y>0.90379</cdr:y>
    </cdr:to>
    <cdr:cxnSp macro="">
      <cdr:nvCxnSpPr>
        <cdr:cNvPr id="2" name="Straight Arrow Connector 1">
          <a:extLst xmlns:a="http://schemas.openxmlformats.org/drawingml/2006/main">
            <a:ext uri="{FF2B5EF4-FFF2-40B4-BE49-F238E27FC236}">
              <a16:creationId xmlns:a16="http://schemas.microsoft.com/office/drawing/2014/main" id="{08BA2F00-9531-4F13-F416-D7F1ADA24B4A}"/>
            </a:ext>
          </a:extLst>
        </cdr:cNvPr>
        <cdr:cNvCxnSpPr/>
      </cdr:nvCxnSpPr>
      <cdr:spPr>
        <a:xfrm xmlns:a="http://schemas.openxmlformats.org/drawingml/2006/main" flipV="1">
          <a:off x="3879705" y="662474"/>
          <a:ext cx="40578" cy="3460753"/>
        </a:xfrm>
        <a:prstGeom xmlns:a="http://schemas.openxmlformats.org/drawingml/2006/main" prst="straightConnector1">
          <a:avLst/>
        </a:prstGeom>
        <a:ln xmlns:a="http://schemas.openxmlformats.org/drawingml/2006/main" w="28575">
          <a:prstDash val="dash"/>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0.46006</cdr:x>
      <cdr:y>0.08783</cdr:y>
    </cdr:from>
    <cdr:to>
      <cdr:x>0.68823</cdr:x>
      <cdr:y>0.14517</cdr:y>
    </cdr:to>
    <cdr:sp macro="" textlink="">
      <cdr:nvSpPr>
        <cdr:cNvPr id="7" name="Rectangular Callout 6">
          <a:extLst xmlns:a="http://schemas.openxmlformats.org/drawingml/2006/main">
            <a:ext uri="{FF2B5EF4-FFF2-40B4-BE49-F238E27FC236}">
              <a16:creationId xmlns:a16="http://schemas.microsoft.com/office/drawing/2014/main" id="{9B9F09C7-9DEC-64EA-49C4-F3FB0D4986DA}"/>
            </a:ext>
          </a:extLst>
        </cdr:cNvPr>
        <cdr:cNvSpPr/>
      </cdr:nvSpPr>
      <cdr:spPr>
        <a:xfrm xmlns:a="http://schemas.openxmlformats.org/drawingml/2006/main">
          <a:off x="3420187" y="400699"/>
          <a:ext cx="1696318" cy="261593"/>
        </a:xfrm>
        <a:prstGeom xmlns:a="http://schemas.openxmlformats.org/drawingml/2006/main" prst="wedgeRectCallou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t>Covid</a:t>
          </a:r>
          <a:r>
            <a:rPr lang="en-US" baseline="0"/>
            <a:t> (</a:t>
          </a:r>
          <a:r>
            <a:rPr lang="en-US"/>
            <a:t>March 2020)</a:t>
          </a:r>
        </a:p>
      </cdr:txBody>
    </cdr:sp>
  </cdr:relSizeAnchor>
</c:userShapes>
</file>

<file path=xl/drawings/drawing9.xml><?xml version="1.0" encoding="utf-8"?>
<c:userShapes xmlns:c="http://schemas.openxmlformats.org/drawingml/2006/chart">
  <cdr:relSizeAnchor xmlns:cdr="http://schemas.openxmlformats.org/drawingml/2006/chartDrawing">
    <cdr:from>
      <cdr:x>0.52187</cdr:x>
      <cdr:y>0.14521</cdr:y>
    </cdr:from>
    <cdr:to>
      <cdr:x>0.52732</cdr:x>
      <cdr:y>0.90379</cdr:y>
    </cdr:to>
    <cdr:cxnSp macro="">
      <cdr:nvCxnSpPr>
        <cdr:cNvPr id="2" name="Straight Arrow Connector 1">
          <a:extLst xmlns:a="http://schemas.openxmlformats.org/drawingml/2006/main">
            <a:ext uri="{FF2B5EF4-FFF2-40B4-BE49-F238E27FC236}">
              <a16:creationId xmlns:a16="http://schemas.microsoft.com/office/drawing/2014/main" id="{08BA2F00-9531-4F13-F416-D7F1ADA24B4A}"/>
            </a:ext>
          </a:extLst>
        </cdr:cNvPr>
        <cdr:cNvCxnSpPr/>
      </cdr:nvCxnSpPr>
      <cdr:spPr>
        <a:xfrm xmlns:a="http://schemas.openxmlformats.org/drawingml/2006/main" flipV="1">
          <a:off x="3879705" y="662474"/>
          <a:ext cx="40578" cy="3460753"/>
        </a:xfrm>
        <a:prstGeom xmlns:a="http://schemas.openxmlformats.org/drawingml/2006/main" prst="straightConnector1">
          <a:avLst/>
        </a:prstGeom>
        <a:ln xmlns:a="http://schemas.openxmlformats.org/drawingml/2006/main" w="28575">
          <a:prstDash val="dash"/>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0.46006</cdr:x>
      <cdr:y>0.07079</cdr:y>
    </cdr:from>
    <cdr:to>
      <cdr:x>0.68823</cdr:x>
      <cdr:y>0.12813</cdr:y>
    </cdr:to>
    <cdr:sp macro="" textlink="">
      <cdr:nvSpPr>
        <cdr:cNvPr id="7" name="Rectangular Callout 6">
          <a:extLst xmlns:a="http://schemas.openxmlformats.org/drawingml/2006/main">
            <a:ext uri="{FF2B5EF4-FFF2-40B4-BE49-F238E27FC236}">
              <a16:creationId xmlns:a16="http://schemas.microsoft.com/office/drawing/2014/main" id="{9B9F09C7-9DEC-64EA-49C4-F3FB0D4986DA}"/>
            </a:ext>
          </a:extLst>
        </cdr:cNvPr>
        <cdr:cNvSpPr/>
      </cdr:nvSpPr>
      <cdr:spPr>
        <a:xfrm xmlns:a="http://schemas.openxmlformats.org/drawingml/2006/main">
          <a:off x="3420222" y="322938"/>
          <a:ext cx="1696283" cy="261593"/>
        </a:xfrm>
        <a:prstGeom xmlns:a="http://schemas.openxmlformats.org/drawingml/2006/main" prst="wedgeRectCallou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t>Covid</a:t>
          </a:r>
          <a:r>
            <a:rPr lang="en-US" baseline="0"/>
            <a:t> (</a:t>
          </a:r>
          <a:r>
            <a:rPr lang="en-US"/>
            <a:t>March 2020)</a:t>
          </a:r>
        </a:p>
      </cdr:txBody>
    </cdr:sp>
  </cdr:relSizeAnchor>
</c:userShapes>
</file>

<file path=xl/drawings/drawing10.xml><?xml version="1.0" encoding="utf-8"?>
<c:userShapes xmlns:c="http://schemas.openxmlformats.org/drawingml/2006/chart">
  <cdr:relSizeAnchor xmlns:cdr="http://schemas.openxmlformats.org/drawingml/2006/chartDrawing">
    <cdr:from>
      <cdr:x>0.51421</cdr:x>
      <cdr:y>0.17909</cdr:y>
    </cdr:from>
    <cdr:to>
      <cdr:x>0.51424</cdr:x>
      <cdr:y>0.76545</cdr:y>
    </cdr:to>
    <cdr:cxnSp macro="">
      <cdr:nvCxnSpPr>
        <cdr:cNvPr id="2" name="Straight Arrow Connector 1">
          <a:extLst xmlns:a="http://schemas.openxmlformats.org/drawingml/2006/main">
            <a:ext uri="{FF2B5EF4-FFF2-40B4-BE49-F238E27FC236}">
              <a16:creationId xmlns:a16="http://schemas.microsoft.com/office/drawing/2014/main" id="{E5600D89-6B9C-D722-7BD9-B39B74DBCB3A}"/>
            </a:ext>
          </a:extLst>
        </cdr:cNvPr>
        <cdr:cNvCxnSpPr/>
      </cdr:nvCxnSpPr>
      <cdr:spPr>
        <a:xfrm xmlns:a="http://schemas.openxmlformats.org/drawingml/2006/main" flipH="1" flipV="1">
          <a:off x="4197480" y="613489"/>
          <a:ext cx="259" cy="2008674"/>
        </a:xfrm>
        <a:prstGeom xmlns:a="http://schemas.openxmlformats.org/drawingml/2006/main" prst="straightConnector1">
          <a:avLst/>
        </a:prstGeom>
        <a:ln xmlns:a="http://schemas.openxmlformats.org/drawingml/2006/main" w="28575">
          <a:prstDash val="dash"/>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0.45233</cdr:x>
      <cdr:y>0.10562</cdr:y>
    </cdr:from>
    <cdr:to>
      <cdr:x>0.66013</cdr:x>
      <cdr:y>0.18198</cdr:y>
    </cdr:to>
    <cdr:sp macro="" textlink="">
      <cdr:nvSpPr>
        <cdr:cNvPr id="4" name="Rectangular Callout 3">
          <a:extLst xmlns:a="http://schemas.openxmlformats.org/drawingml/2006/main">
            <a:ext uri="{FF2B5EF4-FFF2-40B4-BE49-F238E27FC236}">
              <a16:creationId xmlns:a16="http://schemas.microsoft.com/office/drawing/2014/main" id="{7EA2DEDA-2324-C39C-0940-7A13002AC661}"/>
            </a:ext>
          </a:extLst>
        </cdr:cNvPr>
        <cdr:cNvSpPr/>
      </cdr:nvSpPr>
      <cdr:spPr>
        <a:xfrm xmlns:a="http://schemas.openxmlformats.org/drawingml/2006/main">
          <a:off x="3692331" y="361820"/>
          <a:ext cx="1696283" cy="261593"/>
        </a:xfrm>
        <a:prstGeom xmlns:a="http://schemas.openxmlformats.org/drawingml/2006/main" prst="wedgeRectCallou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t>Covid</a:t>
          </a:r>
          <a:r>
            <a:rPr lang="en-US" baseline="0"/>
            <a:t> (</a:t>
          </a:r>
          <a:r>
            <a:rPr lang="en-US"/>
            <a:t>March 2020)</a:t>
          </a:r>
        </a:p>
      </cdr:txBody>
    </cdr:sp>
  </cdr:relSizeAnchor>
</c:userShapes>
</file>

<file path=xl/drawings/drawing11.xml><?xml version="1.0" encoding="utf-8"?>
<xdr:wsDr xmlns:xdr="http://schemas.openxmlformats.org/drawingml/2006/spreadsheetDrawing" xmlns:a="http://schemas.openxmlformats.org/drawingml/2006/main">
  <xdr:twoCellAnchor>
    <xdr:from>
      <xdr:col>34</xdr:col>
      <xdr:colOff>38100</xdr:colOff>
      <xdr:row>17</xdr:row>
      <xdr:rowOff>139700</xdr:rowOff>
    </xdr:from>
    <xdr:to>
      <xdr:col>40</xdr:col>
      <xdr:colOff>165100</xdr:colOff>
      <xdr:row>38</xdr:row>
      <xdr:rowOff>127000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03218E1-16E7-7DA7-5B0C-2DE87045C2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194000" y="2946400"/>
              <a:ext cx="7061200" cy="34544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666750</xdr:colOff>
      <xdr:row>22</xdr:row>
      <xdr:rowOff>152400</xdr:rowOff>
    </xdr:from>
    <xdr:to>
      <xdr:col>17</xdr:col>
      <xdr:colOff>698500</xdr:colOff>
      <xdr:row>41</xdr:row>
      <xdr:rowOff>57150</xdr:rowOff>
    </xdr:to>
    <xdr:graphicFrame macro="">
      <xdr:nvGraphicFramePr>
        <xdr:cNvPr id="2" name="Chart 1">
          <a:extLst>
            <a:ext uri="{FF2B5EF4-FFF2-40B4-BE49-F238E27FC236}">
              <a16:creationId xmlns:a16="http://schemas.microsoft.com/office/drawing/2014/main" id="{827858AA-A437-80A3-462A-379DB88AD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717550</xdr:colOff>
      <xdr:row>24</xdr:row>
      <xdr:rowOff>63500</xdr:rowOff>
    </xdr:from>
    <xdr:to>
      <xdr:col>24</xdr:col>
      <xdr:colOff>336550</xdr:colOff>
      <xdr:row>41</xdr:row>
      <xdr:rowOff>0</xdr:rowOff>
    </xdr:to>
    <xdr:graphicFrame macro="">
      <xdr:nvGraphicFramePr>
        <xdr:cNvPr id="3" name="Chart 2">
          <a:extLst>
            <a:ext uri="{FF2B5EF4-FFF2-40B4-BE49-F238E27FC236}">
              <a16:creationId xmlns:a16="http://schemas.microsoft.com/office/drawing/2014/main" id="{3F1380F5-AF15-AE92-182C-B2D695AC51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501650</xdr:colOff>
      <xdr:row>23</xdr:row>
      <xdr:rowOff>63500</xdr:rowOff>
    </xdr:from>
    <xdr:to>
      <xdr:col>31</xdr:col>
      <xdr:colOff>266700</xdr:colOff>
      <xdr:row>40</xdr:row>
      <xdr:rowOff>146050</xdr:rowOff>
    </xdr:to>
    <xdr:graphicFrame macro="">
      <xdr:nvGraphicFramePr>
        <xdr:cNvPr id="5" name="Chart 4">
          <a:extLst>
            <a:ext uri="{FF2B5EF4-FFF2-40B4-BE49-F238E27FC236}">
              <a16:creationId xmlns:a16="http://schemas.microsoft.com/office/drawing/2014/main" id="{B07931AD-98FF-8E03-760A-2C5E40FED9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0.72896</cdr:x>
      <cdr:y>0.15449</cdr:y>
    </cdr:from>
    <cdr:to>
      <cdr:x>0.84044</cdr:x>
      <cdr:y>0.40919</cdr:y>
    </cdr:to>
    <cdr:sp macro="" textlink="">
      <cdr:nvSpPr>
        <cdr:cNvPr id="2" name="Rectangle 1">
          <a:extLst xmlns:a="http://schemas.openxmlformats.org/drawingml/2006/main">
            <a:ext uri="{FF2B5EF4-FFF2-40B4-BE49-F238E27FC236}">
              <a16:creationId xmlns:a16="http://schemas.microsoft.com/office/drawing/2014/main" id="{920D82B2-449B-A5CB-7C44-6BB616FA7BD7}"/>
            </a:ext>
          </a:extLst>
        </cdr:cNvPr>
        <cdr:cNvSpPr/>
      </cdr:nvSpPr>
      <cdr:spPr>
        <a:xfrm xmlns:a="http://schemas.openxmlformats.org/drawingml/2006/main">
          <a:off x="4235450" y="469900"/>
          <a:ext cx="647700" cy="774700"/>
        </a:xfrm>
        <a:prstGeom xmlns:a="http://schemas.openxmlformats.org/drawingml/2006/main" prst="rect">
          <a:avLst/>
        </a:prstGeom>
        <a:noFill xmlns:a="http://schemas.openxmlformats.org/drawingml/2006/main"/>
        <a:ln xmlns:a="http://schemas.openxmlformats.org/drawingml/2006/main" w="28575">
          <a:solidFill>
            <a:schemeClr val="tx1"/>
          </a:solidFill>
          <a:prstDash val="dash"/>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0.7125</cdr:x>
      <cdr:y>0.12731</cdr:y>
    </cdr:from>
    <cdr:to>
      <cdr:x>0.84306</cdr:x>
      <cdr:y>0.36343</cdr:y>
    </cdr:to>
    <cdr:sp macro="" textlink="">
      <cdr:nvSpPr>
        <cdr:cNvPr id="2" name="Rectangle 1">
          <a:extLst xmlns:a="http://schemas.openxmlformats.org/drawingml/2006/main">
            <a:ext uri="{FF2B5EF4-FFF2-40B4-BE49-F238E27FC236}">
              <a16:creationId xmlns:a16="http://schemas.microsoft.com/office/drawing/2014/main" id="{2ED5529A-5406-C245-3A5C-89D01E56EBAA}"/>
            </a:ext>
          </a:extLst>
        </cdr:cNvPr>
        <cdr:cNvSpPr/>
      </cdr:nvSpPr>
      <cdr:spPr>
        <a:xfrm xmlns:a="http://schemas.openxmlformats.org/drawingml/2006/main">
          <a:off x="3257550" y="349250"/>
          <a:ext cx="596900" cy="647700"/>
        </a:xfrm>
        <a:prstGeom xmlns:a="http://schemas.openxmlformats.org/drawingml/2006/main" prst="rect">
          <a:avLst/>
        </a:prstGeom>
        <a:noFill xmlns:a="http://schemas.openxmlformats.org/drawingml/2006/main"/>
        <a:ln xmlns:a="http://schemas.openxmlformats.org/drawingml/2006/main" w="28575">
          <a:solidFill>
            <a:schemeClr val="accent2"/>
          </a:solidFill>
          <a:prstDash val="dash"/>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8</xdr:col>
      <xdr:colOff>19050</xdr:colOff>
      <xdr:row>21</xdr:row>
      <xdr:rowOff>6350</xdr:rowOff>
    </xdr:from>
    <xdr:to>
      <xdr:col>14</xdr:col>
      <xdr:colOff>330200</xdr:colOff>
      <xdr:row>40</xdr:row>
      <xdr:rowOff>50800</xdr:rowOff>
    </xdr:to>
    <xdr:graphicFrame macro="">
      <xdr:nvGraphicFramePr>
        <xdr:cNvPr id="2" name="Chart 1">
          <a:extLst>
            <a:ext uri="{FF2B5EF4-FFF2-40B4-BE49-F238E27FC236}">
              <a16:creationId xmlns:a16="http://schemas.microsoft.com/office/drawing/2014/main" id="{FEA0414F-4CBC-B1CF-B9CD-681FBBCEA6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622300</xdr:colOff>
      <xdr:row>20</xdr:row>
      <xdr:rowOff>152400</xdr:rowOff>
    </xdr:from>
    <xdr:to>
      <xdr:col>23</xdr:col>
      <xdr:colOff>101600</xdr:colOff>
      <xdr:row>40</xdr:row>
      <xdr:rowOff>101600</xdr:rowOff>
    </xdr:to>
    <xdr:graphicFrame macro="">
      <xdr:nvGraphicFramePr>
        <xdr:cNvPr id="4" name="Chart 3">
          <a:extLst>
            <a:ext uri="{FF2B5EF4-FFF2-40B4-BE49-F238E27FC236}">
              <a16:creationId xmlns:a16="http://schemas.microsoft.com/office/drawing/2014/main" id="{8FCFEE33-D73C-5A47-8753-431B3EBE4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0</xdr:colOff>
      <xdr:row>21</xdr:row>
      <xdr:rowOff>0</xdr:rowOff>
    </xdr:from>
    <xdr:to>
      <xdr:col>31</xdr:col>
      <xdr:colOff>254000</xdr:colOff>
      <xdr:row>40</xdr:row>
      <xdr:rowOff>139700</xdr:rowOff>
    </xdr:to>
    <xdr:graphicFrame macro="">
      <xdr:nvGraphicFramePr>
        <xdr:cNvPr id="5" name="Chart 4">
          <a:extLst>
            <a:ext uri="{FF2B5EF4-FFF2-40B4-BE49-F238E27FC236}">
              <a16:creationId xmlns:a16="http://schemas.microsoft.com/office/drawing/2014/main" id="{708AEDD1-EA68-6346-BB20-AFAF0F6E4C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24</xdr:col>
      <xdr:colOff>342900</xdr:colOff>
      <xdr:row>21</xdr:row>
      <xdr:rowOff>165100</xdr:rowOff>
    </xdr:from>
    <xdr:to>
      <xdr:col>33</xdr:col>
      <xdr:colOff>12700</xdr:colOff>
      <xdr:row>43</xdr:row>
      <xdr:rowOff>101600</xdr:rowOff>
    </xdr:to>
    <xdr:graphicFrame macro="">
      <xdr:nvGraphicFramePr>
        <xdr:cNvPr id="5" name="Chart 4">
          <a:extLst>
            <a:ext uri="{FF2B5EF4-FFF2-40B4-BE49-F238E27FC236}">
              <a16:creationId xmlns:a16="http://schemas.microsoft.com/office/drawing/2014/main" id="{8323B382-4513-89D3-B417-2B5E7310A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635000</xdr:colOff>
      <xdr:row>21</xdr:row>
      <xdr:rowOff>177800</xdr:rowOff>
    </xdr:from>
    <xdr:to>
      <xdr:col>23</xdr:col>
      <xdr:colOff>749300</xdr:colOff>
      <xdr:row>43</xdr:row>
      <xdr:rowOff>114300</xdr:rowOff>
    </xdr:to>
    <xdr:graphicFrame macro="">
      <xdr:nvGraphicFramePr>
        <xdr:cNvPr id="6" name="Chart 5">
          <a:extLst>
            <a:ext uri="{FF2B5EF4-FFF2-40B4-BE49-F238E27FC236}">
              <a16:creationId xmlns:a16="http://schemas.microsoft.com/office/drawing/2014/main" id="{EB107507-8B3E-2C5D-8B2F-929884BFE2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539750</xdr:colOff>
      <xdr:row>46</xdr:row>
      <xdr:rowOff>25400</xdr:rowOff>
    </xdr:from>
    <xdr:to>
      <xdr:col>28</xdr:col>
      <xdr:colOff>406400</xdr:colOff>
      <xdr:row>72</xdr:row>
      <xdr:rowOff>63500</xdr:rowOff>
    </xdr:to>
    <xdr:graphicFrame macro="">
      <xdr:nvGraphicFramePr>
        <xdr:cNvPr id="7" name="Chart 6">
          <a:extLst>
            <a:ext uri="{FF2B5EF4-FFF2-40B4-BE49-F238E27FC236}">
              <a16:creationId xmlns:a16="http://schemas.microsoft.com/office/drawing/2014/main" id="{0B3D1E2B-3E3A-FB8F-60E9-C4D8EA4808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107950</xdr:colOff>
      <xdr:row>13</xdr:row>
      <xdr:rowOff>50800</xdr:rowOff>
    </xdr:from>
    <xdr:to>
      <xdr:col>42</xdr:col>
      <xdr:colOff>368300</xdr:colOff>
      <xdr:row>27</xdr:row>
      <xdr:rowOff>63500</xdr:rowOff>
    </xdr:to>
    <xdr:graphicFrame macro="">
      <xdr:nvGraphicFramePr>
        <xdr:cNvPr id="3" name="Chart 2">
          <a:extLst>
            <a:ext uri="{FF2B5EF4-FFF2-40B4-BE49-F238E27FC236}">
              <a16:creationId xmlns:a16="http://schemas.microsoft.com/office/drawing/2014/main" id="{811673B2-4949-B547-EFA7-EFECB0631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7.xml><?xml version="1.0" encoding="utf-8"?>
<c:userShapes xmlns:c="http://schemas.openxmlformats.org/drawingml/2006/chart">
  <cdr:relSizeAnchor xmlns:cdr="http://schemas.openxmlformats.org/drawingml/2006/chartDrawing">
    <cdr:from>
      <cdr:x>0.52493</cdr:x>
      <cdr:y>0.10663</cdr:y>
    </cdr:from>
    <cdr:to>
      <cdr:x>0.52862</cdr:x>
      <cdr:y>0.90283</cdr:y>
    </cdr:to>
    <cdr:cxnSp macro="">
      <cdr:nvCxnSpPr>
        <cdr:cNvPr id="2" name="Straight Arrow Connector 1">
          <a:extLst xmlns:a="http://schemas.openxmlformats.org/drawingml/2006/main">
            <a:ext uri="{FF2B5EF4-FFF2-40B4-BE49-F238E27FC236}">
              <a16:creationId xmlns:a16="http://schemas.microsoft.com/office/drawing/2014/main" id="{03B8A0A1-881A-6A95-4CA0-77A4BB7A3E6D}"/>
            </a:ext>
          </a:extLst>
        </cdr:cNvPr>
        <cdr:cNvCxnSpPr/>
      </cdr:nvCxnSpPr>
      <cdr:spPr>
        <a:xfrm xmlns:a="http://schemas.openxmlformats.org/drawingml/2006/main" flipV="1">
          <a:off x="3960004" y="469900"/>
          <a:ext cx="27796" cy="3508774"/>
        </a:xfrm>
        <a:prstGeom xmlns:a="http://schemas.openxmlformats.org/drawingml/2006/main" prst="straightConnector1">
          <a:avLst/>
        </a:prstGeom>
        <a:ln xmlns:a="http://schemas.openxmlformats.org/drawingml/2006/main" w="28575">
          <a:prstDash val="dash"/>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0.46801</cdr:x>
      <cdr:y>0.07781</cdr:y>
    </cdr:from>
    <cdr:to>
      <cdr:x>0.68275</cdr:x>
      <cdr:y>0.13717</cdr:y>
    </cdr:to>
    <cdr:sp macro="" textlink="">
      <cdr:nvSpPr>
        <cdr:cNvPr id="3" name="Rectangular Callout 2">
          <a:extLst xmlns:a="http://schemas.openxmlformats.org/drawingml/2006/main">
            <a:ext uri="{FF2B5EF4-FFF2-40B4-BE49-F238E27FC236}">
              <a16:creationId xmlns:a16="http://schemas.microsoft.com/office/drawing/2014/main" id="{D9A96B9B-28B6-A23F-B4F6-CEB8E4EAF346}"/>
            </a:ext>
          </a:extLst>
        </cdr:cNvPr>
        <cdr:cNvSpPr/>
      </cdr:nvSpPr>
      <cdr:spPr>
        <a:xfrm xmlns:a="http://schemas.openxmlformats.org/drawingml/2006/main">
          <a:off x="3530600" y="342900"/>
          <a:ext cx="1619961" cy="261586"/>
        </a:xfrm>
        <a:prstGeom xmlns:a="http://schemas.openxmlformats.org/drawingml/2006/main" prst="wedgeRectCallou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t>Covid</a:t>
          </a:r>
          <a:r>
            <a:rPr lang="en-US" baseline="0"/>
            <a:t> (</a:t>
          </a:r>
          <a:r>
            <a:rPr lang="en-US"/>
            <a:t>March 2020)</a:t>
          </a:r>
        </a:p>
      </cdr:txBody>
    </cdr:sp>
  </cdr:relSizeAnchor>
</c:userShapes>
</file>

<file path=xl/drawings/drawing18.xml><?xml version="1.0" encoding="utf-8"?>
<c:userShapes xmlns:c="http://schemas.openxmlformats.org/drawingml/2006/chart">
  <cdr:relSizeAnchor xmlns:cdr="http://schemas.openxmlformats.org/drawingml/2006/chartDrawing">
    <cdr:from>
      <cdr:x>0.52502</cdr:x>
      <cdr:y>0.16582</cdr:y>
    </cdr:from>
    <cdr:to>
      <cdr:x>0.53048</cdr:x>
      <cdr:y>0.84941</cdr:y>
    </cdr:to>
    <cdr:cxnSp macro="">
      <cdr:nvCxnSpPr>
        <cdr:cNvPr id="3" name="Straight Arrow Connector 2">
          <a:extLst xmlns:a="http://schemas.openxmlformats.org/drawingml/2006/main">
            <a:ext uri="{FF2B5EF4-FFF2-40B4-BE49-F238E27FC236}">
              <a16:creationId xmlns:a16="http://schemas.microsoft.com/office/drawing/2014/main" id="{D8640661-C13E-FB17-2182-2A26DDBBA2D4}"/>
            </a:ext>
          </a:extLst>
        </cdr:cNvPr>
        <cdr:cNvCxnSpPr/>
      </cdr:nvCxnSpPr>
      <cdr:spPr>
        <a:xfrm xmlns:a="http://schemas.openxmlformats.org/drawingml/2006/main" flipV="1">
          <a:off x="3663950" y="622300"/>
          <a:ext cx="38100" cy="2565400"/>
        </a:xfrm>
        <a:prstGeom xmlns:a="http://schemas.openxmlformats.org/drawingml/2006/main" prst="straightConnector1">
          <a:avLst/>
        </a:prstGeom>
        <a:ln xmlns:a="http://schemas.openxmlformats.org/drawingml/2006/main" w="28575">
          <a:prstDash val="dash"/>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0.46597</cdr:x>
      <cdr:y>0.10491</cdr:y>
    </cdr:from>
    <cdr:to>
      <cdr:x>0.68071</cdr:x>
      <cdr:y>0.16427</cdr:y>
    </cdr:to>
    <cdr:sp macro="" textlink="">
      <cdr:nvSpPr>
        <cdr:cNvPr id="6" name="Rectangular Callout 5">
          <a:extLst xmlns:a="http://schemas.openxmlformats.org/drawingml/2006/main">
            <a:ext uri="{FF2B5EF4-FFF2-40B4-BE49-F238E27FC236}">
              <a16:creationId xmlns:a16="http://schemas.microsoft.com/office/drawing/2014/main" id="{55DBA0FC-2DFE-AFC5-35CA-7EAFCFE1E068}"/>
            </a:ext>
          </a:extLst>
        </cdr:cNvPr>
        <cdr:cNvSpPr/>
      </cdr:nvSpPr>
      <cdr:spPr>
        <a:xfrm xmlns:a="http://schemas.openxmlformats.org/drawingml/2006/main">
          <a:off x="3515184" y="462315"/>
          <a:ext cx="1619961" cy="261586"/>
        </a:xfrm>
        <a:prstGeom xmlns:a="http://schemas.openxmlformats.org/drawingml/2006/main" prst="wedgeRectCallou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t>Covid</a:t>
          </a:r>
          <a:r>
            <a:rPr lang="en-US" baseline="0"/>
            <a:t> (</a:t>
          </a:r>
          <a:r>
            <a:rPr lang="en-US"/>
            <a:t>March 2020)Rough</a:t>
          </a:r>
        </a:p>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0.43266</cdr:x>
      <cdr:y>0.11156</cdr:y>
    </cdr:from>
    <cdr:to>
      <cdr:x>0.66822</cdr:x>
      <cdr:y>0.18499</cdr:y>
    </cdr:to>
    <cdr:sp macro="" textlink="">
      <cdr:nvSpPr>
        <cdr:cNvPr id="2" name="Rectangular Callout 1">
          <a:extLst xmlns:a="http://schemas.openxmlformats.org/drawingml/2006/main">
            <a:ext uri="{FF2B5EF4-FFF2-40B4-BE49-F238E27FC236}">
              <a16:creationId xmlns:a16="http://schemas.microsoft.com/office/drawing/2014/main" id="{D9A96B9B-28B6-A23F-B4F6-CEB8E4EAF346}"/>
            </a:ext>
          </a:extLst>
        </cdr:cNvPr>
        <cdr:cNvSpPr/>
      </cdr:nvSpPr>
      <cdr:spPr>
        <a:xfrm xmlns:a="http://schemas.openxmlformats.org/drawingml/2006/main">
          <a:off x="3261133" y="519976"/>
          <a:ext cx="1775525" cy="342253"/>
        </a:xfrm>
        <a:prstGeom xmlns:a="http://schemas.openxmlformats.org/drawingml/2006/main" prst="wedgeRectCallout">
          <a:avLst/>
        </a:prstGeom>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r>
            <a:rPr lang="en-US"/>
            <a:t>Covid</a:t>
          </a:r>
          <a:r>
            <a:rPr lang="en-US" baseline="0"/>
            <a:t> (</a:t>
          </a:r>
          <a:r>
            <a:rPr lang="en-US"/>
            <a:t>March 2020)</a:t>
          </a:r>
        </a:p>
      </cdr:txBody>
    </cdr:sp>
  </cdr:relSizeAnchor>
  <cdr:relSizeAnchor xmlns:cdr="http://schemas.openxmlformats.org/drawingml/2006/chartDrawing">
    <cdr:from>
      <cdr:x>0.51545</cdr:x>
      <cdr:y>0.18734</cdr:y>
    </cdr:from>
    <cdr:to>
      <cdr:x>0.51764</cdr:x>
      <cdr:y>0.89005</cdr:y>
    </cdr:to>
    <cdr:cxnSp macro="">
      <cdr:nvCxnSpPr>
        <cdr:cNvPr id="3" name="Straight Arrow Connector 2">
          <a:extLst xmlns:a="http://schemas.openxmlformats.org/drawingml/2006/main">
            <a:ext uri="{FF2B5EF4-FFF2-40B4-BE49-F238E27FC236}">
              <a16:creationId xmlns:a16="http://schemas.microsoft.com/office/drawing/2014/main" id="{8A1D62C4-2FAF-B455-DFD5-80F6280F702C}"/>
            </a:ext>
          </a:extLst>
        </cdr:cNvPr>
        <cdr:cNvCxnSpPr/>
      </cdr:nvCxnSpPr>
      <cdr:spPr>
        <a:xfrm xmlns:a="http://schemas.openxmlformats.org/drawingml/2006/main" flipV="1">
          <a:off x="3989940" y="939800"/>
          <a:ext cx="16910" cy="3525150"/>
        </a:xfrm>
        <a:prstGeom xmlns:a="http://schemas.openxmlformats.org/drawingml/2006/main" prst="straightConnector1">
          <a:avLst/>
        </a:prstGeom>
        <a:ln xmlns:a="http://schemas.openxmlformats.org/drawingml/2006/main" w="28575">
          <a:prstDash val="dash"/>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D924895-FA8E-D847-ACAD-559A5F7F35E0}" autoFormatId="16" applyNumberFormats="0" applyBorderFormats="0" applyFontFormats="0" applyPatternFormats="0" applyAlignmentFormats="0" applyWidthHeightFormats="0">
  <queryTableRefresh nextId="17">
    <queryTableFields count="1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D9F42-7F79-664B-B25C-3B8A26354490}" name="Sheet1" displayName="Sheet1" ref="A1:P53" tableType="queryTable" totalsRowShown="0">
  <autoFilter ref="A1:P53" xr:uid="{16DD9F42-7F79-664B-B25C-3B8A26354490}"/>
  <tableColumns count="16">
    <tableColumn id="1" xr3:uid="{18EA3FD0-DDBB-EC45-A25E-164D5EEDD17E}" uniqueName="1" name="Column1" queryTableFieldId="1" dataDxfId="1"/>
    <tableColumn id="2" xr3:uid="{592C1D28-5BDB-7F4F-8A96-B17CAFC93C3E}" uniqueName="2" name="Column2" queryTableFieldId="2"/>
    <tableColumn id="3" xr3:uid="{C641778B-1920-1245-B8EF-2E4A812159C3}" uniqueName="3" name="Column3" queryTableFieldId="3"/>
    <tableColumn id="4" xr3:uid="{1F368BAC-A73B-2E40-B8EE-6BFA83236396}" uniqueName="4" name="Column4" queryTableFieldId="4"/>
    <tableColumn id="5" xr3:uid="{378AE3CE-5147-F144-82E0-EDC741187BED}" uniqueName="5" name="Column5" queryTableFieldId="5"/>
    <tableColumn id="6" xr3:uid="{C4627E94-692B-DB46-94C6-142C326850DA}" uniqueName="6" name="Column6" queryTableFieldId="6"/>
    <tableColumn id="7" xr3:uid="{F3E216E5-3C54-854F-87F7-6B27DA46738C}" uniqueName="7" name="Column7" queryTableFieldId="7"/>
    <tableColumn id="8" xr3:uid="{FFB1BFDB-8E9D-214A-96CE-5AFF001A2927}" uniqueName="8" name="Column8" queryTableFieldId="8"/>
    <tableColumn id="9" xr3:uid="{C92AECB1-2750-304E-AC57-8B7160E4A8AA}" uniqueName="9" name="Column9" queryTableFieldId="9"/>
    <tableColumn id="10" xr3:uid="{9EB60B4B-2C8E-9A4F-B55D-99E3CB39D2BA}" uniqueName="10" name="Column10" queryTableFieldId="10"/>
    <tableColumn id="11" xr3:uid="{45324AA0-7ABC-BF4A-9C21-8D55BA66C9CF}" uniqueName="11" name="Column11" queryTableFieldId="11"/>
    <tableColumn id="12" xr3:uid="{7F4DF1C0-4582-984E-90E6-7067A62B97B2}" uniqueName="12" name="Column12" queryTableFieldId="12"/>
    <tableColumn id="13" xr3:uid="{ED622B97-19D4-7941-8A1F-210442C728BB}" uniqueName="13" name="Column13" queryTableFieldId="13"/>
    <tableColumn id="14" xr3:uid="{F044B166-EB77-824B-B653-EECC283AAFED}" uniqueName="14" name="Column14" queryTableFieldId="14"/>
    <tableColumn id="15" xr3:uid="{429A48FD-E625-3842-91DD-17D10AD664C5}" uniqueName="15" name="Column15" queryTableFieldId="15" dataDxfId="0"/>
    <tableColumn id="16" xr3:uid="{886B71CE-D0FD-4E47-962D-AB213D32CE6C}" uniqueName="16" name="Column16" queryTableFieldId="16"/>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373"/>
  <sheetViews>
    <sheetView workbookViewId="0">
      <pane ySplit="1" topLeftCell="A353" activePane="bottomLeft" state="frozen"/>
      <selection pane="bottomLeft" activeCell="V16" sqref="V16"/>
    </sheetView>
  </sheetViews>
  <sheetFormatPr baseColWidth="10" defaultColWidth="12.6640625" defaultRowHeight="15.75" customHeight="1" outlineLevelCol="1"/>
  <cols>
    <col min="3" max="3" width="12.6640625" style="23" collapsed="1"/>
    <col min="4" max="20" width="0" hidden="1" customWidth="1" outlineLevel="1"/>
  </cols>
  <sheetData>
    <row r="1" spans="1:30" ht="15.75" customHeight="1">
      <c r="A1" s="11" t="s">
        <v>0</v>
      </c>
      <c r="B1" s="21" t="s">
        <v>1</v>
      </c>
      <c r="C1" s="11" t="s">
        <v>2</v>
      </c>
      <c r="D1" s="1" t="s">
        <v>3</v>
      </c>
      <c r="E1" s="1" t="s">
        <v>4</v>
      </c>
      <c r="F1" s="1" t="s">
        <v>5</v>
      </c>
      <c r="G1" s="1" t="s">
        <v>6</v>
      </c>
      <c r="H1" s="1" t="s">
        <v>7</v>
      </c>
      <c r="I1" s="1" t="s">
        <v>8</v>
      </c>
      <c r="J1" s="1" t="s">
        <v>9</v>
      </c>
      <c r="K1" s="1" t="s">
        <v>10</v>
      </c>
      <c r="L1" s="1" t="s">
        <v>11</v>
      </c>
      <c r="M1" s="1" t="s">
        <v>12</v>
      </c>
      <c r="N1" s="1" t="s">
        <v>13</v>
      </c>
      <c r="O1" s="10"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5.75" customHeight="1">
      <c r="A2" s="11" t="s">
        <v>30</v>
      </c>
      <c r="B2" s="21">
        <v>2013</v>
      </c>
      <c r="C2" s="11" t="s">
        <v>31</v>
      </c>
      <c r="D2" s="1">
        <v>107.5</v>
      </c>
      <c r="E2" s="1">
        <v>106.3</v>
      </c>
      <c r="F2" s="1">
        <v>108.1</v>
      </c>
      <c r="G2" s="1">
        <v>104.9</v>
      </c>
      <c r="H2" s="1">
        <v>106.1</v>
      </c>
      <c r="I2" s="1">
        <v>103.9</v>
      </c>
      <c r="J2" s="1">
        <v>101.9</v>
      </c>
      <c r="K2" s="1">
        <v>106.1</v>
      </c>
      <c r="L2" s="1">
        <v>106.8</v>
      </c>
      <c r="M2" s="1">
        <v>103.1</v>
      </c>
      <c r="N2" s="1">
        <v>104.8</v>
      </c>
      <c r="O2" s="1">
        <v>106.7</v>
      </c>
      <c r="P2" s="1">
        <v>105.5</v>
      </c>
      <c r="Q2" s="1">
        <v>105.1</v>
      </c>
      <c r="R2" s="1">
        <v>106.5</v>
      </c>
      <c r="S2" s="1">
        <v>105.8</v>
      </c>
      <c r="T2" s="1">
        <v>106.4</v>
      </c>
      <c r="U2" s="1" t="s">
        <v>32</v>
      </c>
      <c r="V2" s="1">
        <v>105.5</v>
      </c>
      <c r="W2" s="1">
        <v>104.8</v>
      </c>
      <c r="X2" s="1">
        <v>104</v>
      </c>
      <c r="Y2" s="1">
        <v>103.3</v>
      </c>
      <c r="Z2" s="1">
        <v>103.4</v>
      </c>
      <c r="AA2" s="1">
        <v>103.8</v>
      </c>
      <c r="AB2" s="1">
        <v>104.7</v>
      </c>
      <c r="AC2" s="1">
        <v>104</v>
      </c>
      <c r="AD2" s="1">
        <v>105.1</v>
      </c>
    </row>
    <row r="3" spans="1:30" ht="15.75" customHeight="1">
      <c r="A3" s="11" t="s">
        <v>33</v>
      </c>
      <c r="B3" s="21">
        <v>2013</v>
      </c>
      <c r="C3" s="11" t="s">
        <v>31</v>
      </c>
      <c r="D3" s="1">
        <v>110.5</v>
      </c>
      <c r="E3" s="1">
        <v>109.1</v>
      </c>
      <c r="F3" s="1">
        <v>113</v>
      </c>
      <c r="G3" s="1">
        <v>103.6</v>
      </c>
      <c r="H3" s="1">
        <v>103.4</v>
      </c>
      <c r="I3" s="1">
        <v>102.3</v>
      </c>
      <c r="J3" s="1">
        <v>102.9</v>
      </c>
      <c r="K3" s="1">
        <v>105.8</v>
      </c>
      <c r="L3" s="1">
        <v>105.1</v>
      </c>
      <c r="M3" s="1">
        <v>101.8</v>
      </c>
      <c r="N3" s="1">
        <v>105.1</v>
      </c>
      <c r="O3" s="1">
        <v>107.9</v>
      </c>
      <c r="P3" s="1">
        <v>105.9</v>
      </c>
      <c r="Q3" s="1">
        <v>105.2</v>
      </c>
      <c r="R3" s="1">
        <v>105.9</v>
      </c>
      <c r="S3" s="1">
        <v>105</v>
      </c>
      <c r="T3" s="1">
        <v>105.8</v>
      </c>
      <c r="U3" s="1">
        <v>100.3</v>
      </c>
      <c r="V3" s="1">
        <v>105.4</v>
      </c>
      <c r="W3" s="1">
        <v>104.8</v>
      </c>
      <c r="X3" s="1">
        <v>104.1</v>
      </c>
      <c r="Y3" s="1">
        <v>103.2</v>
      </c>
      <c r="Z3" s="1">
        <v>102.9</v>
      </c>
      <c r="AA3" s="1">
        <v>103.5</v>
      </c>
      <c r="AB3" s="1">
        <v>104.3</v>
      </c>
      <c r="AC3" s="1">
        <v>103.7</v>
      </c>
      <c r="AD3" s="1">
        <v>104</v>
      </c>
    </row>
    <row r="4" spans="1:30" ht="15.75" customHeight="1">
      <c r="A4" s="11" t="s">
        <v>34</v>
      </c>
      <c r="B4" s="21">
        <v>2013</v>
      </c>
      <c r="C4" s="11" t="s">
        <v>31</v>
      </c>
      <c r="D4" s="1">
        <v>108.4</v>
      </c>
      <c r="E4" s="1">
        <v>107.3</v>
      </c>
      <c r="F4" s="1">
        <v>110</v>
      </c>
      <c r="G4" s="1">
        <v>104.4</v>
      </c>
      <c r="H4" s="1">
        <v>105.1</v>
      </c>
      <c r="I4" s="1">
        <v>103.2</v>
      </c>
      <c r="J4" s="1">
        <v>102.2</v>
      </c>
      <c r="K4" s="1">
        <v>106</v>
      </c>
      <c r="L4" s="1">
        <v>106.2</v>
      </c>
      <c r="M4" s="1">
        <v>102.7</v>
      </c>
      <c r="N4" s="1">
        <v>104.9</v>
      </c>
      <c r="O4" s="1">
        <v>107.3</v>
      </c>
      <c r="P4" s="1">
        <v>105.6</v>
      </c>
      <c r="Q4" s="1">
        <v>105.1</v>
      </c>
      <c r="R4" s="1">
        <v>106.3</v>
      </c>
      <c r="S4" s="1">
        <v>105.5</v>
      </c>
      <c r="T4" s="1">
        <v>106.2</v>
      </c>
      <c r="U4" s="1">
        <v>100.3</v>
      </c>
      <c r="V4" s="1">
        <v>105.5</v>
      </c>
      <c r="W4" s="1">
        <v>104.8</v>
      </c>
      <c r="X4" s="1">
        <v>104</v>
      </c>
      <c r="Y4" s="1">
        <v>103.2</v>
      </c>
      <c r="Z4" s="1">
        <v>103.1</v>
      </c>
      <c r="AA4" s="1">
        <v>103.6</v>
      </c>
      <c r="AB4" s="1">
        <v>104.5</v>
      </c>
      <c r="AC4" s="1">
        <v>103.9</v>
      </c>
      <c r="AD4" s="1">
        <v>104.6</v>
      </c>
    </row>
    <row r="5" spans="1:30" ht="15.75" customHeight="1">
      <c r="A5" s="11" t="s">
        <v>30</v>
      </c>
      <c r="B5" s="21">
        <v>2013</v>
      </c>
      <c r="C5" s="11" t="s">
        <v>35</v>
      </c>
      <c r="D5" s="1">
        <v>109.2</v>
      </c>
      <c r="E5" s="1">
        <v>108.7</v>
      </c>
      <c r="F5" s="1">
        <v>110.2</v>
      </c>
      <c r="G5" s="1">
        <v>105.4</v>
      </c>
      <c r="H5" s="1">
        <v>106.7</v>
      </c>
      <c r="I5" s="1">
        <v>104</v>
      </c>
      <c r="J5" s="1">
        <v>102.4</v>
      </c>
      <c r="K5" s="1">
        <v>105.9</v>
      </c>
      <c r="L5" s="1">
        <v>105.7</v>
      </c>
      <c r="M5" s="1">
        <v>103.1</v>
      </c>
      <c r="N5" s="1">
        <v>105.1</v>
      </c>
      <c r="O5" s="1">
        <v>107.7</v>
      </c>
      <c r="P5" s="1">
        <v>106.3</v>
      </c>
      <c r="Q5" s="1">
        <v>105.6</v>
      </c>
      <c r="R5" s="1">
        <v>107.1</v>
      </c>
      <c r="S5" s="1">
        <v>106.3</v>
      </c>
      <c r="T5" s="1">
        <v>107</v>
      </c>
      <c r="U5" s="1" t="s">
        <v>32</v>
      </c>
      <c r="V5" s="1">
        <v>106.2</v>
      </c>
      <c r="W5" s="1">
        <v>105.2</v>
      </c>
      <c r="X5" s="1">
        <v>104.4</v>
      </c>
      <c r="Y5" s="1">
        <v>103.9</v>
      </c>
      <c r="Z5" s="1">
        <v>104</v>
      </c>
      <c r="AA5" s="1">
        <v>104.1</v>
      </c>
      <c r="AB5" s="1">
        <v>104.6</v>
      </c>
      <c r="AC5" s="1">
        <v>104.4</v>
      </c>
      <c r="AD5" s="1">
        <v>105.8</v>
      </c>
    </row>
    <row r="6" spans="1:30" ht="15.75" customHeight="1">
      <c r="A6" s="11" t="s">
        <v>33</v>
      </c>
      <c r="B6" s="21">
        <v>2013</v>
      </c>
      <c r="C6" s="11" t="s">
        <v>35</v>
      </c>
      <c r="D6" s="1">
        <v>112.9</v>
      </c>
      <c r="E6" s="1">
        <v>112.9</v>
      </c>
      <c r="F6" s="1">
        <v>116.9</v>
      </c>
      <c r="G6" s="1">
        <v>104</v>
      </c>
      <c r="H6" s="1">
        <v>103.5</v>
      </c>
      <c r="I6" s="1">
        <v>103.1</v>
      </c>
      <c r="J6" s="1">
        <v>104.9</v>
      </c>
      <c r="K6" s="1">
        <v>104.1</v>
      </c>
      <c r="L6" s="1">
        <v>103.8</v>
      </c>
      <c r="M6" s="1">
        <v>102.3</v>
      </c>
      <c r="N6" s="1">
        <v>106</v>
      </c>
      <c r="O6" s="1">
        <v>109</v>
      </c>
      <c r="P6" s="1">
        <v>107.2</v>
      </c>
      <c r="Q6" s="1">
        <v>106</v>
      </c>
      <c r="R6" s="1">
        <v>106.6</v>
      </c>
      <c r="S6" s="1">
        <v>105.5</v>
      </c>
      <c r="T6" s="1">
        <v>106.4</v>
      </c>
      <c r="U6" s="1">
        <v>100.4</v>
      </c>
      <c r="V6" s="1">
        <v>105.7</v>
      </c>
      <c r="W6" s="1">
        <v>105.2</v>
      </c>
      <c r="X6" s="1">
        <v>104.7</v>
      </c>
      <c r="Y6" s="1">
        <v>104.4</v>
      </c>
      <c r="Z6" s="1">
        <v>103.3</v>
      </c>
      <c r="AA6" s="1">
        <v>103.7</v>
      </c>
      <c r="AB6" s="1">
        <v>104.3</v>
      </c>
      <c r="AC6" s="1">
        <v>104.3</v>
      </c>
      <c r="AD6" s="1">
        <v>104.7</v>
      </c>
    </row>
    <row r="7" spans="1:30" ht="15.75" customHeight="1">
      <c r="A7" s="11" t="s">
        <v>34</v>
      </c>
      <c r="B7" s="21">
        <v>2013</v>
      </c>
      <c r="C7" s="11" t="s">
        <v>35</v>
      </c>
      <c r="D7" s="1">
        <v>110.4</v>
      </c>
      <c r="E7" s="1">
        <v>110.2</v>
      </c>
      <c r="F7" s="1">
        <v>112.8</v>
      </c>
      <c r="G7" s="1">
        <v>104.9</v>
      </c>
      <c r="H7" s="1">
        <v>105.5</v>
      </c>
      <c r="I7" s="1">
        <v>103.6</v>
      </c>
      <c r="J7" s="1">
        <v>103.2</v>
      </c>
      <c r="K7" s="1">
        <v>105.3</v>
      </c>
      <c r="L7" s="1">
        <v>105.1</v>
      </c>
      <c r="M7" s="1">
        <v>102.8</v>
      </c>
      <c r="N7" s="1">
        <v>105.5</v>
      </c>
      <c r="O7" s="1">
        <v>108.3</v>
      </c>
      <c r="P7" s="1">
        <v>106.6</v>
      </c>
      <c r="Q7" s="1">
        <v>105.7</v>
      </c>
      <c r="R7" s="1">
        <v>106.9</v>
      </c>
      <c r="S7" s="1">
        <v>106</v>
      </c>
      <c r="T7" s="1">
        <v>106.8</v>
      </c>
      <c r="U7" s="1">
        <v>100.4</v>
      </c>
      <c r="V7" s="1">
        <v>106</v>
      </c>
      <c r="W7" s="1">
        <v>105.2</v>
      </c>
      <c r="X7" s="1">
        <v>104.5</v>
      </c>
      <c r="Y7" s="1">
        <v>104.2</v>
      </c>
      <c r="Z7" s="1">
        <v>103.6</v>
      </c>
      <c r="AA7" s="1">
        <v>103.9</v>
      </c>
      <c r="AB7" s="1">
        <v>104.5</v>
      </c>
      <c r="AC7" s="1">
        <v>104.4</v>
      </c>
      <c r="AD7" s="1">
        <v>105.3</v>
      </c>
    </row>
    <row r="8" spans="1:30" ht="15.75" customHeight="1">
      <c r="A8" s="11" t="s">
        <v>30</v>
      </c>
      <c r="B8" s="21">
        <v>2013</v>
      </c>
      <c r="C8" s="11" t="s">
        <v>36</v>
      </c>
      <c r="D8" s="1">
        <v>110.2</v>
      </c>
      <c r="E8" s="1">
        <v>108.8</v>
      </c>
      <c r="F8" s="1">
        <v>109.9</v>
      </c>
      <c r="G8" s="1">
        <v>105.6</v>
      </c>
      <c r="H8" s="1">
        <v>106.2</v>
      </c>
      <c r="I8" s="1">
        <v>105.7</v>
      </c>
      <c r="J8" s="1">
        <v>101.4</v>
      </c>
      <c r="K8" s="1">
        <v>105.7</v>
      </c>
      <c r="L8" s="1">
        <v>105</v>
      </c>
      <c r="M8" s="1">
        <v>103.3</v>
      </c>
      <c r="N8" s="1">
        <v>105.6</v>
      </c>
      <c r="O8" s="1">
        <v>108.2</v>
      </c>
      <c r="P8" s="1">
        <v>106.6</v>
      </c>
      <c r="Q8" s="1">
        <v>106.5</v>
      </c>
      <c r="R8" s="1">
        <v>107.6</v>
      </c>
      <c r="S8" s="1">
        <v>106.8</v>
      </c>
      <c r="T8" s="1">
        <v>107.5</v>
      </c>
      <c r="U8" s="1" t="s">
        <v>32</v>
      </c>
      <c r="V8" s="1">
        <v>106.1</v>
      </c>
      <c r="W8" s="1">
        <v>105.6</v>
      </c>
      <c r="X8" s="1">
        <v>104.7</v>
      </c>
      <c r="Y8" s="1">
        <v>104.6</v>
      </c>
      <c r="Z8" s="1">
        <v>104</v>
      </c>
      <c r="AA8" s="1">
        <v>104.3</v>
      </c>
      <c r="AB8" s="1">
        <v>104.3</v>
      </c>
      <c r="AC8" s="1">
        <v>104.6</v>
      </c>
      <c r="AD8" s="1">
        <v>106</v>
      </c>
    </row>
    <row r="9" spans="1:30" ht="15.75" customHeight="1">
      <c r="A9" s="11" t="s">
        <v>33</v>
      </c>
      <c r="B9" s="21">
        <v>2013</v>
      </c>
      <c r="C9" s="11" t="s">
        <v>36</v>
      </c>
      <c r="D9" s="1">
        <v>113.9</v>
      </c>
      <c r="E9" s="1">
        <v>111.4</v>
      </c>
      <c r="F9" s="1">
        <v>113.2</v>
      </c>
      <c r="G9" s="1">
        <v>104.3</v>
      </c>
      <c r="H9" s="1">
        <v>102.7</v>
      </c>
      <c r="I9" s="1">
        <v>104.9</v>
      </c>
      <c r="J9" s="1">
        <v>103.8</v>
      </c>
      <c r="K9" s="1">
        <v>103.5</v>
      </c>
      <c r="L9" s="1">
        <v>102.6</v>
      </c>
      <c r="M9" s="1">
        <v>102.4</v>
      </c>
      <c r="N9" s="1">
        <v>107</v>
      </c>
      <c r="O9" s="1">
        <v>109.8</v>
      </c>
      <c r="P9" s="1">
        <v>107.3</v>
      </c>
      <c r="Q9" s="1">
        <v>106.8</v>
      </c>
      <c r="R9" s="1">
        <v>107.2</v>
      </c>
      <c r="S9" s="1">
        <v>106</v>
      </c>
      <c r="T9" s="1">
        <v>107</v>
      </c>
      <c r="U9" s="1">
        <v>100.4</v>
      </c>
      <c r="V9" s="1">
        <v>106</v>
      </c>
      <c r="W9" s="1">
        <v>105.7</v>
      </c>
      <c r="X9" s="1">
        <v>105.2</v>
      </c>
      <c r="Y9" s="1">
        <v>105.5</v>
      </c>
      <c r="Z9" s="1">
        <v>103.5</v>
      </c>
      <c r="AA9" s="1">
        <v>103.8</v>
      </c>
      <c r="AB9" s="1">
        <v>104.2</v>
      </c>
      <c r="AC9" s="1">
        <v>104.9</v>
      </c>
      <c r="AD9" s="1">
        <v>105</v>
      </c>
    </row>
    <row r="10" spans="1:30" ht="15.75" customHeight="1">
      <c r="A10" s="11" t="s">
        <v>34</v>
      </c>
      <c r="B10" s="21">
        <v>2013</v>
      </c>
      <c r="C10" s="11" t="s">
        <v>36</v>
      </c>
      <c r="D10" s="1">
        <v>111.4</v>
      </c>
      <c r="E10" s="1">
        <v>109.7</v>
      </c>
      <c r="F10" s="1">
        <v>111.2</v>
      </c>
      <c r="G10" s="1">
        <v>105.1</v>
      </c>
      <c r="H10" s="1">
        <v>104.9</v>
      </c>
      <c r="I10" s="1">
        <v>105.3</v>
      </c>
      <c r="J10" s="1">
        <v>102.2</v>
      </c>
      <c r="K10" s="1">
        <v>105</v>
      </c>
      <c r="L10" s="1">
        <v>104.2</v>
      </c>
      <c r="M10" s="1">
        <v>103</v>
      </c>
      <c r="N10" s="1">
        <v>106.2</v>
      </c>
      <c r="O10" s="1">
        <v>108.9</v>
      </c>
      <c r="P10" s="1">
        <v>106.9</v>
      </c>
      <c r="Q10" s="1">
        <v>106.6</v>
      </c>
      <c r="R10" s="1">
        <v>107.4</v>
      </c>
      <c r="S10" s="1">
        <v>106.5</v>
      </c>
      <c r="T10" s="1">
        <v>107.3</v>
      </c>
      <c r="U10" s="1">
        <v>100.4</v>
      </c>
      <c r="V10" s="1">
        <v>106.1</v>
      </c>
      <c r="W10" s="1">
        <v>105.6</v>
      </c>
      <c r="X10" s="1">
        <v>104.9</v>
      </c>
      <c r="Y10" s="1">
        <v>105.1</v>
      </c>
      <c r="Z10" s="1">
        <v>103.7</v>
      </c>
      <c r="AA10" s="1">
        <v>104</v>
      </c>
      <c r="AB10" s="1">
        <v>104.3</v>
      </c>
      <c r="AC10" s="1">
        <v>104.7</v>
      </c>
      <c r="AD10" s="1">
        <v>105.5</v>
      </c>
    </row>
    <row r="11" spans="1:30" ht="15.75" customHeight="1">
      <c r="A11" s="11" t="s">
        <v>30</v>
      </c>
      <c r="B11" s="21">
        <v>2013</v>
      </c>
      <c r="C11" s="11" t="s">
        <v>37</v>
      </c>
      <c r="D11" s="1">
        <v>110.2</v>
      </c>
      <c r="E11" s="1">
        <v>109.5</v>
      </c>
      <c r="F11" s="1">
        <v>106.9</v>
      </c>
      <c r="G11" s="1">
        <v>106.3</v>
      </c>
      <c r="H11" s="1">
        <v>105.7</v>
      </c>
      <c r="I11" s="1">
        <v>108.3</v>
      </c>
      <c r="J11" s="1">
        <v>103.4</v>
      </c>
      <c r="K11" s="1">
        <v>105.7</v>
      </c>
      <c r="L11" s="1">
        <v>104.2</v>
      </c>
      <c r="M11" s="1">
        <v>103.2</v>
      </c>
      <c r="N11" s="1">
        <v>106.5</v>
      </c>
      <c r="O11" s="1">
        <v>108.8</v>
      </c>
      <c r="P11" s="1">
        <v>107.1</v>
      </c>
      <c r="Q11" s="1">
        <v>107.1</v>
      </c>
      <c r="R11" s="1">
        <v>108.1</v>
      </c>
      <c r="S11" s="1">
        <v>107.4</v>
      </c>
      <c r="T11" s="1">
        <v>108</v>
      </c>
      <c r="U11" s="1" t="s">
        <v>32</v>
      </c>
      <c r="V11" s="1">
        <v>106.5</v>
      </c>
      <c r="W11" s="1">
        <v>106.1</v>
      </c>
      <c r="X11" s="1">
        <v>105.1</v>
      </c>
      <c r="Y11" s="1">
        <v>104.4</v>
      </c>
      <c r="Z11" s="1">
        <v>104.5</v>
      </c>
      <c r="AA11" s="1">
        <v>104.8</v>
      </c>
      <c r="AB11" s="1">
        <v>102.7</v>
      </c>
      <c r="AC11" s="1">
        <v>104.6</v>
      </c>
      <c r="AD11" s="1">
        <v>106.4</v>
      </c>
    </row>
    <row r="12" spans="1:30" ht="15.75" customHeight="1">
      <c r="A12" s="11" t="s">
        <v>33</v>
      </c>
      <c r="B12" s="21">
        <v>2013</v>
      </c>
      <c r="C12" s="11" t="s">
        <v>37</v>
      </c>
      <c r="D12" s="1">
        <v>114.6</v>
      </c>
      <c r="E12" s="1">
        <v>113.4</v>
      </c>
      <c r="F12" s="1">
        <v>106</v>
      </c>
      <c r="G12" s="1">
        <v>104.7</v>
      </c>
      <c r="H12" s="1">
        <v>102.1</v>
      </c>
      <c r="I12" s="1">
        <v>109.5</v>
      </c>
      <c r="J12" s="1">
        <v>109.7</v>
      </c>
      <c r="K12" s="1">
        <v>104.6</v>
      </c>
      <c r="L12" s="1">
        <v>102</v>
      </c>
      <c r="M12" s="1">
        <v>103.5</v>
      </c>
      <c r="N12" s="1">
        <v>108.2</v>
      </c>
      <c r="O12" s="1">
        <v>110.6</v>
      </c>
      <c r="P12" s="1">
        <v>108.8</v>
      </c>
      <c r="Q12" s="1">
        <v>108.5</v>
      </c>
      <c r="R12" s="1">
        <v>107.9</v>
      </c>
      <c r="S12" s="1">
        <v>106.4</v>
      </c>
      <c r="T12" s="1">
        <v>107.7</v>
      </c>
      <c r="U12" s="1">
        <v>100.5</v>
      </c>
      <c r="V12" s="1">
        <v>106.4</v>
      </c>
      <c r="W12" s="1">
        <v>106.5</v>
      </c>
      <c r="X12" s="1">
        <v>105.7</v>
      </c>
      <c r="Y12" s="1">
        <v>105</v>
      </c>
      <c r="Z12" s="1">
        <v>104</v>
      </c>
      <c r="AA12" s="1">
        <v>105.2</v>
      </c>
      <c r="AB12" s="1">
        <v>103.2</v>
      </c>
      <c r="AC12" s="1">
        <v>105.1</v>
      </c>
      <c r="AD12" s="1">
        <v>105.7</v>
      </c>
    </row>
    <row r="13" spans="1:30" ht="15.75" customHeight="1">
      <c r="A13" s="11" t="s">
        <v>34</v>
      </c>
      <c r="B13" s="21">
        <v>2013</v>
      </c>
      <c r="C13" s="11" t="s">
        <v>37</v>
      </c>
      <c r="D13" s="1">
        <v>111.6</v>
      </c>
      <c r="E13" s="1">
        <v>110.9</v>
      </c>
      <c r="F13" s="1">
        <v>106.6</v>
      </c>
      <c r="G13" s="1">
        <v>105.7</v>
      </c>
      <c r="H13" s="1">
        <v>104.4</v>
      </c>
      <c r="I13" s="1">
        <v>108.9</v>
      </c>
      <c r="J13" s="1">
        <v>105.5</v>
      </c>
      <c r="K13" s="1">
        <v>105.3</v>
      </c>
      <c r="L13" s="1">
        <v>103.5</v>
      </c>
      <c r="M13" s="1">
        <v>103.3</v>
      </c>
      <c r="N13" s="1">
        <v>107.2</v>
      </c>
      <c r="O13" s="1">
        <v>109.6</v>
      </c>
      <c r="P13" s="1">
        <v>107.7</v>
      </c>
      <c r="Q13" s="1">
        <v>107.5</v>
      </c>
      <c r="R13" s="1">
        <v>108</v>
      </c>
      <c r="S13" s="1">
        <v>107</v>
      </c>
      <c r="T13" s="1">
        <v>107.9</v>
      </c>
      <c r="U13" s="1">
        <v>100.5</v>
      </c>
      <c r="V13" s="1">
        <v>106.5</v>
      </c>
      <c r="W13" s="1">
        <v>106.3</v>
      </c>
      <c r="X13" s="1">
        <v>105.3</v>
      </c>
      <c r="Y13" s="1">
        <v>104.7</v>
      </c>
      <c r="Z13" s="1">
        <v>104.2</v>
      </c>
      <c r="AA13" s="1">
        <v>105</v>
      </c>
      <c r="AB13" s="1">
        <v>102.9</v>
      </c>
      <c r="AC13" s="1">
        <v>104.8</v>
      </c>
      <c r="AD13" s="1">
        <v>106.1</v>
      </c>
    </row>
    <row r="14" spans="1:30" ht="15.75" customHeight="1">
      <c r="A14" s="11" t="s">
        <v>30</v>
      </c>
      <c r="B14" s="21">
        <v>2013</v>
      </c>
      <c r="C14" s="11" t="s">
        <v>38</v>
      </c>
      <c r="D14" s="1">
        <v>110.9</v>
      </c>
      <c r="E14" s="1">
        <v>109.8</v>
      </c>
      <c r="F14" s="1">
        <v>105.9</v>
      </c>
      <c r="G14" s="1">
        <v>107.5</v>
      </c>
      <c r="H14" s="1">
        <v>105.3</v>
      </c>
      <c r="I14" s="1">
        <v>108.1</v>
      </c>
      <c r="J14" s="1">
        <v>107.3</v>
      </c>
      <c r="K14" s="1">
        <v>106.1</v>
      </c>
      <c r="L14" s="1">
        <v>103.7</v>
      </c>
      <c r="M14" s="1">
        <v>104</v>
      </c>
      <c r="N14" s="1">
        <v>107.4</v>
      </c>
      <c r="O14" s="1">
        <v>109.9</v>
      </c>
      <c r="P14" s="1">
        <v>108.1</v>
      </c>
      <c r="Q14" s="1">
        <v>108.1</v>
      </c>
      <c r="R14" s="1">
        <v>108.8</v>
      </c>
      <c r="S14" s="1">
        <v>107.9</v>
      </c>
      <c r="T14" s="1">
        <v>108.6</v>
      </c>
      <c r="U14" s="1" t="s">
        <v>32</v>
      </c>
      <c r="V14" s="1">
        <v>107.5</v>
      </c>
      <c r="W14" s="1">
        <v>106.8</v>
      </c>
      <c r="X14" s="1">
        <v>105.7</v>
      </c>
      <c r="Y14" s="1">
        <v>104.1</v>
      </c>
      <c r="Z14" s="1">
        <v>105</v>
      </c>
      <c r="AA14" s="1">
        <v>105.5</v>
      </c>
      <c r="AB14" s="1">
        <v>102.1</v>
      </c>
      <c r="AC14" s="1">
        <v>104.8</v>
      </c>
      <c r="AD14" s="1">
        <v>107.2</v>
      </c>
    </row>
    <row r="15" spans="1:30" ht="15.75" customHeight="1">
      <c r="A15" s="11" t="s">
        <v>33</v>
      </c>
      <c r="B15" s="21">
        <v>2013</v>
      </c>
      <c r="C15" s="11" t="s">
        <v>38</v>
      </c>
      <c r="D15" s="1">
        <v>115.4</v>
      </c>
      <c r="E15" s="1">
        <v>114.2</v>
      </c>
      <c r="F15" s="1">
        <v>102.7</v>
      </c>
      <c r="G15" s="1">
        <v>105.5</v>
      </c>
      <c r="H15" s="1">
        <v>101.5</v>
      </c>
      <c r="I15" s="1">
        <v>110.6</v>
      </c>
      <c r="J15" s="1">
        <v>123.7</v>
      </c>
      <c r="K15" s="1">
        <v>105.2</v>
      </c>
      <c r="L15" s="1">
        <v>101.9</v>
      </c>
      <c r="M15" s="1">
        <v>105</v>
      </c>
      <c r="N15" s="1">
        <v>109.1</v>
      </c>
      <c r="O15" s="1">
        <v>111.3</v>
      </c>
      <c r="P15" s="1">
        <v>111.1</v>
      </c>
      <c r="Q15" s="1">
        <v>109.8</v>
      </c>
      <c r="R15" s="1">
        <v>108.5</v>
      </c>
      <c r="S15" s="1">
        <v>106.7</v>
      </c>
      <c r="T15" s="1">
        <v>108.3</v>
      </c>
      <c r="U15" s="1">
        <v>100.5</v>
      </c>
      <c r="V15" s="1">
        <v>107.2</v>
      </c>
      <c r="W15" s="1">
        <v>107.1</v>
      </c>
      <c r="X15" s="1">
        <v>106.2</v>
      </c>
      <c r="Y15" s="1">
        <v>103.9</v>
      </c>
      <c r="Z15" s="1">
        <v>104.6</v>
      </c>
      <c r="AA15" s="1">
        <v>105.7</v>
      </c>
      <c r="AB15" s="1">
        <v>102.6</v>
      </c>
      <c r="AC15" s="1">
        <v>104.9</v>
      </c>
      <c r="AD15" s="1">
        <v>106.6</v>
      </c>
    </row>
    <row r="16" spans="1:30" ht="15.75" customHeight="1">
      <c r="A16" s="11" t="s">
        <v>34</v>
      </c>
      <c r="B16" s="21">
        <v>2013</v>
      </c>
      <c r="C16" s="11" t="s">
        <v>38</v>
      </c>
      <c r="D16" s="1">
        <v>112.3</v>
      </c>
      <c r="E16" s="1">
        <v>111.3</v>
      </c>
      <c r="F16" s="1">
        <v>104.7</v>
      </c>
      <c r="G16" s="1">
        <v>106.8</v>
      </c>
      <c r="H16" s="1">
        <v>103.9</v>
      </c>
      <c r="I16" s="1">
        <v>109.3</v>
      </c>
      <c r="J16" s="1">
        <v>112.9</v>
      </c>
      <c r="K16" s="1">
        <v>105.8</v>
      </c>
      <c r="L16" s="1">
        <v>103.1</v>
      </c>
      <c r="M16" s="1">
        <v>104.3</v>
      </c>
      <c r="N16" s="1">
        <v>108.1</v>
      </c>
      <c r="O16" s="1">
        <v>110.5</v>
      </c>
      <c r="P16" s="1">
        <v>109.2</v>
      </c>
      <c r="Q16" s="1">
        <v>108.6</v>
      </c>
      <c r="R16" s="1">
        <v>108.7</v>
      </c>
      <c r="S16" s="1">
        <v>107.4</v>
      </c>
      <c r="T16" s="1">
        <v>108.5</v>
      </c>
      <c r="U16" s="1">
        <v>100.5</v>
      </c>
      <c r="V16" s="1">
        <v>107.4</v>
      </c>
      <c r="W16" s="1">
        <v>106.9</v>
      </c>
      <c r="X16" s="1">
        <v>105.9</v>
      </c>
      <c r="Y16" s="1">
        <v>104</v>
      </c>
      <c r="Z16" s="1">
        <v>104.8</v>
      </c>
      <c r="AA16" s="1">
        <v>105.6</v>
      </c>
      <c r="AB16" s="1">
        <v>102.3</v>
      </c>
      <c r="AC16" s="1">
        <v>104.8</v>
      </c>
      <c r="AD16" s="1">
        <v>106.9</v>
      </c>
    </row>
    <row r="17" spans="1:30" ht="15.75" customHeight="1">
      <c r="A17" s="11" t="s">
        <v>30</v>
      </c>
      <c r="B17" s="21">
        <v>2013</v>
      </c>
      <c r="C17" s="11" t="s">
        <v>39</v>
      </c>
      <c r="D17" s="1">
        <v>112.3</v>
      </c>
      <c r="E17" s="1">
        <v>112.1</v>
      </c>
      <c r="F17" s="1">
        <v>108.1</v>
      </c>
      <c r="G17" s="1">
        <v>108.3</v>
      </c>
      <c r="H17" s="1">
        <v>105.9</v>
      </c>
      <c r="I17" s="1">
        <v>109.2</v>
      </c>
      <c r="J17" s="1">
        <v>118</v>
      </c>
      <c r="K17" s="1">
        <v>106.8</v>
      </c>
      <c r="L17" s="1">
        <v>104.1</v>
      </c>
      <c r="M17" s="1">
        <v>105.4</v>
      </c>
      <c r="N17" s="1">
        <v>108.2</v>
      </c>
      <c r="O17" s="1">
        <v>111</v>
      </c>
      <c r="P17" s="1">
        <v>110.6</v>
      </c>
      <c r="Q17" s="1">
        <v>109</v>
      </c>
      <c r="R17" s="1">
        <v>109.7</v>
      </c>
      <c r="S17" s="1">
        <v>108.8</v>
      </c>
      <c r="T17" s="1">
        <v>109.5</v>
      </c>
      <c r="U17" s="1" t="s">
        <v>32</v>
      </c>
      <c r="V17" s="1">
        <v>108.5</v>
      </c>
      <c r="W17" s="1">
        <v>107.5</v>
      </c>
      <c r="X17" s="1">
        <v>106.3</v>
      </c>
      <c r="Y17" s="1">
        <v>105</v>
      </c>
      <c r="Z17" s="1">
        <v>105.6</v>
      </c>
      <c r="AA17" s="1">
        <v>106.5</v>
      </c>
      <c r="AB17" s="1">
        <v>102.5</v>
      </c>
      <c r="AC17" s="1">
        <v>105.5</v>
      </c>
      <c r="AD17" s="1">
        <v>108.9</v>
      </c>
    </row>
    <row r="18" spans="1:30" ht="15.75" customHeight="1">
      <c r="A18" s="11" t="s">
        <v>33</v>
      </c>
      <c r="B18" s="21">
        <v>2013</v>
      </c>
      <c r="C18" s="11" t="s">
        <v>39</v>
      </c>
      <c r="D18" s="1">
        <v>117</v>
      </c>
      <c r="E18" s="1">
        <v>120.1</v>
      </c>
      <c r="F18" s="1">
        <v>112.5</v>
      </c>
      <c r="G18" s="1">
        <v>107.3</v>
      </c>
      <c r="H18" s="1">
        <v>101.3</v>
      </c>
      <c r="I18" s="1">
        <v>112.4</v>
      </c>
      <c r="J18" s="1">
        <v>143.6</v>
      </c>
      <c r="K18" s="1">
        <v>105.4</v>
      </c>
      <c r="L18" s="1">
        <v>101.4</v>
      </c>
      <c r="M18" s="1">
        <v>106.4</v>
      </c>
      <c r="N18" s="1">
        <v>110</v>
      </c>
      <c r="O18" s="1">
        <v>112.2</v>
      </c>
      <c r="P18" s="1">
        <v>115</v>
      </c>
      <c r="Q18" s="1">
        <v>110.9</v>
      </c>
      <c r="R18" s="1">
        <v>109.2</v>
      </c>
      <c r="S18" s="1">
        <v>107.2</v>
      </c>
      <c r="T18" s="1">
        <v>108.9</v>
      </c>
      <c r="U18" s="1">
        <v>106.6</v>
      </c>
      <c r="V18" s="1">
        <v>108</v>
      </c>
      <c r="W18" s="1">
        <v>107.7</v>
      </c>
      <c r="X18" s="1">
        <v>106.5</v>
      </c>
      <c r="Y18" s="1">
        <v>105.2</v>
      </c>
      <c r="Z18" s="1">
        <v>105.2</v>
      </c>
      <c r="AA18" s="1">
        <v>108.1</v>
      </c>
      <c r="AB18" s="1">
        <v>103.3</v>
      </c>
      <c r="AC18" s="1">
        <v>106.1</v>
      </c>
      <c r="AD18" s="1">
        <v>109.7</v>
      </c>
    </row>
    <row r="19" spans="1:30" ht="15.75" customHeight="1">
      <c r="A19" s="11" t="s">
        <v>34</v>
      </c>
      <c r="B19" s="21">
        <v>2013</v>
      </c>
      <c r="C19" s="11" t="s">
        <v>39</v>
      </c>
      <c r="D19" s="1">
        <v>113.8</v>
      </c>
      <c r="E19" s="1">
        <v>114.9</v>
      </c>
      <c r="F19" s="1">
        <v>109.8</v>
      </c>
      <c r="G19" s="1">
        <v>107.9</v>
      </c>
      <c r="H19" s="1">
        <v>104.2</v>
      </c>
      <c r="I19" s="1">
        <v>110.7</v>
      </c>
      <c r="J19" s="1">
        <v>126.7</v>
      </c>
      <c r="K19" s="1">
        <v>106.3</v>
      </c>
      <c r="L19" s="1">
        <v>103.2</v>
      </c>
      <c r="M19" s="1">
        <v>105.7</v>
      </c>
      <c r="N19" s="1">
        <v>109</v>
      </c>
      <c r="O19" s="1">
        <v>111.6</v>
      </c>
      <c r="P19" s="1">
        <v>112.2</v>
      </c>
      <c r="Q19" s="1">
        <v>109.5</v>
      </c>
      <c r="R19" s="1">
        <v>109.5</v>
      </c>
      <c r="S19" s="1">
        <v>108.1</v>
      </c>
      <c r="T19" s="1">
        <v>109.3</v>
      </c>
      <c r="U19" s="1">
        <v>106.6</v>
      </c>
      <c r="V19" s="1">
        <v>108.3</v>
      </c>
      <c r="W19" s="1">
        <v>107.6</v>
      </c>
      <c r="X19" s="1">
        <v>106.4</v>
      </c>
      <c r="Y19" s="1">
        <v>105.1</v>
      </c>
      <c r="Z19" s="1">
        <v>105.4</v>
      </c>
      <c r="AA19" s="1">
        <v>107.4</v>
      </c>
      <c r="AB19" s="1">
        <v>102.8</v>
      </c>
      <c r="AC19" s="1">
        <v>105.8</v>
      </c>
      <c r="AD19" s="1">
        <v>109.3</v>
      </c>
    </row>
    <row r="20" spans="1:30" ht="15.75" customHeight="1">
      <c r="A20" s="11" t="s">
        <v>30</v>
      </c>
      <c r="B20" s="21">
        <v>2013</v>
      </c>
      <c r="C20" s="11" t="s">
        <v>40</v>
      </c>
      <c r="D20" s="1">
        <v>113.4</v>
      </c>
      <c r="E20" s="1">
        <v>114.9</v>
      </c>
      <c r="F20" s="1">
        <v>110.5</v>
      </c>
      <c r="G20" s="1">
        <v>109.3</v>
      </c>
      <c r="H20" s="1">
        <v>106.2</v>
      </c>
      <c r="I20" s="1">
        <v>110.3</v>
      </c>
      <c r="J20" s="1">
        <v>129.19999999999999</v>
      </c>
      <c r="K20" s="1">
        <v>107.1</v>
      </c>
      <c r="L20" s="1">
        <v>104.3</v>
      </c>
      <c r="M20" s="1">
        <v>106.4</v>
      </c>
      <c r="N20" s="1">
        <v>109.1</v>
      </c>
      <c r="O20" s="1">
        <v>112.1</v>
      </c>
      <c r="P20" s="1">
        <v>113.1</v>
      </c>
      <c r="Q20" s="1">
        <v>109.8</v>
      </c>
      <c r="R20" s="1">
        <v>110.5</v>
      </c>
      <c r="S20" s="1">
        <v>109.5</v>
      </c>
      <c r="T20" s="1">
        <v>110.3</v>
      </c>
      <c r="U20" s="1" t="s">
        <v>32</v>
      </c>
      <c r="V20" s="1">
        <v>109.5</v>
      </c>
      <c r="W20" s="1">
        <v>108.3</v>
      </c>
      <c r="X20" s="1">
        <v>106.9</v>
      </c>
      <c r="Y20" s="1">
        <v>106.8</v>
      </c>
      <c r="Z20" s="1">
        <v>106.4</v>
      </c>
      <c r="AA20" s="1">
        <v>107.8</v>
      </c>
      <c r="AB20" s="1">
        <v>102.5</v>
      </c>
      <c r="AC20" s="1">
        <v>106.5</v>
      </c>
      <c r="AD20" s="1">
        <v>110.7</v>
      </c>
    </row>
    <row r="21" spans="1:30" ht="15.75" customHeight="1">
      <c r="A21" s="11" t="s">
        <v>33</v>
      </c>
      <c r="B21" s="21">
        <v>2013</v>
      </c>
      <c r="C21" s="11" t="s">
        <v>40</v>
      </c>
      <c r="D21" s="1">
        <v>117.8</v>
      </c>
      <c r="E21" s="1">
        <v>119.2</v>
      </c>
      <c r="F21" s="1">
        <v>114</v>
      </c>
      <c r="G21" s="1">
        <v>108.3</v>
      </c>
      <c r="H21" s="1">
        <v>101.1</v>
      </c>
      <c r="I21" s="1">
        <v>113.2</v>
      </c>
      <c r="J21" s="1">
        <v>160.9</v>
      </c>
      <c r="K21" s="1">
        <v>105.1</v>
      </c>
      <c r="L21" s="1">
        <v>101.3</v>
      </c>
      <c r="M21" s="1">
        <v>107.5</v>
      </c>
      <c r="N21" s="1">
        <v>110.4</v>
      </c>
      <c r="O21" s="1">
        <v>113.1</v>
      </c>
      <c r="P21" s="1">
        <v>117.5</v>
      </c>
      <c r="Q21" s="1">
        <v>111.7</v>
      </c>
      <c r="R21" s="1">
        <v>109.8</v>
      </c>
      <c r="S21" s="1">
        <v>107.8</v>
      </c>
      <c r="T21" s="1">
        <v>109.5</v>
      </c>
      <c r="U21" s="1">
        <v>107.7</v>
      </c>
      <c r="V21" s="1">
        <v>108.6</v>
      </c>
      <c r="W21" s="1">
        <v>108.1</v>
      </c>
      <c r="X21" s="1">
        <v>107.1</v>
      </c>
      <c r="Y21" s="1">
        <v>107.3</v>
      </c>
      <c r="Z21" s="1">
        <v>105.9</v>
      </c>
      <c r="AA21" s="1">
        <v>110.1</v>
      </c>
      <c r="AB21" s="1">
        <v>103.2</v>
      </c>
      <c r="AC21" s="1">
        <v>107.3</v>
      </c>
      <c r="AD21" s="1">
        <v>111.4</v>
      </c>
    </row>
    <row r="22" spans="1:30" ht="15.75" customHeight="1">
      <c r="A22" s="11" t="s">
        <v>34</v>
      </c>
      <c r="B22" s="21">
        <v>2013</v>
      </c>
      <c r="C22" s="11" t="s">
        <v>40</v>
      </c>
      <c r="D22" s="1">
        <v>114.8</v>
      </c>
      <c r="E22" s="1">
        <v>116.4</v>
      </c>
      <c r="F22" s="1">
        <v>111.9</v>
      </c>
      <c r="G22" s="1">
        <v>108.9</v>
      </c>
      <c r="H22" s="1">
        <v>104.3</v>
      </c>
      <c r="I22" s="1">
        <v>111.7</v>
      </c>
      <c r="J22" s="1">
        <v>140</v>
      </c>
      <c r="K22" s="1">
        <v>106.4</v>
      </c>
      <c r="L22" s="1">
        <v>103.3</v>
      </c>
      <c r="M22" s="1">
        <v>106.8</v>
      </c>
      <c r="N22" s="1">
        <v>109.6</v>
      </c>
      <c r="O22" s="1">
        <v>112.6</v>
      </c>
      <c r="P22" s="1">
        <v>114.7</v>
      </c>
      <c r="Q22" s="1">
        <v>110.3</v>
      </c>
      <c r="R22" s="1">
        <v>110.2</v>
      </c>
      <c r="S22" s="1">
        <v>108.8</v>
      </c>
      <c r="T22" s="1">
        <v>110</v>
      </c>
      <c r="U22" s="1">
        <v>107.7</v>
      </c>
      <c r="V22" s="1">
        <v>109.2</v>
      </c>
      <c r="W22" s="1">
        <v>108.2</v>
      </c>
      <c r="X22" s="1">
        <v>107</v>
      </c>
      <c r="Y22" s="1">
        <v>107.1</v>
      </c>
      <c r="Z22" s="1">
        <v>106.1</v>
      </c>
      <c r="AA22" s="1">
        <v>109.1</v>
      </c>
      <c r="AB22" s="1">
        <v>102.8</v>
      </c>
      <c r="AC22" s="1">
        <v>106.9</v>
      </c>
      <c r="AD22" s="1">
        <v>111</v>
      </c>
    </row>
    <row r="23" spans="1:30" ht="15.75" customHeight="1">
      <c r="A23" s="11" t="s">
        <v>30</v>
      </c>
      <c r="B23" s="21">
        <v>2013</v>
      </c>
      <c r="C23" s="11" t="s">
        <v>41</v>
      </c>
      <c r="D23" s="1">
        <v>114.3</v>
      </c>
      <c r="E23" s="1">
        <v>115.4</v>
      </c>
      <c r="F23" s="1">
        <v>111.1</v>
      </c>
      <c r="G23" s="1">
        <v>110</v>
      </c>
      <c r="H23" s="1">
        <v>106.4</v>
      </c>
      <c r="I23" s="1">
        <v>110.8</v>
      </c>
      <c r="J23" s="1">
        <v>138.9</v>
      </c>
      <c r="K23" s="1">
        <v>107.4</v>
      </c>
      <c r="L23" s="1">
        <v>104.1</v>
      </c>
      <c r="M23" s="1">
        <v>106.9</v>
      </c>
      <c r="N23" s="1">
        <v>109.7</v>
      </c>
      <c r="O23" s="1">
        <v>112.6</v>
      </c>
      <c r="P23" s="1">
        <v>114.9</v>
      </c>
      <c r="Q23" s="1">
        <v>110.7</v>
      </c>
      <c r="R23" s="1">
        <v>111.3</v>
      </c>
      <c r="S23" s="1">
        <v>110.2</v>
      </c>
      <c r="T23" s="1">
        <v>111.1</v>
      </c>
      <c r="U23" s="1" t="s">
        <v>32</v>
      </c>
      <c r="V23" s="1">
        <v>109.9</v>
      </c>
      <c r="W23" s="1">
        <v>108.7</v>
      </c>
      <c r="X23" s="1">
        <v>107.5</v>
      </c>
      <c r="Y23" s="1">
        <v>107.8</v>
      </c>
      <c r="Z23" s="1">
        <v>106.8</v>
      </c>
      <c r="AA23" s="1">
        <v>108.7</v>
      </c>
      <c r="AB23" s="1">
        <v>105</v>
      </c>
      <c r="AC23" s="1">
        <v>107.5</v>
      </c>
      <c r="AD23" s="1">
        <v>112.1</v>
      </c>
    </row>
    <row r="24" spans="1:30" ht="15.75" customHeight="1">
      <c r="A24" s="11" t="s">
        <v>33</v>
      </c>
      <c r="B24" s="21">
        <v>2013</v>
      </c>
      <c r="C24" s="11" t="s">
        <v>41</v>
      </c>
      <c r="D24" s="1">
        <v>118.3</v>
      </c>
      <c r="E24" s="1">
        <v>120.4</v>
      </c>
      <c r="F24" s="1">
        <v>112.7</v>
      </c>
      <c r="G24" s="1">
        <v>108.9</v>
      </c>
      <c r="H24" s="1">
        <v>101.1</v>
      </c>
      <c r="I24" s="1">
        <v>108.7</v>
      </c>
      <c r="J24" s="1">
        <v>177</v>
      </c>
      <c r="K24" s="1">
        <v>104.7</v>
      </c>
      <c r="L24" s="1">
        <v>101</v>
      </c>
      <c r="M24" s="1">
        <v>108.5</v>
      </c>
      <c r="N24" s="1">
        <v>110.9</v>
      </c>
      <c r="O24" s="1">
        <v>114.3</v>
      </c>
      <c r="P24" s="1">
        <v>119.6</v>
      </c>
      <c r="Q24" s="1">
        <v>112.4</v>
      </c>
      <c r="R24" s="1">
        <v>110.6</v>
      </c>
      <c r="S24" s="1">
        <v>108.3</v>
      </c>
      <c r="T24" s="1">
        <v>110.2</v>
      </c>
      <c r="U24" s="1">
        <v>108.9</v>
      </c>
      <c r="V24" s="1">
        <v>109.3</v>
      </c>
      <c r="W24" s="1">
        <v>108.7</v>
      </c>
      <c r="X24" s="1">
        <v>107.6</v>
      </c>
      <c r="Y24" s="1">
        <v>108.1</v>
      </c>
      <c r="Z24" s="1">
        <v>106.5</v>
      </c>
      <c r="AA24" s="1">
        <v>110.8</v>
      </c>
      <c r="AB24" s="1">
        <v>106</v>
      </c>
      <c r="AC24" s="1">
        <v>108.3</v>
      </c>
      <c r="AD24" s="1">
        <v>112.7</v>
      </c>
    </row>
    <row r="25" spans="1:30" ht="15.75" customHeight="1">
      <c r="A25" s="11" t="s">
        <v>34</v>
      </c>
      <c r="B25" s="21">
        <v>2013</v>
      </c>
      <c r="C25" s="11" t="s">
        <v>41</v>
      </c>
      <c r="D25" s="1">
        <v>115.6</v>
      </c>
      <c r="E25" s="1">
        <v>117.2</v>
      </c>
      <c r="F25" s="1">
        <v>111.7</v>
      </c>
      <c r="G25" s="1">
        <v>109.6</v>
      </c>
      <c r="H25" s="1">
        <v>104.5</v>
      </c>
      <c r="I25" s="1">
        <v>109.8</v>
      </c>
      <c r="J25" s="1">
        <v>151.80000000000001</v>
      </c>
      <c r="K25" s="1">
        <v>106.5</v>
      </c>
      <c r="L25" s="1">
        <v>103.1</v>
      </c>
      <c r="M25" s="1">
        <v>107.4</v>
      </c>
      <c r="N25" s="1">
        <v>110.2</v>
      </c>
      <c r="O25" s="1">
        <v>113.4</v>
      </c>
      <c r="P25" s="1">
        <v>116.6</v>
      </c>
      <c r="Q25" s="1">
        <v>111.2</v>
      </c>
      <c r="R25" s="1">
        <v>111</v>
      </c>
      <c r="S25" s="1">
        <v>109.4</v>
      </c>
      <c r="T25" s="1">
        <v>110.7</v>
      </c>
      <c r="U25" s="1">
        <v>108.9</v>
      </c>
      <c r="V25" s="1">
        <v>109.7</v>
      </c>
      <c r="W25" s="1">
        <v>108.7</v>
      </c>
      <c r="X25" s="1">
        <v>107.5</v>
      </c>
      <c r="Y25" s="1">
        <v>108</v>
      </c>
      <c r="Z25" s="1">
        <v>106.6</v>
      </c>
      <c r="AA25" s="1">
        <v>109.9</v>
      </c>
      <c r="AB25" s="1">
        <v>105.4</v>
      </c>
      <c r="AC25" s="1">
        <v>107.9</v>
      </c>
      <c r="AD25" s="1">
        <v>112.4</v>
      </c>
    </row>
    <row r="26" spans="1:30" ht="15.75" customHeight="1">
      <c r="A26" s="11" t="s">
        <v>30</v>
      </c>
      <c r="B26" s="21">
        <v>2013</v>
      </c>
      <c r="C26" s="11" t="s">
        <v>42</v>
      </c>
      <c r="D26" s="1">
        <v>115.4</v>
      </c>
      <c r="E26" s="1">
        <v>115.7</v>
      </c>
      <c r="F26" s="1">
        <v>111.7</v>
      </c>
      <c r="G26" s="1">
        <v>111</v>
      </c>
      <c r="H26" s="1">
        <v>107.4</v>
      </c>
      <c r="I26" s="1">
        <v>110.9</v>
      </c>
      <c r="J26" s="1">
        <v>154</v>
      </c>
      <c r="K26" s="1">
        <v>108.1</v>
      </c>
      <c r="L26" s="1">
        <v>104.2</v>
      </c>
      <c r="M26" s="1">
        <v>107.9</v>
      </c>
      <c r="N26" s="1">
        <v>110.4</v>
      </c>
      <c r="O26" s="1">
        <v>114</v>
      </c>
      <c r="P26" s="1">
        <v>117.8</v>
      </c>
      <c r="Q26" s="1">
        <v>111.7</v>
      </c>
      <c r="R26" s="1">
        <v>112.7</v>
      </c>
      <c r="S26" s="1">
        <v>111.4</v>
      </c>
      <c r="T26" s="1">
        <v>112.5</v>
      </c>
      <c r="U26" s="1" t="s">
        <v>32</v>
      </c>
      <c r="V26" s="1">
        <v>111.1</v>
      </c>
      <c r="W26" s="1">
        <v>109.6</v>
      </c>
      <c r="X26" s="1">
        <v>108.3</v>
      </c>
      <c r="Y26" s="1">
        <v>109.3</v>
      </c>
      <c r="Z26" s="1">
        <v>107.7</v>
      </c>
      <c r="AA26" s="1">
        <v>109.8</v>
      </c>
      <c r="AB26" s="1">
        <v>106.7</v>
      </c>
      <c r="AC26" s="1">
        <v>108.7</v>
      </c>
      <c r="AD26" s="1">
        <v>114.2</v>
      </c>
    </row>
    <row r="27" spans="1:30" ht="15.75" customHeight="1">
      <c r="A27" s="11" t="s">
        <v>33</v>
      </c>
      <c r="B27" s="21">
        <v>2013</v>
      </c>
      <c r="C27" s="11" t="s">
        <v>42</v>
      </c>
      <c r="D27" s="1">
        <v>118.6</v>
      </c>
      <c r="E27" s="1">
        <v>119.1</v>
      </c>
      <c r="F27" s="1">
        <v>113.2</v>
      </c>
      <c r="G27" s="1">
        <v>109.6</v>
      </c>
      <c r="H27" s="1">
        <v>101.7</v>
      </c>
      <c r="I27" s="1">
        <v>103.2</v>
      </c>
      <c r="J27" s="1">
        <v>174.3</v>
      </c>
      <c r="K27" s="1">
        <v>105.1</v>
      </c>
      <c r="L27" s="1">
        <v>100.8</v>
      </c>
      <c r="M27" s="1">
        <v>109.1</v>
      </c>
      <c r="N27" s="1">
        <v>111.1</v>
      </c>
      <c r="O27" s="1">
        <v>115.4</v>
      </c>
      <c r="P27" s="1">
        <v>119.2</v>
      </c>
      <c r="Q27" s="1">
        <v>112.9</v>
      </c>
      <c r="R27" s="1">
        <v>111.4</v>
      </c>
      <c r="S27" s="1">
        <v>109</v>
      </c>
      <c r="T27" s="1">
        <v>111.1</v>
      </c>
      <c r="U27" s="1">
        <v>109.7</v>
      </c>
      <c r="V27" s="1">
        <v>109.5</v>
      </c>
      <c r="W27" s="1">
        <v>109.6</v>
      </c>
      <c r="X27" s="1">
        <v>107.9</v>
      </c>
      <c r="Y27" s="1">
        <v>110.4</v>
      </c>
      <c r="Z27" s="1">
        <v>107.4</v>
      </c>
      <c r="AA27" s="1">
        <v>111.2</v>
      </c>
      <c r="AB27" s="1">
        <v>106.9</v>
      </c>
      <c r="AC27" s="1">
        <v>109.4</v>
      </c>
      <c r="AD27" s="1">
        <v>113.2</v>
      </c>
    </row>
    <row r="28" spans="1:30" ht="15.75" customHeight="1">
      <c r="A28" s="11" t="s">
        <v>34</v>
      </c>
      <c r="B28" s="21">
        <v>2013</v>
      </c>
      <c r="C28" s="11" t="s">
        <v>42</v>
      </c>
      <c r="D28" s="1">
        <v>116.4</v>
      </c>
      <c r="E28" s="1">
        <v>116.9</v>
      </c>
      <c r="F28" s="1">
        <v>112.3</v>
      </c>
      <c r="G28" s="1">
        <v>110.5</v>
      </c>
      <c r="H28" s="1">
        <v>105.3</v>
      </c>
      <c r="I28" s="1">
        <v>107.3</v>
      </c>
      <c r="J28" s="1">
        <v>160.9</v>
      </c>
      <c r="K28" s="1">
        <v>107.1</v>
      </c>
      <c r="L28" s="1">
        <v>103.1</v>
      </c>
      <c r="M28" s="1">
        <v>108.3</v>
      </c>
      <c r="N28" s="1">
        <v>110.7</v>
      </c>
      <c r="O28" s="1">
        <v>114.6</v>
      </c>
      <c r="P28" s="1">
        <v>118.3</v>
      </c>
      <c r="Q28" s="1">
        <v>112</v>
      </c>
      <c r="R28" s="1">
        <v>112.2</v>
      </c>
      <c r="S28" s="1">
        <v>110.4</v>
      </c>
      <c r="T28" s="1">
        <v>111.9</v>
      </c>
      <c r="U28" s="1">
        <v>109.7</v>
      </c>
      <c r="V28" s="1">
        <v>110.5</v>
      </c>
      <c r="W28" s="1">
        <v>109.6</v>
      </c>
      <c r="X28" s="1">
        <v>108.1</v>
      </c>
      <c r="Y28" s="1">
        <v>109.9</v>
      </c>
      <c r="Z28" s="1">
        <v>107.5</v>
      </c>
      <c r="AA28" s="1">
        <v>110.6</v>
      </c>
      <c r="AB28" s="1">
        <v>106.8</v>
      </c>
      <c r="AC28" s="1">
        <v>109</v>
      </c>
      <c r="AD28" s="1">
        <v>113.7</v>
      </c>
    </row>
    <row r="29" spans="1:30" ht="15.75" customHeight="1">
      <c r="A29" s="11" t="s">
        <v>30</v>
      </c>
      <c r="B29" s="21">
        <v>2013</v>
      </c>
      <c r="C29" s="11" t="s">
        <v>43</v>
      </c>
      <c r="D29" s="1">
        <v>116.3</v>
      </c>
      <c r="E29" s="1">
        <v>115.4</v>
      </c>
      <c r="F29" s="1">
        <v>112.6</v>
      </c>
      <c r="G29" s="1">
        <v>111.7</v>
      </c>
      <c r="H29" s="1">
        <v>107.7</v>
      </c>
      <c r="I29" s="1">
        <v>113.2</v>
      </c>
      <c r="J29" s="1">
        <v>164.9</v>
      </c>
      <c r="K29" s="1">
        <v>108.3</v>
      </c>
      <c r="L29" s="1">
        <v>103.9</v>
      </c>
      <c r="M29" s="1">
        <v>108.2</v>
      </c>
      <c r="N29" s="1">
        <v>111.1</v>
      </c>
      <c r="O29" s="1">
        <v>114.9</v>
      </c>
      <c r="P29" s="1">
        <v>119.8</v>
      </c>
      <c r="Q29" s="1">
        <v>112.2</v>
      </c>
      <c r="R29" s="1">
        <v>113.6</v>
      </c>
      <c r="S29" s="1">
        <v>112.3</v>
      </c>
      <c r="T29" s="1">
        <v>113.4</v>
      </c>
      <c r="U29" s="1" t="s">
        <v>32</v>
      </c>
      <c r="V29" s="1">
        <v>111.6</v>
      </c>
      <c r="W29" s="1">
        <v>110.4</v>
      </c>
      <c r="X29" s="1">
        <v>108.9</v>
      </c>
      <c r="Y29" s="1">
        <v>109.3</v>
      </c>
      <c r="Z29" s="1">
        <v>108.3</v>
      </c>
      <c r="AA29" s="1">
        <v>110.2</v>
      </c>
      <c r="AB29" s="1">
        <v>107.5</v>
      </c>
      <c r="AC29" s="1">
        <v>109.1</v>
      </c>
      <c r="AD29" s="1">
        <v>115.5</v>
      </c>
    </row>
    <row r="30" spans="1:30" ht="15.75" customHeight="1">
      <c r="A30" s="11" t="s">
        <v>33</v>
      </c>
      <c r="B30" s="21">
        <v>2013</v>
      </c>
      <c r="C30" s="11" t="s">
        <v>43</v>
      </c>
      <c r="D30" s="1">
        <v>118.9</v>
      </c>
      <c r="E30" s="1">
        <v>118.1</v>
      </c>
      <c r="F30" s="1">
        <v>114.5</v>
      </c>
      <c r="G30" s="1">
        <v>110.4</v>
      </c>
      <c r="H30" s="1">
        <v>102.3</v>
      </c>
      <c r="I30" s="1">
        <v>106.2</v>
      </c>
      <c r="J30" s="1">
        <v>183.5</v>
      </c>
      <c r="K30" s="1">
        <v>105.3</v>
      </c>
      <c r="L30" s="1">
        <v>100.2</v>
      </c>
      <c r="M30" s="1">
        <v>109.6</v>
      </c>
      <c r="N30" s="1">
        <v>111.4</v>
      </c>
      <c r="O30" s="1">
        <v>116</v>
      </c>
      <c r="P30" s="1">
        <v>120.8</v>
      </c>
      <c r="Q30" s="1">
        <v>113.5</v>
      </c>
      <c r="R30" s="1">
        <v>112.5</v>
      </c>
      <c r="S30" s="1">
        <v>109.7</v>
      </c>
      <c r="T30" s="1">
        <v>112</v>
      </c>
      <c r="U30" s="1">
        <v>110.5</v>
      </c>
      <c r="V30" s="1">
        <v>109.7</v>
      </c>
      <c r="W30" s="1">
        <v>110.2</v>
      </c>
      <c r="X30" s="1">
        <v>108.2</v>
      </c>
      <c r="Y30" s="1">
        <v>109.7</v>
      </c>
      <c r="Z30" s="1">
        <v>108</v>
      </c>
      <c r="AA30" s="1">
        <v>111.3</v>
      </c>
      <c r="AB30" s="1">
        <v>107.3</v>
      </c>
      <c r="AC30" s="1">
        <v>109.4</v>
      </c>
      <c r="AD30" s="1">
        <v>114</v>
      </c>
    </row>
    <row r="31" spans="1:30" ht="15.75" customHeight="1">
      <c r="A31" s="11" t="s">
        <v>34</v>
      </c>
      <c r="B31" s="21">
        <v>2013</v>
      </c>
      <c r="C31" s="11" t="s">
        <v>43</v>
      </c>
      <c r="D31" s="1">
        <v>117.1</v>
      </c>
      <c r="E31" s="1">
        <v>116.3</v>
      </c>
      <c r="F31" s="1">
        <v>113.3</v>
      </c>
      <c r="G31" s="1">
        <v>111.2</v>
      </c>
      <c r="H31" s="1">
        <v>105.7</v>
      </c>
      <c r="I31" s="1">
        <v>109.9</v>
      </c>
      <c r="J31" s="1">
        <v>171.2</v>
      </c>
      <c r="K31" s="1">
        <v>107.3</v>
      </c>
      <c r="L31" s="1">
        <v>102.7</v>
      </c>
      <c r="M31" s="1">
        <v>108.7</v>
      </c>
      <c r="N31" s="1">
        <v>111.2</v>
      </c>
      <c r="O31" s="1">
        <v>115.4</v>
      </c>
      <c r="P31" s="1">
        <v>120.2</v>
      </c>
      <c r="Q31" s="1">
        <v>112.5</v>
      </c>
      <c r="R31" s="1">
        <v>113.2</v>
      </c>
      <c r="S31" s="1">
        <v>111.2</v>
      </c>
      <c r="T31" s="1">
        <v>112.8</v>
      </c>
      <c r="U31" s="1">
        <v>110.5</v>
      </c>
      <c r="V31" s="1">
        <v>110.9</v>
      </c>
      <c r="W31" s="1">
        <v>110.3</v>
      </c>
      <c r="X31" s="1">
        <v>108.6</v>
      </c>
      <c r="Y31" s="1">
        <v>109.5</v>
      </c>
      <c r="Z31" s="1">
        <v>108.1</v>
      </c>
      <c r="AA31" s="1">
        <v>110.8</v>
      </c>
      <c r="AB31" s="1">
        <v>107.4</v>
      </c>
      <c r="AC31" s="1">
        <v>109.2</v>
      </c>
      <c r="AD31" s="1">
        <v>114.8</v>
      </c>
    </row>
    <row r="32" spans="1:30" ht="15.75" customHeight="1">
      <c r="A32" s="11" t="s">
        <v>30</v>
      </c>
      <c r="B32" s="21">
        <v>2013</v>
      </c>
      <c r="C32" s="11" t="s">
        <v>44</v>
      </c>
      <c r="D32" s="1">
        <v>117.3</v>
      </c>
      <c r="E32" s="1">
        <v>114.9</v>
      </c>
      <c r="F32" s="1">
        <v>116.2</v>
      </c>
      <c r="G32" s="1">
        <v>112.8</v>
      </c>
      <c r="H32" s="1">
        <v>108.9</v>
      </c>
      <c r="I32" s="1">
        <v>116.6</v>
      </c>
      <c r="J32" s="1">
        <v>178.1</v>
      </c>
      <c r="K32" s="1">
        <v>109.1</v>
      </c>
      <c r="L32" s="1">
        <v>103.6</v>
      </c>
      <c r="M32" s="1">
        <v>109</v>
      </c>
      <c r="N32" s="1">
        <v>111.8</v>
      </c>
      <c r="O32" s="1">
        <v>116</v>
      </c>
      <c r="P32" s="1">
        <v>122.5</v>
      </c>
      <c r="Q32" s="1">
        <v>112.8</v>
      </c>
      <c r="R32" s="1">
        <v>114.6</v>
      </c>
      <c r="S32" s="1">
        <v>113.1</v>
      </c>
      <c r="T32" s="1">
        <v>114.4</v>
      </c>
      <c r="U32" s="1" t="s">
        <v>32</v>
      </c>
      <c r="V32" s="1">
        <v>112.6</v>
      </c>
      <c r="W32" s="1">
        <v>111.3</v>
      </c>
      <c r="X32" s="1">
        <v>109.7</v>
      </c>
      <c r="Y32" s="1">
        <v>109.6</v>
      </c>
      <c r="Z32" s="1">
        <v>108.7</v>
      </c>
      <c r="AA32" s="1">
        <v>111</v>
      </c>
      <c r="AB32" s="1">
        <v>108.2</v>
      </c>
      <c r="AC32" s="1">
        <v>109.8</v>
      </c>
      <c r="AD32" s="1">
        <v>117.4</v>
      </c>
    </row>
    <row r="33" spans="1:30" ht="15.75" customHeight="1">
      <c r="A33" s="11" t="s">
        <v>33</v>
      </c>
      <c r="B33" s="21">
        <v>2013</v>
      </c>
      <c r="C33" s="11" t="s">
        <v>44</v>
      </c>
      <c r="D33" s="1">
        <v>119.8</v>
      </c>
      <c r="E33" s="1">
        <v>116.3</v>
      </c>
      <c r="F33" s="1">
        <v>122.6</v>
      </c>
      <c r="G33" s="1">
        <v>112</v>
      </c>
      <c r="H33" s="1">
        <v>103.2</v>
      </c>
      <c r="I33" s="1">
        <v>110</v>
      </c>
      <c r="J33" s="1">
        <v>192.8</v>
      </c>
      <c r="K33" s="1">
        <v>106.3</v>
      </c>
      <c r="L33" s="1">
        <v>99.5</v>
      </c>
      <c r="M33" s="1">
        <v>110.3</v>
      </c>
      <c r="N33" s="1">
        <v>111.8</v>
      </c>
      <c r="O33" s="1">
        <v>117.1</v>
      </c>
      <c r="P33" s="1">
        <v>122.9</v>
      </c>
      <c r="Q33" s="1">
        <v>114.1</v>
      </c>
      <c r="R33" s="1">
        <v>113.5</v>
      </c>
      <c r="S33" s="1">
        <v>110.3</v>
      </c>
      <c r="T33" s="1">
        <v>113</v>
      </c>
      <c r="U33" s="1">
        <v>111.1</v>
      </c>
      <c r="V33" s="1">
        <v>110</v>
      </c>
      <c r="W33" s="1">
        <v>110.9</v>
      </c>
      <c r="X33" s="1">
        <v>108.6</v>
      </c>
      <c r="Y33" s="1">
        <v>109.5</v>
      </c>
      <c r="Z33" s="1">
        <v>108.5</v>
      </c>
      <c r="AA33" s="1">
        <v>111.3</v>
      </c>
      <c r="AB33" s="1">
        <v>107.9</v>
      </c>
      <c r="AC33" s="1">
        <v>109.6</v>
      </c>
      <c r="AD33" s="1">
        <v>115</v>
      </c>
    </row>
    <row r="34" spans="1:30" ht="15.75" customHeight="1">
      <c r="A34" s="11" t="s">
        <v>34</v>
      </c>
      <c r="B34" s="21">
        <v>2013</v>
      </c>
      <c r="C34" s="11" t="s">
        <v>44</v>
      </c>
      <c r="D34" s="1">
        <v>118.1</v>
      </c>
      <c r="E34" s="1">
        <v>115.4</v>
      </c>
      <c r="F34" s="1">
        <v>118.7</v>
      </c>
      <c r="G34" s="1">
        <v>112.5</v>
      </c>
      <c r="H34" s="1">
        <v>106.8</v>
      </c>
      <c r="I34" s="1">
        <v>113.5</v>
      </c>
      <c r="J34" s="1">
        <v>183.1</v>
      </c>
      <c r="K34" s="1">
        <v>108.2</v>
      </c>
      <c r="L34" s="1">
        <v>102.2</v>
      </c>
      <c r="M34" s="1">
        <v>109.4</v>
      </c>
      <c r="N34" s="1">
        <v>111.8</v>
      </c>
      <c r="O34" s="1">
        <v>116.5</v>
      </c>
      <c r="P34" s="1">
        <v>122.6</v>
      </c>
      <c r="Q34" s="1">
        <v>113.1</v>
      </c>
      <c r="R34" s="1">
        <v>114.2</v>
      </c>
      <c r="S34" s="1">
        <v>111.9</v>
      </c>
      <c r="T34" s="1">
        <v>113.8</v>
      </c>
      <c r="U34" s="1">
        <v>111.1</v>
      </c>
      <c r="V34" s="1">
        <v>111.6</v>
      </c>
      <c r="W34" s="1">
        <v>111.1</v>
      </c>
      <c r="X34" s="1">
        <v>109.3</v>
      </c>
      <c r="Y34" s="1">
        <v>109.5</v>
      </c>
      <c r="Z34" s="1">
        <v>108.6</v>
      </c>
      <c r="AA34" s="1">
        <v>111.2</v>
      </c>
      <c r="AB34" s="1">
        <v>108.1</v>
      </c>
      <c r="AC34" s="1">
        <v>109.7</v>
      </c>
      <c r="AD34" s="1">
        <v>116.3</v>
      </c>
    </row>
    <row r="35" spans="1:30" ht="15.75" customHeight="1">
      <c r="A35" s="11" t="s">
        <v>30</v>
      </c>
      <c r="B35" s="21">
        <v>2013</v>
      </c>
      <c r="C35" s="11" t="s">
        <v>45</v>
      </c>
      <c r="D35" s="1">
        <v>118.4</v>
      </c>
      <c r="E35" s="1">
        <v>115.9</v>
      </c>
      <c r="F35" s="1">
        <v>120.4</v>
      </c>
      <c r="G35" s="1">
        <v>113.8</v>
      </c>
      <c r="H35" s="1">
        <v>109.5</v>
      </c>
      <c r="I35" s="1">
        <v>115.5</v>
      </c>
      <c r="J35" s="1">
        <v>145.69999999999999</v>
      </c>
      <c r="K35" s="1">
        <v>109.5</v>
      </c>
      <c r="L35" s="1">
        <v>102.9</v>
      </c>
      <c r="M35" s="1">
        <v>109.8</v>
      </c>
      <c r="N35" s="1">
        <v>112.1</v>
      </c>
      <c r="O35" s="1">
        <v>116.8</v>
      </c>
      <c r="P35" s="1">
        <v>118.7</v>
      </c>
      <c r="Q35" s="1">
        <v>113.6</v>
      </c>
      <c r="R35" s="1">
        <v>115.8</v>
      </c>
      <c r="S35" s="1">
        <v>114</v>
      </c>
      <c r="T35" s="1">
        <v>115.5</v>
      </c>
      <c r="U35" s="1" t="s">
        <v>32</v>
      </c>
      <c r="V35" s="1">
        <v>112.8</v>
      </c>
      <c r="W35" s="1">
        <v>112.1</v>
      </c>
      <c r="X35" s="1">
        <v>110.1</v>
      </c>
      <c r="Y35" s="1">
        <v>109.9</v>
      </c>
      <c r="Z35" s="1">
        <v>109.2</v>
      </c>
      <c r="AA35" s="1">
        <v>111.6</v>
      </c>
      <c r="AB35" s="1">
        <v>108.1</v>
      </c>
      <c r="AC35" s="1">
        <v>110.1</v>
      </c>
      <c r="AD35" s="1">
        <v>115.5</v>
      </c>
    </row>
    <row r="36" spans="1:30" ht="15.75" customHeight="1">
      <c r="A36" s="11" t="s">
        <v>33</v>
      </c>
      <c r="B36" s="21">
        <v>2013</v>
      </c>
      <c r="C36" s="11" t="s">
        <v>45</v>
      </c>
      <c r="D36" s="1">
        <v>120.5</v>
      </c>
      <c r="E36" s="1">
        <v>118.1</v>
      </c>
      <c r="F36" s="1">
        <v>128.5</v>
      </c>
      <c r="G36" s="1">
        <v>112.8</v>
      </c>
      <c r="H36" s="1">
        <v>103.4</v>
      </c>
      <c r="I36" s="1">
        <v>110.7</v>
      </c>
      <c r="J36" s="1">
        <v>144.80000000000001</v>
      </c>
      <c r="K36" s="1">
        <v>107.1</v>
      </c>
      <c r="L36" s="1">
        <v>98.6</v>
      </c>
      <c r="M36" s="1">
        <v>111.9</v>
      </c>
      <c r="N36" s="1">
        <v>112.1</v>
      </c>
      <c r="O36" s="1">
        <v>118.1</v>
      </c>
      <c r="P36" s="1">
        <v>117.8</v>
      </c>
      <c r="Q36" s="1">
        <v>115</v>
      </c>
      <c r="R36" s="1">
        <v>114.2</v>
      </c>
      <c r="S36" s="1">
        <v>110.9</v>
      </c>
      <c r="T36" s="1">
        <v>113.7</v>
      </c>
      <c r="U36" s="1">
        <v>110.7</v>
      </c>
      <c r="V36" s="1">
        <v>110.4</v>
      </c>
      <c r="W36" s="1">
        <v>111.3</v>
      </c>
      <c r="X36" s="1">
        <v>109</v>
      </c>
      <c r="Y36" s="1">
        <v>109.7</v>
      </c>
      <c r="Z36" s="1">
        <v>108.9</v>
      </c>
      <c r="AA36" s="1">
        <v>111.4</v>
      </c>
      <c r="AB36" s="1">
        <v>107.7</v>
      </c>
      <c r="AC36" s="1">
        <v>109.8</v>
      </c>
      <c r="AD36" s="1">
        <v>113.3</v>
      </c>
    </row>
    <row r="37" spans="1:30" ht="15.75" customHeight="1">
      <c r="A37" s="11" t="s">
        <v>34</v>
      </c>
      <c r="B37" s="21">
        <v>2013</v>
      </c>
      <c r="C37" s="11" t="s">
        <v>45</v>
      </c>
      <c r="D37" s="1">
        <v>119.1</v>
      </c>
      <c r="E37" s="1">
        <v>116.7</v>
      </c>
      <c r="F37" s="1">
        <v>123.5</v>
      </c>
      <c r="G37" s="1">
        <v>113.4</v>
      </c>
      <c r="H37" s="1">
        <v>107.3</v>
      </c>
      <c r="I37" s="1">
        <v>113.3</v>
      </c>
      <c r="J37" s="1">
        <v>145.4</v>
      </c>
      <c r="K37" s="1">
        <v>108.7</v>
      </c>
      <c r="L37" s="1">
        <v>101.5</v>
      </c>
      <c r="M37" s="1">
        <v>110.5</v>
      </c>
      <c r="N37" s="1">
        <v>112.1</v>
      </c>
      <c r="O37" s="1">
        <v>117.4</v>
      </c>
      <c r="P37" s="1">
        <v>118.4</v>
      </c>
      <c r="Q37" s="1">
        <v>114</v>
      </c>
      <c r="R37" s="1">
        <v>115.2</v>
      </c>
      <c r="S37" s="1">
        <v>112.7</v>
      </c>
      <c r="T37" s="1">
        <v>114.8</v>
      </c>
      <c r="U37" s="1">
        <v>110.7</v>
      </c>
      <c r="V37" s="1">
        <v>111.9</v>
      </c>
      <c r="W37" s="1">
        <v>111.7</v>
      </c>
      <c r="X37" s="1">
        <v>109.7</v>
      </c>
      <c r="Y37" s="1">
        <v>109.8</v>
      </c>
      <c r="Z37" s="1">
        <v>109</v>
      </c>
      <c r="AA37" s="1">
        <v>111.5</v>
      </c>
      <c r="AB37" s="1">
        <v>107.9</v>
      </c>
      <c r="AC37" s="1">
        <v>110</v>
      </c>
      <c r="AD37" s="1">
        <v>114.5</v>
      </c>
    </row>
    <row r="38" spans="1:30" ht="15.75" customHeight="1">
      <c r="A38" s="11" t="s">
        <v>30</v>
      </c>
      <c r="B38" s="21">
        <v>2014</v>
      </c>
      <c r="C38" s="11" t="s">
        <v>31</v>
      </c>
      <c r="D38" s="1">
        <v>118.9</v>
      </c>
      <c r="E38" s="1">
        <v>117.1</v>
      </c>
      <c r="F38" s="1">
        <v>120.5</v>
      </c>
      <c r="G38" s="1">
        <v>114.4</v>
      </c>
      <c r="H38" s="1">
        <v>109</v>
      </c>
      <c r="I38" s="1">
        <v>115.5</v>
      </c>
      <c r="J38" s="1">
        <v>123.9</v>
      </c>
      <c r="K38" s="1">
        <v>109.6</v>
      </c>
      <c r="L38" s="1">
        <v>101.8</v>
      </c>
      <c r="M38" s="1">
        <v>110.2</v>
      </c>
      <c r="N38" s="1">
        <v>112.4</v>
      </c>
      <c r="O38" s="1">
        <v>117.3</v>
      </c>
      <c r="P38" s="1">
        <v>116</v>
      </c>
      <c r="Q38" s="1">
        <v>114</v>
      </c>
      <c r="R38" s="1">
        <v>116.5</v>
      </c>
      <c r="S38" s="1">
        <v>114.5</v>
      </c>
      <c r="T38" s="1">
        <v>116.2</v>
      </c>
      <c r="U38" s="1" t="s">
        <v>32</v>
      </c>
      <c r="V38" s="1">
        <v>113</v>
      </c>
      <c r="W38" s="1">
        <v>112.6</v>
      </c>
      <c r="X38" s="1">
        <v>110.6</v>
      </c>
      <c r="Y38" s="1">
        <v>110.5</v>
      </c>
      <c r="Z38" s="1">
        <v>109.6</v>
      </c>
      <c r="AA38" s="1">
        <v>111.8</v>
      </c>
      <c r="AB38" s="1">
        <v>108.3</v>
      </c>
      <c r="AC38" s="1">
        <v>110.6</v>
      </c>
      <c r="AD38" s="1">
        <v>114.2</v>
      </c>
    </row>
    <row r="39" spans="1:30" ht="15.75" customHeight="1">
      <c r="A39" s="11" t="s">
        <v>33</v>
      </c>
      <c r="B39" s="21">
        <v>2014</v>
      </c>
      <c r="C39" s="11" t="s">
        <v>31</v>
      </c>
      <c r="D39" s="1">
        <v>121.2</v>
      </c>
      <c r="E39" s="1">
        <v>122</v>
      </c>
      <c r="F39" s="1">
        <v>129.9</v>
      </c>
      <c r="G39" s="1">
        <v>113.6</v>
      </c>
      <c r="H39" s="1">
        <v>102.9</v>
      </c>
      <c r="I39" s="1">
        <v>112.1</v>
      </c>
      <c r="J39" s="1">
        <v>118.9</v>
      </c>
      <c r="K39" s="1">
        <v>107.5</v>
      </c>
      <c r="L39" s="1">
        <v>96.9</v>
      </c>
      <c r="M39" s="1">
        <v>112.7</v>
      </c>
      <c r="N39" s="1">
        <v>112.1</v>
      </c>
      <c r="O39" s="1">
        <v>119</v>
      </c>
      <c r="P39" s="1">
        <v>115.5</v>
      </c>
      <c r="Q39" s="1">
        <v>115.7</v>
      </c>
      <c r="R39" s="1">
        <v>114.8</v>
      </c>
      <c r="S39" s="1">
        <v>111.3</v>
      </c>
      <c r="T39" s="1">
        <v>114.3</v>
      </c>
      <c r="U39" s="1">
        <v>111.6</v>
      </c>
      <c r="V39" s="1">
        <v>111</v>
      </c>
      <c r="W39" s="1">
        <v>111.9</v>
      </c>
      <c r="X39" s="1">
        <v>109.7</v>
      </c>
      <c r="Y39" s="1">
        <v>110.8</v>
      </c>
      <c r="Z39" s="1">
        <v>109.8</v>
      </c>
      <c r="AA39" s="1">
        <v>111.5</v>
      </c>
      <c r="AB39" s="1">
        <v>108</v>
      </c>
      <c r="AC39" s="1">
        <v>110.5</v>
      </c>
      <c r="AD39" s="1">
        <v>112.9</v>
      </c>
    </row>
    <row r="40" spans="1:30" ht="15.75" customHeight="1">
      <c r="A40" s="11" t="s">
        <v>34</v>
      </c>
      <c r="B40" s="21">
        <v>2014</v>
      </c>
      <c r="C40" s="11" t="s">
        <v>31</v>
      </c>
      <c r="D40" s="1">
        <v>119.6</v>
      </c>
      <c r="E40" s="1">
        <v>118.8</v>
      </c>
      <c r="F40" s="1">
        <v>124.1</v>
      </c>
      <c r="G40" s="1">
        <v>114.1</v>
      </c>
      <c r="H40" s="1">
        <v>106.8</v>
      </c>
      <c r="I40" s="1">
        <v>113.9</v>
      </c>
      <c r="J40" s="1">
        <v>122.2</v>
      </c>
      <c r="K40" s="1">
        <v>108.9</v>
      </c>
      <c r="L40" s="1">
        <v>100.2</v>
      </c>
      <c r="M40" s="1">
        <v>111</v>
      </c>
      <c r="N40" s="1">
        <v>112.3</v>
      </c>
      <c r="O40" s="1">
        <v>118.1</v>
      </c>
      <c r="P40" s="1">
        <v>115.8</v>
      </c>
      <c r="Q40" s="1">
        <v>114.5</v>
      </c>
      <c r="R40" s="1">
        <v>115.8</v>
      </c>
      <c r="S40" s="1">
        <v>113.2</v>
      </c>
      <c r="T40" s="1">
        <v>115.4</v>
      </c>
      <c r="U40" s="1">
        <v>111.6</v>
      </c>
      <c r="V40" s="1">
        <v>112.2</v>
      </c>
      <c r="W40" s="1">
        <v>112.3</v>
      </c>
      <c r="X40" s="1">
        <v>110.3</v>
      </c>
      <c r="Y40" s="1">
        <v>110.7</v>
      </c>
      <c r="Z40" s="1">
        <v>109.7</v>
      </c>
      <c r="AA40" s="1">
        <v>111.6</v>
      </c>
      <c r="AB40" s="1">
        <v>108.2</v>
      </c>
      <c r="AC40" s="1">
        <v>110.6</v>
      </c>
      <c r="AD40" s="1">
        <v>113.6</v>
      </c>
    </row>
    <row r="41" spans="1:30" ht="15.75" customHeight="1">
      <c r="A41" s="11" t="s">
        <v>30</v>
      </c>
      <c r="B41" s="21">
        <v>2014</v>
      </c>
      <c r="C41" s="11" t="s">
        <v>35</v>
      </c>
      <c r="D41" s="1">
        <v>119.4</v>
      </c>
      <c r="E41" s="1">
        <v>117.7</v>
      </c>
      <c r="F41" s="1">
        <v>121.2</v>
      </c>
      <c r="G41" s="1">
        <v>115</v>
      </c>
      <c r="H41" s="1">
        <v>109</v>
      </c>
      <c r="I41" s="1">
        <v>116.6</v>
      </c>
      <c r="J41" s="1">
        <v>116</v>
      </c>
      <c r="K41" s="1">
        <v>109.8</v>
      </c>
      <c r="L41" s="1">
        <v>101.1</v>
      </c>
      <c r="M41" s="1">
        <v>110.4</v>
      </c>
      <c r="N41" s="1">
        <v>112.9</v>
      </c>
      <c r="O41" s="1">
        <v>117.8</v>
      </c>
      <c r="P41" s="1">
        <v>115.3</v>
      </c>
      <c r="Q41" s="1">
        <v>114.2</v>
      </c>
      <c r="R41" s="1">
        <v>117.1</v>
      </c>
      <c r="S41" s="1">
        <v>114.5</v>
      </c>
      <c r="T41" s="1">
        <v>116.7</v>
      </c>
      <c r="U41" s="1" t="s">
        <v>32</v>
      </c>
      <c r="V41" s="1">
        <v>113.2</v>
      </c>
      <c r="W41" s="1">
        <v>112.9</v>
      </c>
      <c r="X41" s="1">
        <v>110.9</v>
      </c>
      <c r="Y41" s="1">
        <v>110.8</v>
      </c>
      <c r="Z41" s="1">
        <v>109.9</v>
      </c>
      <c r="AA41" s="1">
        <v>112</v>
      </c>
      <c r="AB41" s="1">
        <v>108.7</v>
      </c>
      <c r="AC41" s="1">
        <v>110.9</v>
      </c>
      <c r="AD41" s="1">
        <v>114</v>
      </c>
    </row>
    <row r="42" spans="1:30" ht="15.75" customHeight="1">
      <c r="A42" s="11" t="s">
        <v>33</v>
      </c>
      <c r="B42" s="21">
        <v>2014</v>
      </c>
      <c r="C42" s="11" t="s">
        <v>35</v>
      </c>
      <c r="D42" s="1">
        <v>121.9</v>
      </c>
      <c r="E42" s="1">
        <v>122</v>
      </c>
      <c r="F42" s="1">
        <v>124.5</v>
      </c>
      <c r="G42" s="1">
        <v>115.2</v>
      </c>
      <c r="H42" s="1">
        <v>102.5</v>
      </c>
      <c r="I42" s="1">
        <v>114.1</v>
      </c>
      <c r="J42" s="1">
        <v>111.5</v>
      </c>
      <c r="K42" s="1">
        <v>108.2</v>
      </c>
      <c r="L42" s="1">
        <v>95.4</v>
      </c>
      <c r="M42" s="1">
        <v>113.5</v>
      </c>
      <c r="N42" s="1">
        <v>112.1</v>
      </c>
      <c r="O42" s="1">
        <v>119.9</v>
      </c>
      <c r="P42" s="1">
        <v>115.2</v>
      </c>
      <c r="Q42" s="1">
        <v>116.2</v>
      </c>
      <c r="R42" s="1">
        <v>115.3</v>
      </c>
      <c r="S42" s="1">
        <v>111.7</v>
      </c>
      <c r="T42" s="1">
        <v>114.7</v>
      </c>
      <c r="U42" s="1">
        <v>112.5</v>
      </c>
      <c r="V42" s="1">
        <v>111.1</v>
      </c>
      <c r="W42" s="1">
        <v>112.6</v>
      </c>
      <c r="X42" s="1">
        <v>110.4</v>
      </c>
      <c r="Y42" s="1">
        <v>111.3</v>
      </c>
      <c r="Z42" s="1">
        <v>110.3</v>
      </c>
      <c r="AA42" s="1">
        <v>111.6</v>
      </c>
      <c r="AB42" s="1">
        <v>108.7</v>
      </c>
      <c r="AC42" s="1">
        <v>111</v>
      </c>
      <c r="AD42" s="1">
        <v>113.1</v>
      </c>
    </row>
    <row r="43" spans="1:30" ht="15.75" customHeight="1">
      <c r="A43" s="11" t="s">
        <v>34</v>
      </c>
      <c r="B43" s="21">
        <v>2014</v>
      </c>
      <c r="C43" s="11" t="s">
        <v>35</v>
      </c>
      <c r="D43" s="1">
        <v>120.2</v>
      </c>
      <c r="E43" s="1">
        <v>119.2</v>
      </c>
      <c r="F43" s="1">
        <v>122.5</v>
      </c>
      <c r="G43" s="1">
        <v>115.1</v>
      </c>
      <c r="H43" s="1">
        <v>106.6</v>
      </c>
      <c r="I43" s="1">
        <v>115.4</v>
      </c>
      <c r="J43" s="1">
        <v>114.5</v>
      </c>
      <c r="K43" s="1">
        <v>109.3</v>
      </c>
      <c r="L43" s="1">
        <v>99.2</v>
      </c>
      <c r="M43" s="1">
        <v>111.4</v>
      </c>
      <c r="N43" s="1">
        <v>112.6</v>
      </c>
      <c r="O43" s="1">
        <v>118.8</v>
      </c>
      <c r="P43" s="1">
        <v>115.3</v>
      </c>
      <c r="Q43" s="1">
        <v>114.7</v>
      </c>
      <c r="R43" s="1">
        <v>116.4</v>
      </c>
      <c r="S43" s="1">
        <v>113.3</v>
      </c>
      <c r="T43" s="1">
        <v>115.9</v>
      </c>
      <c r="U43" s="1">
        <v>112.5</v>
      </c>
      <c r="V43" s="1">
        <v>112.4</v>
      </c>
      <c r="W43" s="1">
        <v>112.8</v>
      </c>
      <c r="X43" s="1">
        <v>110.7</v>
      </c>
      <c r="Y43" s="1">
        <v>111.1</v>
      </c>
      <c r="Z43" s="1">
        <v>110.1</v>
      </c>
      <c r="AA43" s="1">
        <v>111.8</v>
      </c>
      <c r="AB43" s="1">
        <v>108.7</v>
      </c>
      <c r="AC43" s="1">
        <v>110.9</v>
      </c>
      <c r="AD43" s="1">
        <v>113.6</v>
      </c>
    </row>
    <row r="44" spans="1:30" ht="15.75" customHeight="1">
      <c r="A44" s="11" t="s">
        <v>30</v>
      </c>
      <c r="B44" s="21">
        <v>2014</v>
      </c>
      <c r="C44" s="11" t="s">
        <v>36</v>
      </c>
      <c r="D44" s="1">
        <v>120.1</v>
      </c>
      <c r="E44" s="1">
        <v>118.1</v>
      </c>
      <c r="F44" s="1">
        <v>120.7</v>
      </c>
      <c r="G44" s="1">
        <v>116.1</v>
      </c>
      <c r="H44" s="1">
        <v>109.3</v>
      </c>
      <c r="I44" s="1">
        <v>119.6</v>
      </c>
      <c r="J44" s="1">
        <v>117.9</v>
      </c>
      <c r="K44" s="1">
        <v>110.2</v>
      </c>
      <c r="L44" s="1">
        <v>101.2</v>
      </c>
      <c r="M44" s="1">
        <v>110.7</v>
      </c>
      <c r="N44" s="1">
        <v>113</v>
      </c>
      <c r="O44" s="1">
        <v>118.3</v>
      </c>
      <c r="P44" s="1">
        <v>116.2</v>
      </c>
      <c r="Q44" s="1">
        <v>114.6</v>
      </c>
      <c r="R44" s="1">
        <v>117.5</v>
      </c>
      <c r="S44" s="1">
        <v>114.9</v>
      </c>
      <c r="T44" s="1">
        <v>117.2</v>
      </c>
      <c r="U44" s="1" t="s">
        <v>32</v>
      </c>
      <c r="V44" s="1">
        <v>113.4</v>
      </c>
      <c r="W44" s="1">
        <v>113.4</v>
      </c>
      <c r="X44" s="1">
        <v>111.4</v>
      </c>
      <c r="Y44" s="1">
        <v>111.2</v>
      </c>
      <c r="Z44" s="1">
        <v>110.2</v>
      </c>
      <c r="AA44" s="1">
        <v>112.4</v>
      </c>
      <c r="AB44" s="1">
        <v>108.9</v>
      </c>
      <c r="AC44" s="1">
        <v>111.3</v>
      </c>
      <c r="AD44" s="1">
        <v>114.6</v>
      </c>
    </row>
    <row r="45" spans="1:30" ht="15.75" customHeight="1">
      <c r="A45" s="11" t="s">
        <v>33</v>
      </c>
      <c r="B45" s="21">
        <v>2014</v>
      </c>
      <c r="C45" s="11" t="s">
        <v>36</v>
      </c>
      <c r="D45" s="1">
        <v>122.1</v>
      </c>
      <c r="E45" s="1">
        <v>121.4</v>
      </c>
      <c r="F45" s="1">
        <v>121.5</v>
      </c>
      <c r="G45" s="1">
        <v>116.2</v>
      </c>
      <c r="H45" s="1">
        <v>102.8</v>
      </c>
      <c r="I45" s="1">
        <v>117.7</v>
      </c>
      <c r="J45" s="1">
        <v>113.3</v>
      </c>
      <c r="K45" s="1">
        <v>108.9</v>
      </c>
      <c r="L45" s="1">
        <v>96.3</v>
      </c>
      <c r="M45" s="1">
        <v>114.1</v>
      </c>
      <c r="N45" s="1">
        <v>112.2</v>
      </c>
      <c r="O45" s="1">
        <v>120.5</v>
      </c>
      <c r="P45" s="1">
        <v>116</v>
      </c>
      <c r="Q45" s="1">
        <v>116.7</v>
      </c>
      <c r="R45" s="1">
        <v>115.8</v>
      </c>
      <c r="S45" s="1">
        <v>112.1</v>
      </c>
      <c r="T45" s="1">
        <v>115.2</v>
      </c>
      <c r="U45" s="1">
        <v>113.2</v>
      </c>
      <c r="V45" s="1">
        <v>110.9</v>
      </c>
      <c r="W45" s="1">
        <v>113</v>
      </c>
      <c r="X45" s="1">
        <v>110.8</v>
      </c>
      <c r="Y45" s="1">
        <v>111.6</v>
      </c>
      <c r="Z45" s="1">
        <v>110.9</v>
      </c>
      <c r="AA45" s="1">
        <v>111.8</v>
      </c>
      <c r="AB45" s="1">
        <v>109.2</v>
      </c>
      <c r="AC45" s="1">
        <v>111.4</v>
      </c>
      <c r="AD45" s="1">
        <v>113.7</v>
      </c>
    </row>
    <row r="46" spans="1:30" ht="15.75" customHeight="1">
      <c r="A46" s="11" t="s">
        <v>34</v>
      </c>
      <c r="B46" s="21">
        <v>2014</v>
      </c>
      <c r="C46" s="11" t="s">
        <v>36</v>
      </c>
      <c r="D46" s="1">
        <v>120.7</v>
      </c>
      <c r="E46" s="1">
        <v>119.3</v>
      </c>
      <c r="F46" s="1">
        <v>121</v>
      </c>
      <c r="G46" s="1">
        <v>116.1</v>
      </c>
      <c r="H46" s="1">
        <v>106.9</v>
      </c>
      <c r="I46" s="1">
        <v>118.7</v>
      </c>
      <c r="J46" s="1">
        <v>116.3</v>
      </c>
      <c r="K46" s="1">
        <v>109.8</v>
      </c>
      <c r="L46" s="1">
        <v>99.6</v>
      </c>
      <c r="M46" s="1">
        <v>111.8</v>
      </c>
      <c r="N46" s="1">
        <v>112.7</v>
      </c>
      <c r="O46" s="1">
        <v>119.3</v>
      </c>
      <c r="P46" s="1">
        <v>116.1</v>
      </c>
      <c r="Q46" s="1">
        <v>115.2</v>
      </c>
      <c r="R46" s="1">
        <v>116.8</v>
      </c>
      <c r="S46" s="1">
        <v>113.7</v>
      </c>
      <c r="T46" s="1">
        <v>116.4</v>
      </c>
      <c r="U46" s="1">
        <v>113.2</v>
      </c>
      <c r="V46" s="1">
        <v>112.5</v>
      </c>
      <c r="W46" s="1">
        <v>113.2</v>
      </c>
      <c r="X46" s="1">
        <v>111.2</v>
      </c>
      <c r="Y46" s="1">
        <v>111.4</v>
      </c>
      <c r="Z46" s="1">
        <v>110.6</v>
      </c>
      <c r="AA46" s="1">
        <v>112</v>
      </c>
      <c r="AB46" s="1">
        <v>109</v>
      </c>
      <c r="AC46" s="1">
        <v>111.3</v>
      </c>
      <c r="AD46" s="1">
        <v>114.2</v>
      </c>
    </row>
    <row r="47" spans="1:30" ht="15.75" customHeight="1">
      <c r="A47" s="11" t="s">
        <v>30</v>
      </c>
      <c r="B47" s="21">
        <v>2014</v>
      </c>
      <c r="C47" s="11" t="s">
        <v>37</v>
      </c>
      <c r="D47" s="1">
        <v>120.2</v>
      </c>
      <c r="E47" s="1">
        <v>118.9</v>
      </c>
      <c r="F47" s="1">
        <v>118.1</v>
      </c>
      <c r="G47" s="1">
        <v>117</v>
      </c>
      <c r="H47" s="1">
        <v>109.7</v>
      </c>
      <c r="I47" s="1">
        <v>125.5</v>
      </c>
      <c r="J47" s="1">
        <v>120.5</v>
      </c>
      <c r="K47" s="1">
        <v>111</v>
      </c>
      <c r="L47" s="1">
        <v>102.6</v>
      </c>
      <c r="M47" s="1">
        <v>111.2</v>
      </c>
      <c r="N47" s="1">
        <v>113.5</v>
      </c>
      <c r="O47" s="1">
        <v>118.7</v>
      </c>
      <c r="P47" s="1">
        <v>117.2</v>
      </c>
      <c r="Q47" s="1">
        <v>115.4</v>
      </c>
      <c r="R47" s="1">
        <v>118.1</v>
      </c>
      <c r="S47" s="1">
        <v>116.1</v>
      </c>
      <c r="T47" s="1">
        <v>117.8</v>
      </c>
      <c r="U47" s="1" t="s">
        <v>32</v>
      </c>
      <c r="V47" s="1">
        <v>113.4</v>
      </c>
      <c r="W47" s="1">
        <v>113.7</v>
      </c>
      <c r="X47" s="1">
        <v>111.8</v>
      </c>
      <c r="Y47" s="1">
        <v>111.2</v>
      </c>
      <c r="Z47" s="1">
        <v>110.5</v>
      </c>
      <c r="AA47" s="1">
        <v>113</v>
      </c>
      <c r="AB47" s="1">
        <v>108.9</v>
      </c>
      <c r="AC47" s="1">
        <v>111.5</v>
      </c>
      <c r="AD47" s="1">
        <v>115.4</v>
      </c>
    </row>
    <row r="48" spans="1:30" ht="15.75" customHeight="1">
      <c r="A48" s="11" t="s">
        <v>33</v>
      </c>
      <c r="B48" s="21">
        <v>2014</v>
      </c>
      <c r="C48" s="11" t="s">
        <v>37</v>
      </c>
      <c r="D48" s="1">
        <v>122.5</v>
      </c>
      <c r="E48" s="1">
        <v>121.7</v>
      </c>
      <c r="F48" s="1">
        <v>113.3</v>
      </c>
      <c r="G48" s="1">
        <v>117</v>
      </c>
      <c r="H48" s="1">
        <v>103.1</v>
      </c>
      <c r="I48" s="1">
        <v>126.7</v>
      </c>
      <c r="J48" s="1">
        <v>121.2</v>
      </c>
      <c r="K48" s="1">
        <v>111</v>
      </c>
      <c r="L48" s="1">
        <v>100.3</v>
      </c>
      <c r="M48" s="1">
        <v>115.3</v>
      </c>
      <c r="N48" s="1">
        <v>112.7</v>
      </c>
      <c r="O48" s="1">
        <v>121</v>
      </c>
      <c r="P48" s="1">
        <v>118.2</v>
      </c>
      <c r="Q48" s="1">
        <v>117.6</v>
      </c>
      <c r="R48" s="1">
        <v>116.3</v>
      </c>
      <c r="S48" s="1">
        <v>112.5</v>
      </c>
      <c r="T48" s="1">
        <v>115.7</v>
      </c>
      <c r="U48" s="1">
        <v>113.9</v>
      </c>
      <c r="V48" s="1">
        <v>110.9</v>
      </c>
      <c r="W48" s="1">
        <v>113.4</v>
      </c>
      <c r="X48" s="1">
        <v>111</v>
      </c>
      <c r="Y48" s="1">
        <v>111.2</v>
      </c>
      <c r="Z48" s="1">
        <v>111.2</v>
      </c>
      <c r="AA48" s="1">
        <v>112.5</v>
      </c>
      <c r="AB48" s="1">
        <v>109.1</v>
      </c>
      <c r="AC48" s="1">
        <v>111.4</v>
      </c>
      <c r="AD48" s="1">
        <v>114.7</v>
      </c>
    </row>
    <row r="49" spans="1:30" ht="15.75" customHeight="1">
      <c r="A49" s="11" t="s">
        <v>34</v>
      </c>
      <c r="B49" s="21">
        <v>2014</v>
      </c>
      <c r="C49" s="11" t="s">
        <v>37</v>
      </c>
      <c r="D49" s="1">
        <v>120.9</v>
      </c>
      <c r="E49" s="1">
        <v>119.9</v>
      </c>
      <c r="F49" s="1">
        <v>116.2</v>
      </c>
      <c r="G49" s="1">
        <v>117</v>
      </c>
      <c r="H49" s="1">
        <v>107.3</v>
      </c>
      <c r="I49" s="1">
        <v>126.1</v>
      </c>
      <c r="J49" s="1">
        <v>120.7</v>
      </c>
      <c r="K49" s="1">
        <v>111</v>
      </c>
      <c r="L49" s="1">
        <v>101.8</v>
      </c>
      <c r="M49" s="1">
        <v>112.6</v>
      </c>
      <c r="N49" s="1">
        <v>113.2</v>
      </c>
      <c r="O49" s="1">
        <v>119.8</v>
      </c>
      <c r="P49" s="1">
        <v>117.6</v>
      </c>
      <c r="Q49" s="1">
        <v>116</v>
      </c>
      <c r="R49" s="1">
        <v>117.4</v>
      </c>
      <c r="S49" s="1">
        <v>114.6</v>
      </c>
      <c r="T49" s="1">
        <v>117</v>
      </c>
      <c r="U49" s="1">
        <v>113.9</v>
      </c>
      <c r="V49" s="1">
        <v>112.5</v>
      </c>
      <c r="W49" s="1">
        <v>113.6</v>
      </c>
      <c r="X49" s="1">
        <v>111.5</v>
      </c>
      <c r="Y49" s="1">
        <v>111.2</v>
      </c>
      <c r="Z49" s="1">
        <v>110.9</v>
      </c>
      <c r="AA49" s="1">
        <v>112.7</v>
      </c>
      <c r="AB49" s="1">
        <v>109</v>
      </c>
      <c r="AC49" s="1">
        <v>111.5</v>
      </c>
      <c r="AD49" s="1">
        <v>115.1</v>
      </c>
    </row>
    <row r="50" spans="1:30" ht="15.75" customHeight="1">
      <c r="A50" s="11" t="s">
        <v>30</v>
      </c>
      <c r="B50" s="21">
        <v>2014</v>
      </c>
      <c r="C50" s="11" t="s">
        <v>38</v>
      </c>
      <c r="D50" s="1">
        <v>120.3</v>
      </c>
      <c r="E50" s="1">
        <v>120.2</v>
      </c>
      <c r="F50" s="1">
        <v>116.9</v>
      </c>
      <c r="G50" s="1">
        <v>118</v>
      </c>
      <c r="H50" s="1">
        <v>110.1</v>
      </c>
      <c r="I50" s="1">
        <v>126.3</v>
      </c>
      <c r="J50" s="1">
        <v>123.9</v>
      </c>
      <c r="K50" s="1">
        <v>111.5</v>
      </c>
      <c r="L50" s="1">
        <v>103.5</v>
      </c>
      <c r="M50" s="1">
        <v>111.6</v>
      </c>
      <c r="N50" s="1">
        <v>114.2</v>
      </c>
      <c r="O50" s="1">
        <v>119.2</v>
      </c>
      <c r="P50" s="1">
        <v>118.2</v>
      </c>
      <c r="Q50" s="1">
        <v>116.3</v>
      </c>
      <c r="R50" s="1">
        <v>118.7</v>
      </c>
      <c r="S50" s="1">
        <v>116.8</v>
      </c>
      <c r="T50" s="1">
        <v>118.5</v>
      </c>
      <c r="U50" s="1" t="s">
        <v>32</v>
      </c>
      <c r="V50" s="1">
        <v>113.4</v>
      </c>
      <c r="W50" s="1">
        <v>114.1</v>
      </c>
      <c r="X50" s="1">
        <v>112.1</v>
      </c>
      <c r="Y50" s="1">
        <v>111.4</v>
      </c>
      <c r="Z50" s="1">
        <v>110.9</v>
      </c>
      <c r="AA50" s="1">
        <v>113.1</v>
      </c>
      <c r="AB50" s="1">
        <v>108.9</v>
      </c>
      <c r="AC50" s="1">
        <v>111.8</v>
      </c>
      <c r="AD50" s="1">
        <v>116</v>
      </c>
    </row>
    <row r="51" spans="1:30" ht="13">
      <c r="A51" s="11" t="s">
        <v>33</v>
      </c>
      <c r="B51" s="21">
        <v>2014</v>
      </c>
      <c r="C51" s="11" t="s">
        <v>38</v>
      </c>
      <c r="D51" s="1">
        <v>122.7</v>
      </c>
      <c r="E51" s="1">
        <v>124.1</v>
      </c>
      <c r="F51" s="1">
        <v>114.2</v>
      </c>
      <c r="G51" s="1">
        <v>119.1</v>
      </c>
      <c r="H51" s="1">
        <v>103.5</v>
      </c>
      <c r="I51" s="1">
        <v>129.19999999999999</v>
      </c>
      <c r="J51" s="1">
        <v>127</v>
      </c>
      <c r="K51" s="1">
        <v>112.6</v>
      </c>
      <c r="L51" s="1">
        <v>101.3</v>
      </c>
      <c r="M51" s="1">
        <v>117</v>
      </c>
      <c r="N51" s="1">
        <v>112.9</v>
      </c>
      <c r="O51" s="1">
        <v>121.7</v>
      </c>
      <c r="P51" s="1">
        <v>120</v>
      </c>
      <c r="Q51" s="1">
        <v>118.3</v>
      </c>
      <c r="R51" s="1">
        <v>116.8</v>
      </c>
      <c r="S51" s="1">
        <v>112.9</v>
      </c>
      <c r="T51" s="1">
        <v>116.2</v>
      </c>
      <c r="U51" s="1">
        <v>114.3</v>
      </c>
      <c r="V51" s="1">
        <v>111.1</v>
      </c>
      <c r="W51" s="1">
        <v>114.1</v>
      </c>
      <c r="X51" s="1">
        <v>111.2</v>
      </c>
      <c r="Y51" s="1">
        <v>111.3</v>
      </c>
      <c r="Z51" s="1">
        <v>111.5</v>
      </c>
      <c r="AA51" s="1">
        <v>112.9</v>
      </c>
      <c r="AB51" s="1">
        <v>109.3</v>
      </c>
      <c r="AC51" s="1">
        <v>111.7</v>
      </c>
      <c r="AD51" s="1">
        <v>115.6</v>
      </c>
    </row>
    <row r="52" spans="1:30" ht="13">
      <c r="A52" s="11" t="s">
        <v>34</v>
      </c>
      <c r="B52" s="21">
        <v>2014</v>
      </c>
      <c r="C52" s="11" t="s">
        <v>38</v>
      </c>
      <c r="D52" s="1">
        <v>121.1</v>
      </c>
      <c r="E52" s="1">
        <v>121.6</v>
      </c>
      <c r="F52" s="1">
        <v>115.9</v>
      </c>
      <c r="G52" s="1">
        <v>118.4</v>
      </c>
      <c r="H52" s="1">
        <v>107.7</v>
      </c>
      <c r="I52" s="1">
        <v>127.7</v>
      </c>
      <c r="J52" s="1">
        <v>125</v>
      </c>
      <c r="K52" s="1">
        <v>111.9</v>
      </c>
      <c r="L52" s="1">
        <v>102.8</v>
      </c>
      <c r="M52" s="1">
        <v>113.4</v>
      </c>
      <c r="N52" s="1">
        <v>113.7</v>
      </c>
      <c r="O52" s="1">
        <v>120.4</v>
      </c>
      <c r="P52" s="1">
        <v>118.9</v>
      </c>
      <c r="Q52" s="1">
        <v>116.8</v>
      </c>
      <c r="R52" s="1">
        <v>118</v>
      </c>
      <c r="S52" s="1">
        <v>115.2</v>
      </c>
      <c r="T52" s="1">
        <v>117.6</v>
      </c>
      <c r="U52" s="1">
        <v>114.3</v>
      </c>
      <c r="V52" s="1">
        <v>112.5</v>
      </c>
      <c r="W52" s="1">
        <v>114.1</v>
      </c>
      <c r="X52" s="1">
        <v>111.8</v>
      </c>
      <c r="Y52" s="1">
        <v>111.3</v>
      </c>
      <c r="Z52" s="1">
        <v>111.2</v>
      </c>
      <c r="AA52" s="1">
        <v>113</v>
      </c>
      <c r="AB52" s="1">
        <v>109.1</v>
      </c>
      <c r="AC52" s="1">
        <v>111.8</v>
      </c>
      <c r="AD52" s="1">
        <v>115.8</v>
      </c>
    </row>
    <row r="53" spans="1:30" ht="13">
      <c r="A53" s="11" t="s">
        <v>30</v>
      </c>
      <c r="B53" s="21">
        <v>2014</v>
      </c>
      <c r="C53" s="11" t="s">
        <v>39</v>
      </c>
      <c r="D53" s="1">
        <v>120.7</v>
      </c>
      <c r="E53" s="1">
        <v>121.6</v>
      </c>
      <c r="F53" s="1">
        <v>116.1</v>
      </c>
      <c r="G53" s="1">
        <v>119.3</v>
      </c>
      <c r="H53" s="1">
        <v>110.3</v>
      </c>
      <c r="I53" s="1">
        <v>125.8</v>
      </c>
      <c r="J53" s="1">
        <v>129.30000000000001</v>
      </c>
      <c r="K53" s="1">
        <v>112.2</v>
      </c>
      <c r="L53" s="1">
        <v>103.6</v>
      </c>
      <c r="M53" s="1">
        <v>112.3</v>
      </c>
      <c r="N53" s="1">
        <v>114.9</v>
      </c>
      <c r="O53" s="1">
        <v>120.1</v>
      </c>
      <c r="P53" s="1">
        <v>119.5</v>
      </c>
      <c r="Q53" s="1">
        <v>117.3</v>
      </c>
      <c r="R53" s="1">
        <v>119.7</v>
      </c>
      <c r="S53" s="1">
        <v>117.3</v>
      </c>
      <c r="T53" s="1">
        <v>119.3</v>
      </c>
      <c r="U53" s="1" t="s">
        <v>32</v>
      </c>
      <c r="V53" s="1">
        <v>114.4</v>
      </c>
      <c r="W53" s="1">
        <v>114.9</v>
      </c>
      <c r="X53" s="1">
        <v>112.8</v>
      </c>
      <c r="Y53" s="1">
        <v>112.2</v>
      </c>
      <c r="Z53" s="1">
        <v>111.4</v>
      </c>
      <c r="AA53" s="1">
        <v>114.3</v>
      </c>
      <c r="AB53" s="1">
        <v>108</v>
      </c>
      <c r="AC53" s="1">
        <v>112.3</v>
      </c>
      <c r="AD53" s="1">
        <v>117</v>
      </c>
    </row>
    <row r="54" spans="1:30" ht="13">
      <c r="A54" s="11" t="s">
        <v>33</v>
      </c>
      <c r="B54" s="21">
        <v>2014</v>
      </c>
      <c r="C54" s="11" t="s">
        <v>39</v>
      </c>
      <c r="D54" s="1">
        <v>123.1</v>
      </c>
      <c r="E54" s="1">
        <v>125.9</v>
      </c>
      <c r="F54" s="1">
        <v>115.4</v>
      </c>
      <c r="G54" s="1">
        <v>120.4</v>
      </c>
      <c r="H54" s="1">
        <v>103.4</v>
      </c>
      <c r="I54" s="1">
        <v>131.19999999999999</v>
      </c>
      <c r="J54" s="1">
        <v>137.5</v>
      </c>
      <c r="K54" s="1">
        <v>112.8</v>
      </c>
      <c r="L54" s="1">
        <v>101.4</v>
      </c>
      <c r="M54" s="1">
        <v>118.3</v>
      </c>
      <c r="N54" s="1">
        <v>113.2</v>
      </c>
      <c r="O54" s="1">
        <v>122.4</v>
      </c>
      <c r="P54" s="1">
        <v>122</v>
      </c>
      <c r="Q54" s="1">
        <v>119</v>
      </c>
      <c r="R54" s="1">
        <v>117.4</v>
      </c>
      <c r="S54" s="1">
        <v>113.2</v>
      </c>
      <c r="T54" s="1">
        <v>116.7</v>
      </c>
      <c r="U54" s="1">
        <v>113.9</v>
      </c>
      <c r="V54" s="1">
        <v>111.2</v>
      </c>
      <c r="W54" s="1">
        <v>114.3</v>
      </c>
      <c r="X54" s="1">
        <v>111.4</v>
      </c>
      <c r="Y54" s="1">
        <v>111.5</v>
      </c>
      <c r="Z54" s="1">
        <v>111.8</v>
      </c>
      <c r="AA54" s="1">
        <v>115.1</v>
      </c>
      <c r="AB54" s="1">
        <v>108.7</v>
      </c>
      <c r="AC54" s="1">
        <v>112.2</v>
      </c>
      <c r="AD54" s="1">
        <v>116.4</v>
      </c>
    </row>
    <row r="55" spans="1:30" ht="13">
      <c r="A55" s="11" t="s">
        <v>34</v>
      </c>
      <c r="B55" s="21">
        <v>2014</v>
      </c>
      <c r="C55" s="11" t="s">
        <v>39</v>
      </c>
      <c r="D55" s="1">
        <v>121.5</v>
      </c>
      <c r="E55" s="1">
        <v>123.1</v>
      </c>
      <c r="F55" s="1">
        <v>115.8</v>
      </c>
      <c r="G55" s="1">
        <v>119.7</v>
      </c>
      <c r="H55" s="1">
        <v>107.8</v>
      </c>
      <c r="I55" s="1">
        <v>128.30000000000001</v>
      </c>
      <c r="J55" s="1">
        <v>132.1</v>
      </c>
      <c r="K55" s="1">
        <v>112.4</v>
      </c>
      <c r="L55" s="1">
        <v>102.9</v>
      </c>
      <c r="M55" s="1">
        <v>114.3</v>
      </c>
      <c r="N55" s="1">
        <v>114.2</v>
      </c>
      <c r="O55" s="1">
        <v>121.2</v>
      </c>
      <c r="P55" s="1">
        <v>120.4</v>
      </c>
      <c r="Q55" s="1">
        <v>117.8</v>
      </c>
      <c r="R55" s="1">
        <v>118.8</v>
      </c>
      <c r="S55" s="1">
        <v>115.6</v>
      </c>
      <c r="T55" s="1">
        <v>118.3</v>
      </c>
      <c r="U55" s="1">
        <v>113.9</v>
      </c>
      <c r="V55" s="1">
        <v>113.2</v>
      </c>
      <c r="W55" s="1">
        <v>114.6</v>
      </c>
      <c r="X55" s="1">
        <v>112.3</v>
      </c>
      <c r="Y55" s="1">
        <v>111.8</v>
      </c>
      <c r="Z55" s="1">
        <v>111.6</v>
      </c>
      <c r="AA55" s="1">
        <v>114.8</v>
      </c>
      <c r="AB55" s="1">
        <v>108.3</v>
      </c>
      <c r="AC55" s="1">
        <v>112.3</v>
      </c>
      <c r="AD55" s="1">
        <v>116.7</v>
      </c>
    </row>
    <row r="56" spans="1:30" ht="13">
      <c r="A56" s="11" t="s">
        <v>30</v>
      </c>
      <c r="B56" s="21">
        <v>2014</v>
      </c>
      <c r="C56" s="11" t="s">
        <v>40</v>
      </c>
      <c r="D56" s="1">
        <v>121.7</v>
      </c>
      <c r="E56" s="1">
        <v>122.5</v>
      </c>
      <c r="F56" s="1">
        <v>117.7</v>
      </c>
      <c r="G56" s="1">
        <v>120.6</v>
      </c>
      <c r="H56" s="1">
        <v>110.4</v>
      </c>
      <c r="I56" s="1">
        <v>129.1</v>
      </c>
      <c r="J56" s="1">
        <v>150.1</v>
      </c>
      <c r="K56" s="1">
        <v>113.2</v>
      </c>
      <c r="L56" s="1">
        <v>104.8</v>
      </c>
      <c r="M56" s="1">
        <v>113.3</v>
      </c>
      <c r="N56" s="1">
        <v>115.6</v>
      </c>
      <c r="O56" s="1">
        <v>120.9</v>
      </c>
      <c r="P56" s="1">
        <v>123.3</v>
      </c>
      <c r="Q56" s="1">
        <v>118</v>
      </c>
      <c r="R56" s="1">
        <v>120.7</v>
      </c>
      <c r="S56" s="1">
        <v>118.3</v>
      </c>
      <c r="T56" s="1">
        <v>120.3</v>
      </c>
      <c r="U56" s="1" t="s">
        <v>32</v>
      </c>
      <c r="V56" s="1">
        <v>115.3</v>
      </c>
      <c r="W56" s="1">
        <v>115.4</v>
      </c>
      <c r="X56" s="1">
        <v>113.4</v>
      </c>
      <c r="Y56" s="1">
        <v>113.2</v>
      </c>
      <c r="Z56" s="1">
        <v>111.8</v>
      </c>
      <c r="AA56" s="1">
        <v>115.5</v>
      </c>
      <c r="AB56" s="1">
        <v>108.8</v>
      </c>
      <c r="AC56" s="1">
        <v>113.1</v>
      </c>
      <c r="AD56" s="1">
        <v>119.5</v>
      </c>
    </row>
    <row r="57" spans="1:30" ht="13">
      <c r="A57" s="11" t="s">
        <v>33</v>
      </c>
      <c r="B57" s="21">
        <v>2014</v>
      </c>
      <c r="C57" s="11" t="s">
        <v>40</v>
      </c>
      <c r="D57" s="1">
        <v>123.8</v>
      </c>
      <c r="E57" s="1">
        <v>126.4</v>
      </c>
      <c r="F57" s="1">
        <v>118</v>
      </c>
      <c r="G57" s="1">
        <v>121.6</v>
      </c>
      <c r="H57" s="1">
        <v>103.5</v>
      </c>
      <c r="I57" s="1">
        <v>133.69999999999999</v>
      </c>
      <c r="J57" s="1">
        <v>172.4</v>
      </c>
      <c r="K57" s="1">
        <v>113.1</v>
      </c>
      <c r="L57" s="1">
        <v>102.7</v>
      </c>
      <c r="M57" s="1">
        <v>120</v>
      </c>
      <c r="N57" s="1">
        <v>113.8</v>
      </c>
      <c r="O57" s="1">
        <v>123.4</v>
      </c>
      <c r="P57" s="1">
        <v>127.1</v>
      </c>
      <c r="Q57" s="1">
        <v>121</v>
      </c>
      <c r="R57" s="1">
        <v>118</v>
      </c>
      <c r="S57" s="1">
        <v>113.6</v>
      </c>
      <c r="T57" s="1">
        <v>117.4</v>
      </c>
      <c r="U57" s="1">
        <v>114.8</v>
      </c>
      <c r="V57" s="1">
        <v>111.6</v>
      </c>
      <c r="W57" s="1">
        <v>114.9</v>
      </c>
      <c r="X57" s="1">
        <v>111.5</v>
      </c>
      <c r="Y57" s="1">
        <v>113</v>
      </c>
      <c r="Z57" s="1">
        <v>112.4</v>
      </c>
      <c r="AA57" s="1">
        <v>117.8</v>
      </c>
      <c r="AB57" s="1">
        <v>109.7</v>
      </c>
      <c r="AC57" s="1">
        <v>113.5</v>
      </c>
      <c r="AD57" s="1">
        <v>118.9</v>
      </c>
    </row>
    <row r="58" spans="1:30" ht="13">
      <c r="A58" s="11" t="s">
        <v>34</v>
      </c>
      <c r="B58" s="21">
        <v>2014</v>
      </c>
      <c r="C58" s="11" t="s">
        <v>40</v>
      </c>
      <c r="D58" s="1">
        <v>122.4</v>
      </c>
      <c r="E58" s="1">
        <v>123.9</v>
      </c>
      <c r="F58" s="1">
        <v>117.8</v>
      </c>
      <c r="G58" s="1">
        <v>121</v>
      </c>
      <c r="H58" s="1">
        <v>107.9</v>
      </c>
      <c r="I58" s="1">
        <v>131.19999999999999</v>
      </c>
      <c r="J58" s="1">
        <v>157.69999999999999</v>
      </c>
      <c r="K58" s="1">
        <v>113.2</v>
      </c>
      <c r="L58" s="1">
        <v>104.1</v>
      </c>
      <c r="M58" s="1">
        <v>115.5</v>
      </c>
      <c r="N58" s="1">
        <v>114.8</v>
      </c>
      <c r="O58" s="1">
        <v>122.1</v>
      </c>
      <c r="P58" s="1">
        <v>124.7</v>
      </c>
      <c r="Q58" s="1">
        <v>118.8</v>
      </c>
      <c r="R58" s="1">
        <v>119.6</v>
      </c>
      <c r="S58" s="1">
        <v>116.3</v>
      </c>
      <c r="T58" s="1">
        <v>119.1</v>
      </c>
      <c r="U58" s="1">
        <v>114.8</v>
      </c>
      <c r="V58" s="1">
        <v>113.9</v>
      </c>
      <c r="W58" s="1">
        <v>115.2</v>
      </c>
      <c r="X58" s="1">
        <v>112.7</v>
      </c>
      <c r="Y58" s="1">
        <v>113.1</v>
      </c>
      <c r="Z58" s="1">
        <v>112.1</v>
      </c>
      <c r="AA58" s="1">
        <v>116.8</v>
      </c>
      <c r="AB58" s="1">
        <v>109.2</v>
      </c>
      <c r="AC58" s="1">
        <v>113.3</v>
      </c>
      <c r="AD58" s="1">
        <v>119.2</v>
      </c>
    </row>
    <row r="59" spans="1:30" ht="13">
      <c r="A59" s="11" t="s">
        <v>30</v>
      </c>
      <c r="B59" s="21">
        <v>2014</v>
      </c>
      <c r="C59" s="11" t="s">
        <v>41</v>
      </c>
      <c r="D59" s="1">
        <v>121.8</v>
      </c>
      <c r="E59" s="1">
        <v>122.8</v>
      </c>
      <c r="F59" s="1">
        <v>117.8</v>
      </c>
      <c r="G59" s="1">
        <v>121.9</v>
      </c>
      <c r="H59" s="1">
        <v>110.6</v>
      </c>
      <c r="I59" s="1">
        <v>129.69999999999999</v>
      </c>
      <c r="J59" s="1">
        <v>161.1</v>
      </c>
      <c r="K59" s="1">
        <v>114.1</v>
      </c>
      <c r="L59" s="1">
        <v>105.1</v>
      </c>
      <c r="M59" s="1">
        <v>114.6</v>
      </c>
      <c r="N59" s="1">
        <v>115.8</v>
      </c>
      <c r="O59" s="1">
        <v>121.7</v>
      </c>
      <c r="P59" s="1">
        <v>125.3</v>
      </c>
      <c r="Q59" s="1">
        <v>118.8</v>
      </c>
      <c r="R59" s="1">
        <v>120.9</v>
      </c>
      <c r="S59" s="1">
        <v>118.8</v>
      </c>
      <c r="T59" s="1">
        <v>120.7</v>
      </c>
      <c r="U59" s="1" t="s">
        <v>32</v>
      </c>
      <c r="V59" s="1">
        <v>115.4</v>
      </c>
      <c r="W59" s="1">
        <v>115.9</v>
      </c>
      <c r="X59" s="1">
        <v>114</v>
      </c>
      <c r="Y59" s="1">
        <v>113.2</v>
      </c>
      <c r="Z59" s="1">
        <v>112.2</v>
      </c>
      <c r="AA59" s="1">
        <v>116.2</v>
      </c>
      <c r="AB59" s="1">
        <v>109.4</v>
      </c>
      <c r="AC59" s="1">
        <v>113.5</v>
      </c>
      <c r="AD59" s="1">
        <v>120.7</v>
      </c>
    </row>
    <row r="60" spans="1:30" ht="13">
      <c r="A60" s="11" t="s">
        <v>33</v>
      </c>
      <c r="B60" s="21">
        <v>2014</v>
      </c>
      <c r="C60" s="11" t="s">
        <v>41</v>
      </c>
      <c r="D60" s="1">
        <v>124.8</v>
      </c>
      <c r="E60" s="1">
        <v>127.3</v>
      </c>
      <c r="F60" s="1">
        <v>116.5</v>
      </c>
      <c r="G60" s="1">
        <v>122.2</v>
      </c>
      <c r="H60" s="1">
        <v>103.6</v>
      </c>
      <c r="I60" s="1">
        <v>132.69999999999999</v>
      </c>
      <c r="J60" s="1">
        <v>181.9</v>
      </c>
      <c r="K60" s="1">
        <v>115.2</v>
      </c>
      <c r="L60" s="1">
        <v>102.7</v>
      </c>
      <c r="M60" s="1">
        <v>122.1</v>
      </c>
      <c r="N60" s="1">
        <v>114.4</v>
      </c>
      <c r="O60" s="1">
        <v>124.7</v>
      </c>
      <c r="P60" s="1">
        <v>128.9</v>
      </c>
      <c r="Q60" s="1">
        <v>123</v>
      </c>
      <c r="R60" s="1">
        <v>118.6</v>
      </c>
      <c r="S60" s="1">
        <v>114.1</v>
      </c>
      <c r="T60" s="1">
        <v>117.9</v>
      </c>
      <c r="U60" s="1">
        <v>115.5</v>
      </c>
      <c r="V60" s="1">
        <v>111.8</v>
      </c>
      <c r="W60" s="1">
        <v>115.3</v>
      </c>
      <c r="X60" s="1">
        <v>112.2</v>
      </c>
      <c r="Y60" s="1">
        <v>112.5</v>
      </c>
      <c r="Z60" s="1">
        <v>112.9</v>
      </c>
      <c r="AA60" s="1">
        <v>119.2</v>
      </c>
      <c r="AB60" s="1">
        <v>110.5</v>
      </c>
      <c r="AC60" s="1">
        <v>113.9</v>
      </c>
      <c r="AD60" s="1">
        <v>119.9</v>
      </c>
    </row>
    <row r="61" spans="1:30" ht="13">
      <c r="A61" s="11" t="s">
        <v>34</v>
      </c>
      <c r="B61" s="21">
        <v>2014</v>
      </c>
      <c r="C61" s="11" t="s">
        <v>41</v>
      </c>
      <c r="D61" s="1">
        <v>122.7</v>
      </c>
      <c r="E61" s="1">
        <v>124.4</v>
      </c>
      <c r="F61" s="1">
        <v>117.3</v>
      </c>
      <c r="G61" s="1">
        <v>122</v>
      </c>
      <c r="H61" s="1">
        <v>108</v>
      </c>
      <c r="I61" s="1">
        <v>131.1</v>
      </c>
      <c r="J61" s="1">
        <v>168.2</v>
      </c>
      <c r="K61" s="1">
        <v>114.5</v>
      </c>
      <c r="L61" s="1">
        <v>104.3</v>
      </c>
      <c r="M61" s="1">
        <v>117.1</v>
      </c>
      <c r="N61" s="1">
        <v>115.2</v>
      </c>
      <c r="O61" s="1">
        <v>123.1</v>
      </c>
      <c r="P61" s="1">
        <v>126.6</v>
      </c>
      <c r="Q61" s="1">
        <v>119.9</v>
      </c>
      <c r="R61" s="1">
        <v>120</v>
      </c>
      <c r="S61" s="1">
        <v>116.8</v>
      </c>
      <c r="T61" s="1">
        <v>119.6</v>
      </c>
      <c r="U61" s="1">
        <v>115.5</v>
      </c>
      <c r="V61" s="1">
        <v>114</v>
      </c>
      <c r="W61" s="1">
        <v>115.6</v>
      </c>
      <c r="X61" s="1">
        <v>113.3</v>
      </c>
      <c r="Y61" s="1">
        <v>112.8</v>
      </c>
      <c r="Z61" s="1">
        <v>112.6</v>
      </c>
      <c r="AA61" s="1">
        <v>118</v>
      </c>
      <c r="AB61" s="1">
        <v>109.9</v>
      </c>
      <c r="AC61" s="1">
        <v>113.7</v>
      </c>
      <c r="AD61" s="1">
        <v>120.3</v>
      </c>
    </row>
    <row r="62" spans="1:30" ht="13">
      <c r="A62" s="11" t="s">
        <v>30</v>
      </c>
      <c r="B62" s="21">
        <v>2014</v>
      </c>
      <c r="C62" s="11" t="s">
        <v>42</v>
      </c>
      <c r="D62" s="1">
        <v>122.3</v>
      </c>
      <c r="E62" s="1">
        <v>122.4</v>
      </c>
      <c r="F62" s="1">
        <v>117.8</v>
      </c>
      <c r="G62" s="1">
        <v>122.7</v>
      </c>
      <c r="H62" s="1">
        <v>110.4</v>
      </c>
      <c r="I62" s="1">
        <v>129.80000000000001</v>
      </c>
      <c r="J62" s="1">
        <v>158.80000000000001</v>
      </c>
      <c r="K62" s="1">
        <v>115</v>
      </c>
      <c r="L62" s="1">
        <v>104.7</v>
      </c>
      <c r="M62" s="1">
        <v>114.9</v>
      </c>
      <c r="N62" s="1">
        <v>116.5</v>
      </c>
      <c r="O62" s="1">
        <v>122.6</v>
      </c>
      <c r="P62" s="1">
        <v>125.3</v>
      </c>
      <c r="Q62" s="1">
        <v>119.5</v>
      </c>
      <c r="R62" s="1">
        <v>121.7</v>
      </c>
      <c r="S62" s="1">
        <v>119.2</v>
      </c>
      <c r="T62" s="1">
        <v>121.3</v>
      </c>
      <c r="U62" s="1" t="s">
        <v>32</v>
      </c>
      <c r="V62" s="1">
        <v>115.8</v>
      </c>
      <c r="W62" s="1">
        <v>116.7</v>
      </c>
      <c r="X62" s="1">
        <v>114.5</v>
      </c>
      <c r="Y62" s="1">
        <v>112.8</v>
      </c>
      <c r="Z62" s="1">
        <v>112.6</v>
      </c>
      <c r="AA62" s="1">
        <v>116.6</v>
      </c>
      <c r="AB62" s="1">
        <v>109.1</v>
      </c>
      <c r="AC62" s="1">
        <v>113.7</v>
      </c>
      <c r="AD62" s="1">
        <v>120.9</v>
      </c>
    </row>
    <row r="63" spans="1:30" ht="13">
      <c r="A63" s="11" t="s">
        <v>33</v>
      </c>
      <c r="B63" s="21">
        <v>2014</v>
      </c>
      <c r="C63" s="11" t="s">
        <v>42</v>
      </c>
      <c r="D63" s="1">
        <v>124.2</v>
      </c>
      <c r="E63" s="1">
        <v>125.4</v>
      </c>
      <c r="F63" s="1">
        <v>116.4</v>
      </c>
      <c r="G63" s="1">
        <v>122.7</v>
      </c>
      <c r="H63" s="1">
        <v>103.5</v>
      </c>
      <c r="I63" s="1">
        <v>124.5</v>
      </c>
      <c r="J63" s="1">
        <v>168.6</v>
      </c>
      <c r="K63" s="1">
        <v>116.9</v>
      </c>
      <c r="L63" s="1">
        <v>101.9</v>
      </c>
      <c r="M63" s="1">
        <v>122.9</v>
      </c>
      <c r="N63" s="1">
        <v>114.8</v>
      </c>
      <c r="O63" s="1">
        <v>125.2</v>
      </c>
      <c r="P63" s="1">
        <v>126.7</v>
      </c>
      <c r="Q63" s="1">
        <v>124.3</v>
      </c>
      <c r="R63" s="1">
        <v>119.2</v>
      </c>
      <c r="S63" s="1">
        <v>114.5</v>
      </c>
      <c r="T63" s="1">
        <v>118.4</v>
      </c>
      <c r="U63" s="1">
        <v>116.1</v>
      </c>
      <c r="V63" s="1">
        <v>111.8</v>
      </c>
      <c r="W63" s="1">
        <v>115.5</v>
      </c>
      <c r="X63" s="1">
        <v>112.3</v>
      </c>
      <c r="Y63" s="1">
        <v>111.2</v>
      </c>
      <c r="Z63" s="1">
        <v>113.4</v>
      </c>
      <c r="AA63" s="1">
        <v>120</v>
      </c>
      <c r="AB63" s="1">
        <v>110</v>
      </c>
      <c r="AC63" s="1">
        <v>113.6</v>
      </c>
      <c r="AD63" s="1">
        <v>119.2</v>
      </c>
    </row>
    <row r="64" spans="1:30" ht="13">
      <c r="A64" s="11" t="s">
        <v>34</v>
      </c>
      <c r="B64" s="21">
        <v>2014</v>
      </c>
      <c r="C64" s="11" t="s">
        <v>42</v>
      </c>
      <c r="D64" s="1">
        <v>122.9</v>
      </c>
      <c r="E64" s="1">
        <v>123.5</v>
      </c>
      <c r="F64" s="1">
        <v>117.3</v>
      </c>
      <c r="G64" s="1">
        <v>122.7</v>
      </c>
      <c r="H64" s="1">
        <v>107.9</v>
      </c>
      <c r="I64" s="1">
        <v>127.3</v>
      </c>
      <c r="J64" s="1">
        <v>162.1</v>
      </c>
      <c r="K64" s="1">
        <v>115.6</v>
      </c>
      <c r="L64" s="1">
        <v>103.8</v>
      </c>
      <c r="M64" s="1">
        <v>117.6</v>
      </c>
      <c r="N64" s="1">
        <v>115.8</v>
      </c>
      <c r="O64" s="1">
        <v>123.8</v>
      </c>
      <c r="P64" s="1">
        <v>125.8</v>
      </c>
      <c r="Q64" s="1">
        <v>120.8</v>
      </c>
      <c r="R64" s="1">
        <v>120.7</v>
      </c>
      <c r="S64" s="1">
        <v>117.2</v>
      </c>
      <c r="T64" s="1">
        <v>120.1</v>
      </c>
      <c r="U64" s="1">
        <v>116.1</v>
      </c>
      <c r="V64" s="1">
        <v>114.3</v>
      </c>
      <c r="W64" s="1">
        <v>116.1</v>
      </c>
      <c r="X64" s="1">
        <v>113.7</v>
      </c>
      <c r="Y64" s="1">
        <v>112</v>
      </c>
      <c r="Z64" s="1">
        <v>113.1</v>
      </c>
      <c r="AA64" s="1">
        <v>118.6</v>
      </c>
      <c r="AB64" s="1">
        <v>109.5</v>
      </c>
      <c r="AC64" s="1">
        <v>113.7</v>
      </c>
      <c r="AD64" s="1">
        <v>120.1</v>
      </c>
    </row>
    <row r="65" spans="1:30" ht="13">
      <c r="A65" s="11" t="s">
        <v>30</v>
      </c>
      <c r="B65" s="21">
        <v>2014</v>
      </c>
      <c r="C65" s="11" t="s">
        <v>43</v>
      </c>
      <c r="D65" s="1">
        <v>122.6</v>
      </c>
      <c r="E65" s="1">
        <v>122.5</v>
      </c>
      <c r="F65" s="1">
        <v>118.3</v>
      </c>
      <c r="G65" s="1">
        <v>123.2</v>
      </c>
      <c r="H65" s="1">
        <v>110.5</v>
      </c>
      <c r="I65" s="1">
        <v>128.9</v>
      </c>
      <c r="J65" s="1">
        <v>155.30000000000001</v>
      </c>
      <c r="K65" s="1">
        <v>115.5</v>
      </c>
      <c r="L65" s="1">
        <v>104</v>
      </c>
      <c r="M65" s="1">
        <v>115.3</v>
      </c>
      <c r="N65" s="1">
        <v>116.8</v>
      </c>
      <c r="O65" s="1">
        <v>123.2</v>
      </c>
      <c r="P65" s="1">
        <v>125.1</v>
      </c>
      <c r="Q65" s="1">
        <v>120</v>
      </c>
      <c r="R65" s="1">
        <v>122.7</v>
      </c>
      <c r="S65" s="1">
        <v>120.3</v>
      </c>
      <c r="T65" s="1">
        <v>122.3</v>
      </c>
      <c r="U65" s="1" t="s">
        <v>32</v>
      </c>
      <c r="V65" s="1">
        <v>116.4</v>
      </c>
      <c r="W65" s="1">
        <v>117.5</v>
      </c>
      <c r="X65" s="1">
        <v>115.3</v>
      </c>
      <c r="Y65" s="1">
        <v>112.6</v>
      </c>
      <c r="Z65" s="1">
        <v>113</v>
      </c>
      <c r="AA65" s="1">
        <v>116.9</v>
      </c>
      <c r="AB65" s="1">
        <v>109.3</v>
      </c>
      <c r="AC65" s="1">
        <v>114</v>
      </c>
      <c r="AD65" s="1">
        <v>121</v>
      </c>
    </row>
    <row r="66" spans="1:30" ht="13">
      <c r="A66" s="11" t="s">
        <v>33</v>
      </c>
      <c r="B66" s="21">
        <v>2014</v>
      </c>
      <c r="C66" s="11" t="s">
        <v>43</v>
      </c>
      <c r="D66" s="1">
        <v>124.6</v>
      </c>
      <c r="E66" s="1">
        <v>126.1</v>
      </c>
      <c r="F66" s="1">
        <v>117.8</v>
      </c>
      <c r="G66" s="1">
        <v>123.1</v>
      </c>
      <c r="H66" s="1">
        <v>103.5</v>
      </c>
      <c r="I66" s="1">
        <v>123.5</v>
      </c>
      <c r="J66" s="1">
        <v>159.6</v>
      </c>
      <c r="K66" s="1">
        <v>117.4</v>
      </c>
      <c r="L66" s="1">
        <v>101.2</v>
      </c>
      <c r="M66" s="1">
        <v>123.8</v>
      </c>
      <c r="N66" s="1">
        <v>115.2</v>
      </c>
      <c r="O66" s="1">
        <v>125.9</v>
      </c>
      <c r="P66" s="1">
        <v>125.8</v>
      </c>
      <c r="Q66" s="1">
        <v>124.3</v>
      </c>
      <c r="R66" s="1">
        <v>119.6</v>
      </c>
      <c r="S66" s="1">
        <v>114.9</v>
      </c>
      <c r="T66" s="1">
        <v>118.9</v>
      </c>
      <c r="U66" s="1">
        <v>116.7</v>
      </c>
      <c r="V66" s="1">
        <v>112</v>
      </c>
      <c r="W66" s="1">
        <v>115.8</v>
      </c>
      <c r="X66" s="1">
        <v>112.6</v>
      </c>
      <c r="Y66" s="1">
        <v>111</v>
      </c>
      <c r="Z66" s="1">
        <v>113.6</v>
      </c>
      <c r="AA66" s="1">
        <v>120.2</v>
      </c>
      <c r="AB66" s="1">
        <v>110.1</v>
      </c>
      <c r="AC66" s="1">
        <v>113.7</v>
      </c>
      <c r="AD66" s="1">
        <v>119.1</v>
      </c>
    </row>
    <row r="67" spans="1:30" ht="13">
      <c r="A67" s="11" t="s">
        <v>34</v>
      </c>
      <c r="B67" s="21">
        <v>2014</v>
      </c>
      <c r="C67" s="11" t="s">
        <v>43</v>
      </c>
      <c r="D67" s="1">
        <v>123.2</v>
      </c>
      <c r="E67" s="1">
        <v>123.8</v>
      </c>
      <c r="F67" s="1">
        <v>118.1</v>
      </c>
      <c r="G67" s="1">
        <v>123.2</v>
      </c>
      <c r="H67" s="1">
        <v>107.9</v>
      </c>
      <c r="I67" s="1">
        <v>126.4</v>
      </c>
      <c r="J67" s="1">
        <v>156.80000000000001</v>
      </c>
      <c r="K67" s="1">
        <v>116.1</v>
      </c>
      <c r="L67" s="1">
        <v>103.1</v>
      </c>
      <c r="M67" s="1">
        <v>118.1</v>
      </c>
      <c r="N67" s="1">
        <v>116.1</v>
      </c>
      <c r="O67" s="1">
        <v>124.5</v>
      </c>
      <c r="P67" s="1">
        <v>125.4</v>
      </c>
      <c r="Q67" s="1">
        <v>121.1</v>
      </c>
      <c r="R67" s="1">
        <v>121.5</v>
      </c>
      <c r="S67" s="1">
        <v>118.1</v>
      </c>
      <c r="T67" s="1">
        <v>121</v>
      </c>
      <c r="U67" s="1">
        <v>116.7</v>
      </c>
      <c r="V67" s="1">
        <v>114.7</v>
      </c>
      <c r="W67" s="1">
        <v>116.7</v>
      </c>
      <c r="X67" s="1">
        <v>114.3</v>
      </c>
      <c r="Y67" s="1">
        <v>111.8</v>
      </c>
      <c r="Z67" s="1">
        <v>113.3</v>
      </c>
      <c r="AA67" s="1">
        <v>118.8</v>
      </c>
      <c r="AB67" s="1">
        <v>109.6</v>
      </c>
      <c r="AC67" s="1">
        <v>113.9</v>
      </c>
      <c r="AD67" s="1">
        <v>120.1</v>
      </c>
    </row>
    <row r="68" spans="1:30" ht="13">
      <c r="A68" s="11" t="s">
        <v>30</v>
      </c>
      <c r="B68" s="21">
        <v>2014</v>
      </c>
      <c r="C68" s="11" t="s">
        <v>44</v>
      </c>
      <c r="D68" s="1">
        <v>122.7</v>
      </c>
      <c r="E68" s="1">
        <v>122.6</v>
      </c>
      <c r="F68" s="1">
        <v>119.9</v>
      </c>
      <c r="G68" s="1">
        <v>124</v>
      </c>
      <c r="H68" s="1">
        <v>110.5</v>
      </c>
      <c r="I68" s="1">
        <v>128.80000000000001</v>
      </c>
      <c r="J68" s="1">
        <v>152</v>
      </c>
      <c r="K68" s="1">
        <v>116.2</v>
      </c>
      <c r="L68" s="1">
        <v>103.3</v>
      </c>
      <c r="M68" s="1">
        <v>115.8</v>
      </c>
      <c r="N68" s="1">
        <v>116.8</v>
      </c>
      <c r="O68" s="1">
        <v>124.5</v>
      </c>
      <c r="P68" s="1">
        <v>124.9</v>
      </c>
      <c r="Q68" s="1">
        <v>120.8</v>
      </c>
      <c r="R68" s="1">
        <v>123.3</v>
      </c>
      <c r="S68" s="1">
        <v>120.5</v>
      </c>
      <c r="T68" s="1">
        <v>122.9</v>
      </c>
      <c r="U68" s="1" t="s">
        <v>32</v>
      </c>
      <c r="V68" s="1">
        <v>117.3</v>
      </c>
      <c r="W68" s="1">
        <v>118.1</v>
      </c>
      <c r="X68" s="1">
        <v>115.9</v>
      </c>
      <c r="Y68" s="1">
        <v>112</v>
      </c>
      <c r="Z68" s="1">
        <v>113.3</v>
      </c>
      <c r="AA68" s="1">
        <v>117.2</v>
      </c>
      <c r="AB68" s="1">
        <v>108.8</v>
      </c>
      <c r="AC68" s="1">
        <v>114.1</v>
      </c>
      <c r="AD68" s="1">
        <v>121.1</v>
      </c>
    </row>
    <row r="69" spans="1:30" ht="13">
      <c r="A69" s="11" t="s">
        <v>33</v>
      </c>
      <c r="B69" s="21">
        <v>2014</v>
      </c>
      <c r="C69" s="11" t="s">
        <v>44</v>
      </c>
      <c r="D69" s="1">
        <v>124.5</v>
      </c>
      <c r="E69" s="1">
        <v>125.6</v>
      </c>
      <c r="F69" s="1">
        <v>122.7</v>
      </c>
      <c r="G69" s="1">
        <v>124.6</v>
      </c>
      <c r="H69" s="1">
        <v>103.2</v>
      </c>
      <c r="I69" s="1">
        <v>122.2</v>
      </c>
      <c r="J69" s="1">
        <v>153.19999999999999</v>
      </c>
      <c r="K69" s="1">
        <v>119.3</v>
      </c>
      <c r="L69" s="1">
        <v>99.8</v>
      </c>
      <c r="M69" s="1">
        <v>124.6</v>
      </c>
      <c r="N69" s="1">
        <v>115.8</v>
      </c>
      <c r="O69" s="1">
        <v>126.9</v>
      </c>
      <c r="P69" s="1">
        <v>125.4</v>
      </c>
      <c r="Q69" s="1">
        <v>125.8</v>
      </c>
      <c r="R69" s="1">
        <v>120.3</v>
      </c>
      <c r="S69" s="1">
        <v>115.4</v>
      </c>
      <c r="T69" s="1">
        <v>119.5</v>
      </c>
      <c r="U69" s="1">
        <v>117.1</v>
      </c>
      <c r="V69" s="1">
        <v>112.6</v>
      </c>
      <c r="W69" s="1">
        <v>116.4</v>
      </c>
      <c r="X69" s="1">
        <v>113</v>
      </c>
      <c r="Y69" s="1">
        <v>109.7</v>
      </c>
      <c r="Z69" s="1">
        <v>114</v>
      </c>
      <c r="AA69" s="1">
        <v>120.3</v>
      </c>
      <c r="AB69" s="1">
        <v>109.6</v>
      </c>
      <c r="AC69" s="1">
        <v>113.4</v>
      </c>
      <c r="AD69" s="1">
        <v>119</v>
      </c>
    </row>
    <row r="70" spans="1:30" ht="13">
      <c r="A70" s="11" t="s">
        <v>34</v>
      </c>
      <c r="B70" s="21">
        <v>2014</v>
      </c>
      <c r="C70" s="11" t="s">
        <v>44</v>
      </c>
      <c r="D70" s="1">
        <v>123.3</v>
      </c>
      <c r="E70" s="1">
        <v>123.7</v>
      </c>
      <c r="F70" s="1">
        <v>121</v>
      </c>
      <c r="G70" s="1">
        <v>124.2</v>
      </c>
      <c r="H70" s="1">
        <v>107.8</v>
      </c>
      <c r="I70" s="1">
        <v>125.7</v>
      </c>
      <c r="J70" s="1">
        <v>152.4</v>
      </c>
      <c r="K70" s="1">
        <v>117.2</v>
      </c>
      <c r="L70" s="1">
        <v>102.1</v>
      </c>
      <c r="M70" s="1">
        <v>118.7</v>
      </c>
      <c r="N70" s="1">
        <v>116.4</v>
      </c>
      <c r="O70" s="1">
        <v>125.6</v>
      </c>
      <c r="P70" s="1">
        <v>125.1</v>
      </c>
      <c r="Q70" s="1">
        <v>122.1</v>
      </c>
      <c r="R70" s="1">
        <v>122.1</v>
      </c>
      <c r="S70" s="1">
        <v>118.4</v>
      </c>
      <c r="T70" s="1">
        <v>121.6</v>
      </c>
      <c r="U70" s="1">
        <v>117.1</v>
      </c>
      <c r="V70" s="1">
        <v>115.5</v>
      </c>
      <c r="W70" s="1">
        <v>117.3</v>
      </c>
      <c r="X70" s="1">
        <v>114.8</v>
      </c>
      <c r="Y70" s="1">
        <v>110.8</v>
      </c>
      <c r="Z70" s="1">
        <v>113.7</v>
      </c>
      <c r="AA70" s="1">
        <v>119</v>
      </c>
      <c r="AB70" s="1">
        <v>109.1</v>
      </c>
      <c r="AC70" s="1">
        <v>113.8</v>
      </c>
      <c r="AD70" s="1">
        <v>120.1</v>
      </c>
    </row>
    <row r="71" spans="1:30" ht="13">
      <c r="A71" s="11" t="s">
        <v>30</v>
      </c>
      <c r="B71" s="21">
        <v>2014</v>
      </c>
      <c r="C71" s="11" t="s">
        <v>45</v>
      </c>
      <c r="D71" s="1">
        <v>122.4</v>
      </c>
      <c r="E71" s="1">
        <v>122.4</v>
      </c>
      <c r="F71" s="1">
        <v>121.8</v>
      </c>
      <c r="G71" s="1">
        <v>124.2</v>
      </c>
      <c r="H71" s="1">
        <v>110.2</v>
      </c>
      <c r="I71" s="1">
        <v>128.6</v>
      </c>
      <c r="J71" s="1">
        <v>140.30000000000001</v>
      </c>
      <c r="K71" s="1">
        <v>116.3</v>
      </c>
      <c r="L71" s="1">
        <v>102</v>
      </c>
      <c r="M71" s="1">
        <v>116</v>
      </c>
      <c r="N71" s="1">
        <v>117.3</v>
      </c>
      <c r="O71" s="1">
        <v>124.8</v>
      </c>
      <c r="P71" s="1">
        <v>123.3</v>
      </c>
      <c r="Q71" s="1">
        <v>121.7</v>
      </c>
      <c r="R71" s="1">
        <v>123.8</v>
      </c>
      <c r="S71" s="1">
        <v>120.6</v>
      </c>
      <c r="T71" s="1">
        <v>123.3</v>
      </c>
      <c r="U71" s="1" t="s">
        <v>32</v>
      </c>
      <c r="V71" s="1">
        <v>117.4</v>
      </c>
      <c r="W71" s="1">
        <v>118.2</v>
      </c>
      <c r="X71" s="1">
        <v>116.2</v>
      </c>
      <c r="Y71" s="1">
        <v>111.5</v>
      </c>
      <c r="Z71" s="1">
        <v>113.3</v>
      </c>
      <c r="AA71" s="1">
        <v>117.7</v>
      </c>
      <c r="AB71" s="1">
        <v>109.4</v>
      </c>
      <c r="AC71" s="1">
        <v>114.2</v>
      </c>
      <c r="AD71" s="1">
        <v>120.3</v>
      </c>
    </row>
    <row r="72" spans="1:30" ht="13">
      <c r="A72" s="11" t="s">
        <v>33</v>
      </c>
      <c r="B72" s="21">
        <v>2014</v>
      </c>
      <c r="C72" s="11" t="s">
        <v>45</v>
      </c>
      <c r="D72" s="1">
        <v>124</v>
      </c>
      <c r="E72" s="1">
        <v>124.7</v>
      </c>
      <c r="F72" s="1">
        <v>126.3</v>
      </c>
      <c r="G72" s="1">
        <v>124.9</v>
      </c>
      <c r="H72" s="1">
        <v>103</v>
      </c>
      <c r="I72" s="1">
        <v>122.3</v>
      </c>
      <c r="J72" s="1">
        <v>141</v>
      </c>
      <c r="K72" s="1">
        <v>120.1</v>
      </c>
      <c r="L72" s="1">
        <v>97.8</v>
      </c>
      <c r="M72" s="1">
        <v>125.4</v>
      </c>
      <c r="N72" s="1">
        <v>116.1</v>
      </c>
      <c r="O72" s="1">
        <v>127.6</v>
      </c>
      <c r="P72" s="1">
        <v>124</v>
      </c>
      <c r="Q72" s="1">
        <v>126.4</v>
      </c>
      <c r="R72" s="1">
        <v>120.7</v>
      </c>
      <c r="S72" s="1">
        <v>115.8</v>
      </c>
      <c r="T72" s="1">
        <v>120</v>
      </c>
      <c r="U72" s="1">
        <v>116.5</v>
      </c>
      <c r="V72" s="1">
        <v>113</v>
      </c>
      <c r="W72" s="1">
        <v>116.8</v>
      </c>
      <c r="X72" s="1">
        <v>113.2</v>
      </c>
      <c r="Y72" s="1">
        <v>108.8</v>
      </c>
      <c r="Z72" s="1">
        <v>114.3</v>
      </c>
      <c r="AA72" s="1">
        <v>120.7</v>
      </c>
      <c r="AB72" s="1">
        <v>110.4</v>
      </c>
      <c r="AC72" s="1">
        <v>113.4</v>
      </c>
      <c r="AD72" s="1">
        <v>118.4</v>
      </c>
    </row>
    <row r="73" spans="1:30" ht="13">
      <c r="A73" s="11" t="s">
        <v>34</v>
      </c>
      <c r="B73" s="21">
        <v>2014</v>
      </c>
      <c r="C73" s="11" t="s">
        <v>45</v>
      </c>
      <c r="D73" s="1">
        <v>122.9</v>
      </c>
      <c r="E73" s="1">
        <v>123.2</v>
      </c>
      <c r="F73" s="1">
        <v>123.5</v>
      </c>
      <c r="G73" s="1">
        <v>124.5</v>
      </c>
      <c r="H73" s="1">
        <v>107.6</v>
      </c>
      <c r="I73" s="1">
        <v>125.7</v>
      </c>
      <c r="J73" s="1">
        <v>140.5</v>
      </c>
      <c r="K73" s="1">
        <v>117.6</v>
      </c>
      <c r="L73" s="1">
        <v>100.6</v>
      </c>
      <c r="M73" s="1">
        <v>119.1</v>
      </c>
      <c r="N73" s="1">
        <v>116.8</v>
      </c>
      <c r="O73" s="1">
        <v>126.1</v>
      </c>
      <c r="P73" s="1">
        <v>123.6</v>
      </c>
      <c r="Q73" s="1">
        <v>123</v>
      </c>
      <c r="R73" s="1">
        <v>122.6</v>
      </c>
      <c r="S73" s="1">
        <v>118.6</v>
      </c>
      <c r="T73" s="1">
        <v>122</v>
      </c>
      <c r="U73" s="1">
        <v>116.5</v>
      </c>
      <c r="V73" s="1">
        <v>115.7</v>
      </c>
      <c r="W73" s="1">
        <v>117.5</v>
      </c>
      <c r="X73" s="1">
        <v>115.1</v>
      </c>
      <c r="Y73" s="1">
        <v>110.1</v>
      </c>
      <c r="Z73" s="1">
        <v>113.9</v>
      </c>
      <c r="AA73" s="1">
        <v>119.5</v>
      </c>
      <c r="AB73" s="1">
        <v>109.8</v>
      </c>
      <c r="AC73" s="1">
        <v>113.8</v>
      </c>
      <c r="AD73" s="1">
        <v>119.4</v>
      </c>
    </row>
    <row r="74" spans="1:30" ht="13">
      <c r="A74" s="11" t="s">
        <v>30</v>
      </c>
      <c r="B74" s="21">
        <v>2015</v>
      </c>
      <c r="C74" s="11" t="s">
        <v>31</v>
      </c>
      <c r="D74" s="1">
        <v>123.1</v>
      </c>
      <c r="E74" s="1">
        <v>123.1</v>
      </c>
      <c r="F74" s="1">
        <v>122.1</v>
      </c>
      <c r="G74" s="1">
        <v>124.9</v>
      </c>
      <c r="H74" s="1">
        <v>111</v>
      </c>
      <c r="I74" s="1">
        <v>130.4</v>
      </c>
      <c r="J74" s="1">
        <v>132.30000000000001</v>
      </c>
      <c r="K74" s="1">
        <v>117.2</v>
      </c>
      <c r="L74" s="1">
        <v>100.5</v>
      </c>
      <c r="M74" s="1">
        <v>117.2</v>
      </c>
      <c r="N74" s="1">
        <v>117.9</v>
      </c>
      <c r="O74" s="1">
        <v>125.6</v>
      </c>
      <c r="P74" s="1">
        <v>122.8</v>
      </c>
      <c r="Q74" s="1">
        <v>122.7</v>
      </c>
      <c r="R74" s="1">
        <v>124.4</v>
      </c>
      <c r="S74" s="1">
        <v>121.6</v>
      </c>
      <c r="T74" s="1">
        <v>124</v>
      </c>
      <c r="U74" s="1" t="s">
        <v>32</v>
      </c>
      <c r="V74" s="1">
        <v>118.4</v>
      </c>
      <c r="W74" s="1">
        <v>118.9</v>
      </c>
      <c r="X74" s="1">
        <v>116.6</v>
      </c>
      <c r="Y74" s="1">
        <v>111</v>
      </c>
      <c r="Z74" s="1">
        <v>114</v>
      </c>
      <c r="AA74" s="1">
        <v>118.2</v>
      </c>
      <c r="AB74" s="1">
        <v>110.2</v>
      </c>
      <c r="AC74" s="1">
        <v>114.5</v>
      </c>
      <c r="AD74" s="1">
        <v>120.3</v>
      </c>
    </row>
    <row r="75" spans="1:30" ht="13">
      <c r="A75" s="11" t="s">
        <v>33</v>
      </c>
      <c r="B75" s="21">
        <v>2015</v>
      </c>
      <c r="C75" s="11" t="s">
        <v>31</v>
      </c>
      <c r="D75" s="1">
        <v>124</v>
      </c>
      <c r="E75" s="1">
        <v>125.5</v>
      </c>
      <c r="F75" s="1">
        <v>126.6</v>
      </c>
      <c r="G75" s="1">
        <v>125.2</v>
      </c>
      <c r="H75" s="1">
        <v>104.3</v>
      </c>
      <c r="I75" s="1">
        <v>121.3</v>
      </c>
      <c r="J75" s="1">
        <v>134.4</v>
      </c>
      <c r="K75" s="1">
        <v>122.9</v>
      </c>
      <c r="L75" s="1">
        <v>96.1</v>
      </c>
      <c r="M75" s="1">
        <v>126.6</v>
      </c>
      <c r="N75" s="1">
        <v>116.5</v>
      </c>
      <c r="O75" s="1">
        <v>128</v>
      </c>
      <c r="P75" s="1">
        <v>123.5</v>
      </c>
      <c r="Q75" s="1">
        <v>127.4</v>
      </c>
      <c r="R75" s="1">
        <v>121</v>
      </c>
      <c r="S75" s="1">
        <v>116.1</v>
      </c>
      <c r="T75" s="1">
        <v>120.2</v>
      </c>
      <c r="U75" s="1">
        <v>117.3</v>
      </c>
      <c r="V75" s="1">
        <v>113.4</v>
      </c>
      <c r="W75" s="1">
        <v>117.2</v>
      </c>
      <c r="X75" s="1">
        <v>113.7</v>
      </c>
      <c r="Y75" s="1">
        <v>107.9</v>
      </c>
      <c r="Z75" s="1">
        <v>114.6</v>
      </c>
      <c r="AA75" s="1">
        <v>120.8</v>
      </c>
      <c r="AB75" s="1">
        <v>111.4</v>
      </c>
      <c r="AC75" s="1">
        <v>113.4</v>
      </c>
      <c r="AD75" s="1">
        <v>118.5</v>
      </c>
    </row>
    <row r="76" spans="1:30" ht="13">
      <c r="A76" s="11" t="s">
        <v>34</v>
      </c>
      <c r="B76" s="21">
        <v>2015</v>
      </c>
      <c r="C76" s="11" t="s">
        <v>31</v>
      </c>
      <c r="D76" s="1">
        <v>123.4</v>
      </c>
      <c r="E76" s="1">
        <v>123.9</v>
      </c>
      <c r="F76" s="1">
        <v>123.8</v>
      </c>
      <c r="G76" s="1">
        <v>125</v>
      </c>
      <c r="H76" s="1">
        <v>108.5</v>
      </c>
      <c r="I76" s="1">
        <v>126.2</v>
      </c>
      <c r="J76" s="1">
        <v>133</v>
      </c>
      <c r="K76" s="1">
        <v>119.1</v>
      </c>
      <c r="L76" s="1">
        <v>99</v>
      </c>
      <c r="M76" s="1">
        <v>120.3</v>
      </c>
      <c r="N76" s="1">
        <v>117.3</v>
      </c>
      <c r="O76" s="1">
        <v>126.7</v>
      </c>
      <c r="P76" s="1">
        <v>123.1</v>
      </c>
      <c r="Q76" s="1">
        <v>124</v>
      </c>
      <c r="R76" s="1">
        <v>123.1</v>
      </c>
      <c r="S76" s="1">
        <v>119.3</v>
      </c>
      <c r="T76" s="1">
        <v>122.5</v>
      </c>
      <c r="U76" s="1">
        <v>117.3</v>
      </c>
      <c r="V76" s="1">
        <v>116.5</v>
      </c>
      <c r="W76" s="1">
        <v>118.1</v>
      </c>
      <c r="X76" s="1">
        <v>115.5</v>
      </c>
      <c r="Y76" s="1">
        <v>109.4</v>
      </c>
      <c r="Z76" s="1">
        <v>114.3</v>
      </c>
      <c r="AA76" s="1">
        <v>119.7</v>
      </c>
      <c r="AB76" s="1">
        <v>110.7</v>
      </c>
      <c r="AC76" s="1">
        <v>114</v>
      </c>
      <c r="AD76" s="1">
        <v>119.5</v>
      </c>
    </row>
    <row r="77" spans="1:30" ht="13">
      <c r="A77" s="11" t="s">
        <v>30</v>
      </c>
      <c r="B77" s="21">
        <v>2015</v>
      </c>
      <c r="C77" s="11" t="s">
        <v>35</v>
      </c>
      <c r="D77" s="1">
        <v>123.4</v>
      </c>
      <c r="E77" s="1">
        <v>124.4</v>
      </c>
      <c r="F77" s="1">
        <v>122.1</v>
      </c>
      <c r="G77" s="1">
        <v>125.8</v>
      </c>
      <c r="H77" s="1">
        <v>111.5</v>
      </c>
      <c r="I77" s="1">
        <v>129.4</v>
      </c>
      <c r="J77" s="1">
        <v>128.19999999999999</v>
      </c>
      <c r="K77" s="1">
        <v>118.8</v>
      </c>
      <c r="L77" s="1">
        <v>100</v>
      </c>
      <c r="M77" s="1">
        <v>118.6</v>
      </c>
      <c r="N77" s="1">
        <v>118.8</v>
      </c>
      <c r="O77" s="1">
        <v>126.8</v>
      </c>
      <c r="P77" s="1">
        <v>122.8</v>
      </c>
      <c r="Q77" s="1">
        <v>124.2</v>
      </c>
      <c r="R77" s="1">
        <v>125.4</v>
      </c>
      <c r="S77" s="1">
        <v>122.7</v>
      </c>
      <c r="T77" s="1">
        <v>125</v>
      </c>
      <c r="U77" s="1" t="s">
        <v>32</v>
      </c>
      <c r="V77" s="1">
        <v>120</v>
      </c>
      <c r="W77" s="1">
        <v>119.6</v>
      </c>
      <c r="X77" s="1">
        <v>117.7</v>
      </c>
      <c r="Y77" s="1">
        <v>110.9</v>
      </c>
      <c r="Z77" s="1">
        <v>114.8</v>
      </c>
      <c r="AA77" s="1">
        <v>118.7</v>
      </c>
      <c r="AB77" s="1">
        <v>110.8</v>
      </c>
      <c r="AC77" s="1">
        <v>115</v>
      </c>
      <c r="AD77" s="1">
        <v>120.6</v>
      </c>
    </row>
    <row r="78" spans="1:30" ht="13">
      <c r="A78" s="11" t="s">
        <v>33</v>
      </c>
      <c r="B78" s="21">
        <v>2015</v>
      </c>
      <c r="C78" s="11" t="s">
        <v>35</v>
      </c>
      <c r="D78" s="1">
        <v>124.3</v>
      </c>
      <c r="E78" s="1">
        <v>126.5</v>
      </c>
      <c r="F78" s="1">
        <v>119.5</v>
      </c>
      <c r="G78" s="1">
        <v>125.6</v>
      </c>
      <c r="H78" s="1">
        <v>104.9</v>
      </c>
      <c r="I78" s="1">
        <v>121.6</v>
      </c>
      <c r="J78" s="1">
        <v>131.80000000000001</v>
      </c>
      <c r="K78" s="1">
        <v>125.1</v>
      </c>
      <c r="L78" s="1">
        <v>95</v>
      </c>
      <c r="M78" s="1">
        <v>127.7</v>
      </c>
      <c r="N78" s="1">
        <v>116.8</v>
      </c>
      <c r="O78" s="1">
        <v>128.6</v>
      </c>
      <c r="P78" s="1">
        <v>123.7</v>
      </c>
      <c r="Q78" s="1">
        <v>128.1</v>
      </c>
      <c r="R78" s="1">
        <v>121.3</v>
      </c>
      <c r="S78" s="1">
        <v>116.5</v>
      </c>
      <c r="T78" s="1">
        <v>120.6</v>
      </c>
      <c r="U78" s="1">
        <v>118.1</v>
      </c>
      <c r="V78" s="1">
        <v>114</v>
      </c>
      <c r="W78" s="1">
        <v>117.7</v>
      </c>
      <c r="X78" s="1">
        <v>114.1</v>
      </c>
      <c r="Y78" s="1">
        <v>106.8</v>
      </c>
      <c r="Z78" s="1">
        <v>114.9</v>
      </c>
      <c r="AA78" s="1">
        <v>120.4</v>
      </c>
      <c r="AB78" s="1">
        <v>111.7</v>
      </c>
      <c r="AC78" s="1">
        <v>113.2</v>
      </c>
      <c r="AD78" s="1">
        <v>118.7</v>
      </c>
    </row>
    <row r="79" spans="1:30" ht="13">
      <c r="A79" s="11" t="s">
        <v>34</v>
      </c>
      <c r="B79" s="21">
        <v>2015</v>
      </c>
      <c r="C79" s="11" t="s">
        <v>35</v>
      </c>
      <c r="D79" s="1">
        <v>123.7</v>
      </c>
      <c r="E79" s="1">
        <v>125.1</v>
      </c>
      <c r="F79" s="1">
        <v>121.1</v>
      </c>
      <c r="G79" s="1">
        <v>125.7</v>
      </c>
      <c r="H79" s="1">
        <v>109.1</v>
      </c>
      <c r="I79" s="1">
        <v>125.8</v>
      </c>
      <c r="J79" s="1">
        <v>129.4</v>
      </c>
      <c r="K79" s="1">
        <v>120.9</v>
      </c>
      <c r="L79" s="1">
        <v>98.3</v>
      </c>
      <c r="M79" s="1">
        <v>121.6</v>
      </c>
      <c r="N79" s="1">
        <v>118</v>
      </c>
      <c r="O79" s="1">
        <v>127.6</v>
      </c>
      <c r="P79" s="1">
        <v>123.1</v>
      </c>
      <c r="Q79" s="1">
        <v>125.2</v>
      </c>
      <c r="R79" s="1">
        <v>123.8</v>
      </c>
      <c r="S79" s="1">
        <v>120.1</v>
      </c>
      <c r="T79" s="1">
        <v>123.3</v>
      </c>
      <c r="U79" s="1">
        <v>118.1</v>
      </c>
      <c r="V79" s="1">
        <v>117.7</v>
      </c>
      <c r="W79" s="1">
        <v>118.7</v>
      </c>
      <c r="X79" s="1">
        <v>116.3</v>
      </c>
      <c r="Y79" s="1">
        <v>108.7</v>
      </c>
      <c r="Z79" s="1">
        <v>114.9</v>
      </c>
      <c r="AA79" s="1">
        <v>119.7</v>
      </c>
      <c r="AB79" s="1">
        <v>111.2</v>
      </c>
      <c r="AC79" s="1">
        <v>114.1</v>
      </c>
      <c r="AD79" s="1">
        <v>119.7</v>
      </c>
    </row>
    <row r="80" spans="1:30" ht="13">
      <c r="A80" s="11" t="s">
        <v>30</v>
      </c>
      <c r="B80" s="21">
        <v>2015</v>
      </c>
      <c r="C80" s="11" t="s">
        <v>36</v>
      </c>
      <c r="D80" s="1">
        <v>123.3</v>
      </c>
      <c r="E80" s="1">
        <v>124.7</v>
      </c>
      <c r="F80" s="1">
        <v>118.9</v>
      </c>
      <c r="G80" s="1">
        <v>126</v>
      </c>
      <c r="H80" s="1">
        <v>111.8</v>
      </c>
      <c r="I80" s="1">
        <v>130.9</v>
      </c>
      <c r="J80" s="1">
        <v>128</v>
      </c>
      <c r="K80" s="1">
        <v>119.9</v>
      </c>
      <c r="L80" s="1">
        <v>98.9</v>
      </c>
      <c r="M80" s="1">
        <v>119.4</v>
      </c>
      <c r="N80" s="1">
        <v>118.9</v>
      </c>
      <c r="O80" s="1">
        <v>127.7</v>
      </c>
      <c r="P80" s="1">
        <v>123.1</v>
      </c>
      <c r="Q80" s="1">
        <v>124.7</v>
      </c>
      <c r="R80" s="1">
        <v>126</v>
      </c>
      <c r="S80" s="1">
        <v>122.9</v>
      </c>
      <c r="T80" s="1">
        <v>125.5</v>
      </c>
      <c r="U80" s="1" t="s">
        <v>32</v>
      </c>
      <c r="V80" s="1">
        <v>120.6</v>
      </c>
      <c r="W80" s="1">
        <v>120.2</v>
      </c>
      <c r="X80" s="1">
        <v>118.2</v>
      </c>
      <c r="Y80" s="1">
        <v>111.6</v>
      </c>
      <c r="Z80" s="1">
        <v>115.5</v>
      </c>
      <c r="AA80" s="1">
        <v>119.4</v>
      </c>
      <c r="AB80" s="1">
        <v>110.8</v>
      </c>
      <c r="AC80" s="1">
        <v>115.5</v>
      </c>
      <c r="AD80" s="1">
        <v>121.1</v>
      </c>
    </row>
    <row r="81" spans="1:30" ht="13">
      <c r="A81" s="11" t="s">
        <v>33</v>
      </c>
      <c r="B81" s="21">
        <v>2015</v>
      </c>
      <c r="C81" s="11" t="s">
        <v>36</v>
      </c>
      <c r="D81" s="1">
        <v>124</v>
      </c>
      <c r="E81" s="1">
        <v>126.7</v>
      </c>
      <c r="F81" s="1">
        <v>113.5</v>
      </c>
      <c r="G81" s="1">
        <v>125.9</v>
      </c>
      <c r="H81" s="1">
        <v>104.8</v>
      </c>
      <c r="I81" s="1">
        <v>123.8</v>
      </c>
      <c r="J81" s="1">
        <v>131.4</v>
      </c>
      <c r="K81" s="1">
        <v>127.2</v>
      </c>
      <c r="L81" s="1">
        <v>93.2</v>
      </c>
      <c r="M81" s="1">
        <v>127.4</v>
      </c>
      <c r="N81" s="1">
        <v>117</v>
      </c>
      <c r="O81" s="1">
        <v>129.19999999999999</v>
      </c>
      <c r="P81" s="1">
        <v>123.9</v>
      </c>
      <c r="Q81" s="1">
        <v>128.80000000000001</v>
      </c>
      <c r="R81" s="1">
        <v>121.7</v>
      </c>
      <c r="S81" s="1">
        <v>116.9</v>
      </c>
      <c r="T81" s="1">
        <v>120.9</v>
      </c>
      <c r="U81" s="1">
        <v>118.6</v>
      </c>
      <c r="V81" s="1">
        <v>114.4</v>
      </c>
      <c r="W81" s="1">
        <v>118</v>
      </c>
      <c r="X81" s="1">
        <v>114.3</v>
      </c>
      <c r="Y81" s="1">
        <v>108.4</v>
      </c>
      <c r="Z81" s="1">
        <v>115.4</v>
      </c>
      <c r="AA81" s="1">
        <v>120.6</v>
      </c>
      <c r="AB81" s="1">
        <v>111.3</v>
      </c>
      <c r="AC81" s="1">
        <v>113.8</v>
      </c>
      <c r="AD81" s="1">
        <v>119.1</v>
      </c>
    </row>
    <row r="82" spans="1:30" ht="13">
      <c r="A82" s="11" t="s">
        <v>34</v>
      </c>
      <c r="B82" s="21">
        <v>2015</v>
      </c>
      <c r="C82" s="11" t="s">
        <v>36</v>
      </c>
      <c r="D82" s="1">
        <v>123.5</v>
      </c>
      <c r="E82" s="1">
        <v>125.4</v>
      </c>
      <c r="F82" s="1">
        <v>116.8</v>
      </c>
      <c r="G82" s="1">
        <v>126</v>
      </c>
      <c r="H82" s="1">
        <v>109.2</v>
      </c>
      <c r="I82" s="1">
        <v>127.6</v>
      </c>
      <c r="J82" s="1">
        <v>129.19999999999999</v>
      </c>
      <c r="K82" s="1">
        <v>122.4</v>
      </c>
      <c r="L82" s="1">
        <v>97</v>
      </c>
      <c r="M82" s="1">
        <v>122.1</v>
      </c>
      <c r="N82" s="1">
        <v>118.1</v>
      </c>
      <c r="O82" s="1">
        <v>128.4</v>
      </c>
      <c r="P82" s="1">
        <v>123.4</v>
      </c>
      <c r="Q82" s="1">
        <v>125.8</v>
      </c>
      <c r="R82" s="1">
        <v>124.3</v>
      </c>
      <c r="S82" s="1">
        <v>120.4</v>
      </c>
      <c r="T82" s="1">
        <v>123.7</v>
      </c>
      <c r="U82" s="1">
        <v>118.6</v>
      </c>
      <c r="V82" s="1">
        <v>118.3</v>
      </c>
      <c r="W82" s="1">
        <v>119.2</v>
      </c>
      <c r="X82" s="1">
        <v>116.7</v>
      </c>
      <c r="Y82" s="1">
        <v>109.9</v>
      </c>
      <c r="Z82" s="1">
        <v>115.4</v>
      </c>
      <c r="AA82" s="1">
        <v>120.1</v>
      </c>
      <c r="AB82" s="1">
        <v>111</v>
      </c>
      <c r="AC82" s="1">
        <v>114.7</v>
      </c>
      <c r="AD82" s="1">
        <v>120.2</v>
      </c>
    </row>
    <row r="83" spans="1:30" ht="13">
      <c r="A83" s="11" t="s">
        <v>30</v>
      </c>
      <c r="B83" s="21">
        <v>2015</v>
      </c>
      <c r="C83" s="11" t="s">
        <v>37</v>
      </c>
      <c r="D83" s="1">
        <v>123.3</v>
      </c>
      <c r="E83" s="1">
        <v>125.5</v>
      </c>
      <c r="F83" s="1">
        <v>117.2</v>
      </c>
      <c r="G83" s="1">
        <v>126.8</v>
      </c>
      <c r="H83" s="1">
        <v>111.9</v>
      </c>
      <c r="I83" s="1">
        <v>134.19999999999999</v>
      </c>
      <c r="J83" s="1">
        <v>127.5</v>
      </c>
      <c r="K83" s="1">
        <v>121.5</v>
      </c>
      <c r="L83" s="1">
        <v>97.8</v>
      </c>
      <c r="M83" s="1">
        <v>119.8</v>
      </c>
      <c r="N83" s="1">
        <v>119.4</v>
      </c>
      <c r="O83" s="1">
        <v>128.69999999999999</v>
      </c>
      <c r="P83" s="1">
        <v>123.6</v>
      </c>
      <c r="Q83" s="1">
        <v>125.7</v>
      </c>
      <c r="R83" s="1">
        <v>126.4</v>
      </c>
      <c r="S83" s="1">
        <v>123.3</v>
      </c>
      <c r="T83" s="1">
        <v>126</v>
      </c>
      <c r="U83" s="1" t="s">
        <v>32</v>
      </c>
      <c r="V83" s="1">
        <v>121.2</v>
      </c>
      <c r="W83" s="1">
        <v>120.9</v>
      </c>
      <c r="X83" s="1">
        <v>118.6</v>
      </c>
      <c r="Y83" s="1">
        <v>111.9</v>
      </c>
      <c r="Z83" s="1">
        <v>116.2</v>
      </c>
      <c r="AA83" s="1">
        <v>119.9</v>
      </c>
      <c r="AB83" s="1">
        <v>111.6</v>
      </c>
      <c r="AC83" s="1">
        <v>116</v>
      </c>
      <c r="AD83" s="1">
        <v>121.5</v>
      </c>
    </row>
    <row r="84" spans="1:30" ht="13">
      <c r="A84" s="11" t="s">
        <v>33</v>
      </c>
      <c r="B84" s="21">
        <v>2015</v>
      </c>
      <c r="C84" s="11" t="s">
        <v>37</v>
      </c>
      <c r="D84" s="1">
        <v>123.8</v>
      </c>
      <c r="E84" s="1">
        <v>128.19999999999999</v>
      </c>
      <c r="F84" s="1">
        <v>110</v>
      </c>
      <c r="G84" s="1">
        <v>126.3</v>
      </c>
      <c r="H84" s="1">
        <v>104.5</v>
      </c>
      <c r="I84" s="1">
        <v>130.6</v>
      </c>
      <c r="J84" s="1">
        <v>130.80000000000001</v>
      </c>
      <c r="K84" s="1">
        <v>131.30000000000001</v>
      </c>
      <c r="L84" s="1">
        <v>91.6</v>
      </c>
      <c r="M84" s="1">
        <v>127.7</v>
      </c>
      <c r="N84" s="1">
        <v>117.2</v>
      </c>
      <c r="O84" s="1">
        <v>129.5</v>
      </c>
      <c r="P84" s="1">
        <v>124.6</v>
      </c>
      <c r="Q84" s="1">
        <v>130.1</v>
      </c>
      <c r="R84" s="1">
        <v>122.1</v>
      </c>
      <c r="S84" s="1">
        <v>117.2</v>
      </c>
      <c r="T84" s="1">
        <v>121.3</v>
      </c>
      <c r="U84" s="1">
        <v>119.2</v>
      </c>
      <c r="V84" s="1">
        <v>114.7</v>
      </c>
      <c r="W84" s="1">
        <v>118.4</v>
      </c>
      <c r="X84" s="1">
        <v>114.6</v>
      </c>
      <c r="Y84" s="1">
        <v>108.4</v>
      </c>
      <c r="Z84" s="1">
        <v>115.6</v>
      </c>
      <c r="AA84" s="1">
        <v>121.7</v>
      </c>
      <c r="AB84" s="1">
        <v>111.8</v>
      </c>
      <c r="AC84" s="1">
        <v>114.2</v>
      </c>
      <c r="AD84" s="1">
        <v>119.7</v>
      </c>
    </row>
    <row r="85" spans="1:30" ht="13">
      <c r="A85" s="11" t="s">
        <v>34</v>
      </c>
      <c r="B85" s="21">
        <v>2015</v>
      </c>
      <c r="C85" s="11" t="s">
        <v>37</v>
      </c>
      <c r="D85" s="1">
        <v>123.5</v>
      </c>
      <c r="E85" s="1">
        <v>126.4</v>
      </c>
      <c r="F85" s="1">
        <v>114.4</v>
      </c>
      <c r="G85" s="1">
        <v>126.6</v>
      </c>
      <c r="H85" s="1">
        <v>109.2</v>
      </c>
      <c r="I85" s="1">
        <v>132.5</v>
      </c>
      <c r="J85" s="1">
        <v>128.6</v>
      </c>
      <c r="K85" s="1">
        <v>124.8</v>
      </c>
      <c r="L85" s="1">
        <v>95.7</v>
      </c>
      <c r="M85" s="1">
        <v>122.4</v>
      </c>
      <c r="N85" s="1">
        <v>118.5</v>
      </c>
      <c r="O85" s="1">
        <v>129.1</v>
      </c>
      <c r="P85" s="1">
        <v>124</v>
      </c>
      <c r="Q85" s="1">
        <v>126.9</v>
      </c>
      <c r="R85" s="1">
        <v>124.7</v>
      </c>
      <c r="S85" s="1">
        <v>120.8</v>
      </c>
      <c r="T85" s="1">
        <v>124.1</v>
      </c>
      <c r="U85" s="1">
        <v>119.2</v>
      </c>
      <c r="V85" s="1">
        <v>118.7</v>
      </c>
      <c r="W85" s="1">
        <v>119.7</v>
      </c>
      <c r="X85" s="1">
        <v>117.1</v>
      </c>
      <c r="Y85" s="1">
        <v>110.1</v>
      </c>
      <c r="Z85" s="1">
        <v>115.9</v>
      </c>
      <c r="AA85" s="1">
        <v>121</v>
      </c>
      <c r="AB85" s="1">
        <v>111.7</v>
      </c>
      <c r="AC85" s="1">
        <v>115.1</v>
      </c>
      <c r="AD85" s="1">
        <v>120.7</v>
      </c>
    </row>
    <row r="86" spans="1:30" ht="13">
      <c r="A86" s="11" t="s">
        <v>30</v>
      </c>
      <c r="B86" s="21">
        <v>2015</v>
      </c>
      <c r="C86" s="11" t="s">
        <v>38</v>
      </c>
      <c r="D86" s="1">
        <v>123.5</v>
      </c>
      <c r="E86" s="1">
        <v>127.1</v>
      </c>
      <c r="F86" s="1">
        <v>117.3</v>
      </c>
      <c r="G86" s="1">
        <v>127.7</v>
      </c>
      <c r="H86" s="1">
        <v>112.5</v>
      </c>
      <c r="I86" s="1">
        <v>134.1</v>
      </c>
      <c r="J86" s="1">
        <v>128.5</v>
      </c>
      <c r="K86" s="1">
        <v>124.3</v>
      </c>
      <c r="L86" s="1">
        <v>97.6</v>
      </c>
      <c r="M86" s="1">
        <v>120.7</v>
      </c>
      <c r="N86" s="1">
        <v>120.2</v>
      </c>
      <c r="O86" s="1">
        <v>129.80000000000001</v>
      </c>
      <c r="P86" s="1">
        <v>124.4</v>
      </c>
      <c r="Q86" s="1">
        <v>126.7</v>
      </c>
      <c r="R86" s="1">
        <v>127.3</v>
      </c>
      <c r="S86" s="1">
        <v>124.1</v>
      </c>
      <c r="T86" s="1">
        <v>126.8</v>
      </c>
      <c r="U86" s="1" t="s">
        <v>32</v>
      </c>
      <c r="V86" s="1">
        <v>121.9</v>
      </c>
      <c r="W86" s="1">
        <v>121.5</v>
      </c>
      <c r="X86" s="1">
        <v>119.4</v>
      </c>
      <c r="Y86" s="1">
        <v>113.3</v>
      </c>
      <c r="Z86" s="1">
        <v>116.7</v>
      </c>
      <c r="AA86" s="1">
        <v>120.5</v>
      </c>
      <c r="AB86" s="1">
        <v>112.3</v>
      </c>
      <c r="AC86" s="1">
        <v>116.9</v>
      </c>
      <c r="AD86" s="1">
        <v>122.4</v>
      </c>
    </row>
    <row r="87" spans="1:30" ht="13">
      <c r="A87" s="11" t="s">
        <v>33</v>
      </c>
      <c r="B87" s="21">
        <v>2015</v>
      </c>
      <c r="C87" s="11" t="s">
        <v>38</v>
      </c>
      <c r="D87" s="1">
        <v>123.8</v>
      </c>
      <c r="E87" s="1">
        <v>129.69999999999999</v>
      </c>
      <c r="F87" s="1">
        <v>111.3</v>
      </c>
      <c r="G87" s="1">
        <v>126.6</v>
      </c>
      <c r="H87" s="1">
        <v>105.2</v>
      </c>
      <c r="I87" s="1">
        <v>130.80000000000001</v>
      </c>
      <c r="J87" s="1">
        <v>135.6</v>
      </c>
      <c r="K87" s="1">
        <v>142.6</v>
      </c>
      <c r="L87" s="1">
        <v>90.8</v>
      </c>
      <c r="M87" s="1">
        <v>128.80000000000001</v>
      </c>
      <c r="N87" s="1">
        <v>117.7</v>
      </c>
      <c r="O87" s="1">
        <v>129.9</v>
      </c>
      <c r="P87" s="1">
        <v>126.1</v>
      </c>
      <c r="Q87" s="1">
        <v>131.30000000000001</v>
      </c>
      <c r="R87" s="1">
        <v>122.4</v>
      </c>
      <c r="S87" s="1">
        <v>117.4</v>
      </c>
      <c r="T87" s="1">
        <v>121.6</v>
      </c>
      <c r="U87" s="1">
        <v>119.6</v>
      </c>
      <c r="V87" s="1">
        <v>114.9</v>
      </c>
      <c r="W87" s="1">
        <v>118.7</v>
      </c>
      <c r="X87" s="1">
        <v>114.9</v>
      </c>
      <c r="Y87" s="1">
        <v>110.8</v>
      </c>
      <c r="Z87" s="1">
        <v>116</v>
      </c>
      <c r="AA87" s="1">
        <v>122</v>
      </c>
      <c r="AB87" s="1">
        <v>112.4</v>
      </c>
      <c r="AC87" s="1">
        <v>115.2</v>
      </c>
      <c r="AD87" s="1">
        <v>120.7</v>
      </c>
    </row>
    <row r="88" spans="1:30" ht="13">
      <c r="A88" s="11" t="s">
        <v>34</v>
      </c>
      <c r="B88" s="21">
        <v>2015</v>
      </c>
      <c r="C88" s="11" t="s">
        <v>38</v>
      </c>
      <c r="D88" s="1">
        <v>123.6</v>
      </c>
      <c r="E88" s="1">
        <v>128</v>
      </c>
      <c r="F88" s="1">
        <v>115</v>
      </c>
      <c r="G88" s="1">
        <v>127.3</v>
      </c>
      <c r="H88" s="1">
        <v>109.8</v>
      </c>
      <c r="I88" s="1">
        <v>132.6</v>
      </c>
      <c r="J88" s="1">
        <v>130.9</v>
      </c>
      <c r="K88" s="1">
        <v>130.5</v>
      </c>
      <c r="L88" s="1">
        <v>95.3</v>
      </c>
      <c r="M88" s="1">
        <v>123.4</v>
      </c>
      <c r="N88" s="1">
        <v>119.2</v>
      </c>
      <c r="O88" s="1">
        <v>129.80000000000001</v>
      </c>
      <c r="P88" s="1">
        <v>125</v>
      </c>
      <c r="Q88" s="1">
        <v>127.9</v>
      </c>
      <c r="R88" s="1">
        <v>125.4</v>
      </c>
      <c r="S88" s="1">
        <v>121.3</v>
      </c>
      <c r="T88" s="1">
        <v>124.7</v>
      </c>
      <c r="U88" s="1">
        <v>119.6</v>
      </c>
      <c r="V88" s="1">
        <v>119.2</v>
      </c>
      <c r="W88" s="1">
        <v>120.2</v>
      </c>
      <c r="X88" s="1">
        <v>117.7</v>
      </c>
      <c r="Y88" s="1">
        <v>112</v>
      </c>
      <c r="Z88" s="1">
        <v>116.3</v>
      </c>
      <c r="AA88" s="1">
        <v>121.4</v>
      </c>
      <c r="AB88" s="1">
        <v>112.3</v>
      </c>
      <c r="AC88" s="1">
        <v>116.1</v>
      </c>
      <c r="AD88" s="1">
        <v>121.6</v>
      </c>
    </row>
    <row r="89" spans="1:30" ht="13">
      <c r="A89" s="11" t="s">
        <v>30</v>
      </c>
      <c r="B89" s="21">
        <v>2015</v>
      </c>
      <c r="C89" s="11" t="s">
        <v>39</v>
      </c>
      <c r="D89" s="1">
        <v>124.1</v>
      </c>
      <c r="E89" s="1">
        <v>130.4</v>
      </c>
      <c r="F89" s="1">
        <v>122.1</v>
      </c>
      <c r="G89" s="1">
        <v>128.69999999999999</v>
      </c>
      <c r="H89" s="1">
        <v>114.1</v>
      </c>
      <c r="I89" s="1">
        <v>133.19999999999999</v>
      </c>
      <c r="J89" s="1">
        <v>135.19999999999999</v>
      </c>
      <c r="K89" s="1">
        <v>131.9</v>
      </c>
      <c r="L89" s="1">
        <v>96.3</v>
      </c>
      <c r="M89" s="1">
        <v>123</v>
      </c>
      <c r="N89" s="1">
        <v>121.1</v>
      </c>
      <c r="O89" s="1">
        <v>131.19999999999999</v>
      </c>
      <c r="P89" s="1">
        <v>126.6</v>
      </c>
      <c r="Q89" s="1">
        <v>128.19999999999999</v>
      </c>
      <c r="R89" s="1">
        <v>128.4</v>
      </c>
      <c r="S89" s="1">
        <v>125.1</v>
      </c>
      <c r="T89" s="1">
        <v>128</v>
      </c>
      <c r="U89" s="1" t="s">
        <v>32</v>
      </c>
      <c r="V89" s="1">
        <v>122.6</v>
      </c>
      <c r="W89" s="1">
        <v>122.8</v>
      </c>
      <c r="X89" s="1">
        <v>120.4</v>
      </c>
      <c r="Y89" s="1">
        <v>114.2</v>
      </c>
      <c r="Z89" s="1">
        <v>117.9</v>
      </c>
      <c r="AA89" s="1">
        <v>122</v>
      </c>
      <c r="AB89" s="1">
        <v>113</v>
      </c>
      <c r="AC89" s="1">
        <v>117.9</v>
      </c>
      <c r="AD89" s="1">
        <v>124.1</v>
      </c>
    </row>
    <row r="90" spans="1:30" ht="13">
      <c r="A90" s="11" t="s">
        <v>33</v>
      </c>
      <c r="B90" s="21">
        <v>2015</v>
      </c>
      <c r="C90" s="11" t="s">
        <v>39</v>
      </c>
      <c r="D90" s="1">
        <v>123.6</v>
      </c>
      <c r="E90" s="1">
        <v>134.4</v>
      </c>
      <c r="F90" s="1">
        <v>120.9</v>
      </c>
      <c r="G90" s="1">
        <v>127.3</v>
      </c>
      <c r="H90" s="1">
        <v>106</v>
      </c>
      <c r="I90" s="1">
        <v>132.30000000000001</v>
      </c>
      <c r="J90" s="1">
        <v>146.69999999999999</v>
      </c>
      <c r="K90" s="1">
        <v>148.1</v>
      </c>
      <c r="L90" s="1">
        <v>89.8</v>
      </c>
      <c r="M90" s="1">
        <v>130.5</v>
      </c>
      <c r="N90" s="1">
        <v>118</v>
      </c>
      <c r="O90" s="1">
        <v>130.5</v>
      </c>
      <c r="P90" s="1">
        <v>128.5</v>
      </c>
      <c r="Q90" s="1">
        <v>132.1</v>
      </c>
      <c r="R90" s="1">
        <v>123.2</v>
      </c>
      <c r="S90" s="1">
        <v>117.6</v>
      </c>
      <c r="T90" s="1">
        <v>122.3</v>
      </c>
      <c r="U90" s="1">
        <v>119</v>
      </c>
      <c r="V90" s="1">
        <v>115.1</v>
      </c>
      <c r="W90" s="1">
        <v>119.2</v>
      </c>
      <c r="X90" s="1">
        <v>115.4</v>
      </c>
      <c r="Y90" s="1">
        <v>111.7</v>
      </c>
      <c r="Z90" s="1">
        <v>116.2</v>
      </c>
      <c r="AA90" s="1">
        <v>123.8</v>
      </c>
      <c r="AB90" s="1">
        <v>112.5</v>
      </c>
      <c r="AC90" s="1">
        <v>116</v>
      </c>
      <c r="AD90" s="1">
        <v>121.7</v>
      </c>
    </row>
    <row r="91" spans="1:30" ht="13">
      <c r="A91" s="11" t="s">
        <v>34</v>
      </c>
      <c r="B91" s="21">
        <v>2015</v>
      </c>
      <c r="C91" s="11" t="s">
        <v>39</v>
      </c>
      <c r="D91" s="1">
        <v>123.9</v>
      </c>
      <c r="E91" s="1">
        <v>131.80000000000001</v>
      </c>
      <c r="F91" s="1">
        <v>121.6</v>
      </c>
      <c r="G91" s="1">
        <v>128.19999999999999</v>
      </c>
      <c r="H91" s="1">
        <v>111.1</v>
      </c>
      <c r="I91" s="1">
        <v>132.80000000000001</v>
      </c>
      <c r="J91" s="1">
        <v>139.1</v>
      </c>
      <c r="K91" s="1">
        <v>137.4</v>
      </c>
      <c r="L91" s="1">
        <v>94.1</v>
      </c>
      <c r="M91" s="1">
        <v>125.5</v>
      </c>
      <c r="N91" s="1">
        <v>119.8</v>
      </c>
      <c r="O91" s="1">
        <v>130.9</v>
      </c>
      <c r="P91" s="1">
        <v>127.3</v>
      </c>
      <c r="Q91" s="1">
        <v>129.19999999999999</v>
      </c>
      <c r="R91" s="1">
        <v>126.4</v>
      </c>
      <c r="S91" s="1">
        <v>122</v>
      </c>
      <c r="T91" s="1">
        <v>125.7</v>
      </c>
      <c r="U91" s="1">
        <v>119</v>
      </c>
      <c r="V91" s="1">
        <v>119.8</v>
      </c>
      <c r="W91" s="1">
        <v>121.1</v>
      </c>
      <c r="X91" s="1">
        <v>118.5</v>
      </c>
      <c r="Y91" s="1">
        <v>112.9</v>
      </c>
      <c r="Z91" s="1">
        <v>116.9</v>
      </c>
      <c r="AA91" s="1">
        <v>123.1</v>
      </c>
      <c r="AB91" s="1">
        <v>112.8</v>
      </c>
      <c r="AC91" s="1">
        <v>117</v>
      </c>
      <c r="AD91" s="1">
        <v>123</v>
      </c>
    </row>
    <row r="92" spans="1:30" ht="13">
      <c r="A92" s="11" t="s">
        <v>30</v>
      </c>
      <c r="B92" s="21">
        <v>2015</v>
      </c>
      <c r="C92" s="11" t="s">
        <v>40</v>
      </c>
      <c r="D92" s="1">
        <v>124</v>
      </c>
      <c r="E92" s="1">
        <v>131.5</v>
      </c>
      <c r="F92" s="1">
        <v>122</v>
      </c>
      <c r="G92" s="1">
        <v>128.69999999999999</v>
      </c>
      <c r="H92" s="1">
        <v>113.5</v>
      </c>
      <c r="I92" s="1">
        <v>133.30000000000001</v>
      </c>
      <c r="J92" s="1">
        <v>140.80000000000001</v>
      </c>
      <c r="K92" s="1">
        <v>133.80000000000001</v>
      </c>
      <c r="L92" s="1">
        <v>94.1</v>
      </c>
      <c r="M92" s="1">
        <v>123.4</v>
      </c>
      <c r="N92" s="1">
        <v>121</v>
      </c>
      <c r="O92" s="1">
        <v>131.69999999999999</v>
      </c>
      <c r="P92" s="1">
        <v>127.5</v>
      </c>
      <c r="Q92" s="1">
        <v>129.4</v>
      </c>
      <c r="R92" s="1">
        <v>128.80000000000001</v>
      </c>
      <c r="S92" s="1">
        <v>125.5</v>
      </c>
      <c r="T92" s="1">
        <v>128.30000000000001</v>
      </c>
      <c r="U92" s="1" t="s">
        <v>32</v>
      </c>
      <c r="V92" s="1">
        <v>123</v>
      </c>
      <c r="W92" s="1">
        <v>123</v>
      </c>
      <c r="X92" s="1">
        <v>120.8</v>
      </c>
      <c r="Y92" s="1">
        <v>114.1</v>
      </c>
      <c r="Z92" s="1">
        <v>118</v>
      </c>
      <c r="AA92" s="1">
        <v>122.9</v>
      </c>
      <c r="AB92" s="1">
        <v>112.7</v>
      </c>
      <c r="AC92" s="1">
        <v>118.1</v>
      </c>
      <c r="AD92" s="1">
        <v>124.7</v>
      </c>
    </row>
    <row r="93" spans="1:30" ht="13">
      <c r="A93" s="11" t="s">
        <v>33</v>
      </c>
      <c r="B93" s="21">
        <v>2015</v>
      </c>
      <c r="C93" s="11" t="s">
        <v>40</v>
      </c>
      <c r="D93" s="1">
        <v>123.2</v>
      </c>
      <c r="E93" s="1">
        <v>134.30000000000001</v>
      </c>
      <c r="F93" s="1">
        <v>119.5</v>
      </c>
      <c r="G93" s="1">
        <v>127.7</v>
      </c>
      <c r="H93" s="1">
        <v>106.3</v>
      </c>
      <c r="I93" s="1">
        <v>132.80000000000001</v>
      </c>
      <c r="J93" s="1">
        <v>153.5</v>
      </c>
      <c r="K93" s="1">
        <v>149.5</v>
      </c>
      <c r="L93" s="1">
        <v>85.7</v>
      </c>
      <c r="M93" s="1">
        <v>131.5</v>
      </c>
      <c r="N93" s="1">
        <v>118.3</v>
      </c>
      <c r="O93" s="1">
        <v>131.1</v>
      </c>
      <c r="P93" s="1">
        <v>129.5</v>
      </c>
      <c r="Q93" s="1">
        <v>133.1</v>
      </c>
      <c r="R93" s="1">
        <v>123.5</v>
      </c>
      <c r="S93" s="1">
        <v>117.9</v>
      </c>
      <c r="T93" s="1">
        <v>122.7</v>
      </c>
      <c r="U93" s="1">
        <v>119.9</v>
      </c>
      <c r="V93" s="1">
        <v>115.3</v>
      </c>
      <c r="W93" s="1">
        <v>119.5</v>
      </c>
      <c r="X93" s="1">
        <v>116</v>
      </c>
      <c r="Y93" s="1">
        <v>111.5</v>
      </c>
      <c r="Z93" s="1">
        <v>116.6</v>
      </c>
      <c r="AA93" s="1">
        <v>125.4</v>
      </c>
      <c r="AB93" s="1">
        <v>111.7</v>
      </c>
      <c r="AC93" s="1">
        <v>116.3</v>
      </c>
      <c r="AD93" s="1">
        <v>122.4</v>
      </c>
    </row>
    <row r="94" spans="1:30" ht="13">
      <c r="A94" s="11" t="s">
        <v>34</v>
      </c>
      <c r="B94" s="21">
        <v>2015</v>
      </c>
      <c r="C94" s="11" t="s">
        <v>40</v>
      </c>
      <c r="D94" s="1">
        <v>123.7</v>
      </c>
      <c r="E94" s="1">
        <v>132.5</v>
      </c>
      <c r="F94" s="1">
        <v>121</v>
      </c>
      <c r="G94" s="1">
        <v>128.30000000000001</v>
      </c>
      <c r="H94" s="1">
        <v>110.9</v>
      </c>
      <c r="I94" s="1">
        <v>133.1</v>
      </c>
      <c r="J94" s="1">
        <v>145.1</v>
      </c>
      <c r="K94" s="1">
        <v>139.1</v>
      </c>
      <c r="L94" s="1">
        <v>91.3</v>
      </c>
      <c r="M94" s="1">
        <v>126.1</v>
      </c>
      <c r="N94" s="1">
        <v>119.9</v>
      </c>
      <c r="O94" s="1">
        <v>131.4</v>
      </c>
      <c r="P94" s="1">
        <v>128.19999999999999</v>
      </c>
      <c r="Q94" s="1">
        <v>130.4</v>
      </c>
      <c r="R94" s="1">
        <v>126.7</v>
      </c>
      <c r="S94" s="1">
        <v>122.3</v>
      </c>
      <c r="T94" s="1">
        <v>126.1</v>
      </c>
      <c r="U94" s="1">
        <v>119.9</v>
      </c>
      <c r="V94" s="1">
        <v>120.1</v>
      </c>
      <c r="W94" s="1">
        <v>121.3</v>
      </c>
      <c r="X94" s="1">
        <v>119</v>
      </c>
      <c r="Y94" s="1">
        <v>112.7</v>
      </c>
      <c r="Z94" s="1">
        <v>117.2</v>
      </c>
      <c r="AA94" s="1">
        <v>124.4</v>
      </c>
      <c r="AB94" s="1">
        <v>112.3</v>
      </c>
      <c r="AC94" s="1">
        <v>117.2</v>
      </c>
      <c r="AD94" s="1">
        <v>123.6</v>
      </c>
    </row>
    <row r="95" spans="1:30" ht="13">
      <c r="A95" s="11" t="s">
        <v>30</v>
      </c>
      <c r="B95" s="21">
        <v>2015</v>
      </c>
      <c r="C95" s="11" t="s">
        <v>41</v>
      </c>
      <c r="D95" s="1">
        <v>124.7</v>
      </c>
      <c r="E95" s="1">
        <v>131.30000000000001</v>
      </c>
      <c r="F95" s="1">
        <v>121.3</v>
      </c>
      <c r="G95" s="1">
        <v>128.80000000000001</v>
      </c>
      <c r="H95" s="1">
        <v>114</v>
      </c>
      <c r="I95" s="1">
        <v>134.19999999999999</v>
      </c>
      <c r="J95" s="1">
        <v>153.6</v>
      </c>
      <c r="K95" s="1">
        <v>137.9</v>
      </c>
      <c r="L95" s="1">
        <v>93.1</v>
      </c>
      <c r="M95" s="1">
        <v>123.9</v>
      </c>
      <c r="N95" s="1">
        <v>121.5</v>
      </c>
      <c r="O95" s="1">
        <v>132.5</v>
      </c>
      <c r="P95" s="1">
        <v>129.80000000000001</v>
      </c>
      <c r="Q95" s="1">
        <v>130.1</v>
      </c>
      <c r="R95" s="1">
        <v>129.5</v>
      </c>
      <c r="S95" s="1">
        <v>126.3</v>
      </c>
      <c r="T95" s="1">
        <v>129</v>
      </c>
      <c r="U95" s="1" t="s">
        <v>32</v>
      </c>
      <c r="V95" s="1">
        <v>123.8</v>
      </c>
      <c r="W95" s="1">
        <v>123.7</v>
      </c>
      <c r="X95" s="1">
        <v>121.1</v>
      </c>
      <c r="Y95" s="1">
        <v>113.6</v>
      </c>
      <c r="Z95" s="1">
        <v>118.5</v>
      </c>
      <c r="AA95" s="1">
        <v>123.6</v>
      </c>
      <c r="AB95" s="1">
        <v>112.5</v>
      </c>
      <c r="AC95" s="1">
        <v>118.2</v>
      </c>
      <c r="AD95" s="1">
        <v>126.1</v>
      </c>
    </row>
    <row r="96" spans="1:30" ht="13">
      <c r="A96" s="11" t="s">
        <v>33</v>
      </c>
      <c r="B96" s="21">
        <v>2015</v>
      </c>
      <c r="C96" s="11" t="s">
        <v>41</v>
      </c>
      <c r="D96" s="1">
        <v>123.1</v>
      </c>
      <c r="E96" s="1">
        <v>131.69999999999999</v>
      </c>
      <c r="F96" s="1">
        <v>118.1</v>
      </c>
      <c r="G96" s="1">
        <v>128</v>
      </c>
      <c r="H96" s="1">
        <v>106.8</v>
      </c>
      <c r="I96" s="1">
        <v>130.1</v>
      </c>
      <c r="J96" s="1">
        <v>165.5</v>
      </c>
      <c r="K96" s="1">
        <v>156</v>
      </c>
      <c r="L96" s="1">
        <v>85.3</v>
      </c>
      <c r="M96" s="1">
        <v>132.69999999999999</v>
      </c>
      <c r="N96" s="1">
        <v>118.8</v>
      </c>
      <c r="O96" s="1">
        <v>131.69999999999999</v>
      </c>
      <c r="P96" s="1">
        <v>131.1</v>
      </c>
      <c r="Q96" s="1">
        <v>134.19999999999999</v>
      </c>
      <c r="R96" s="1">
        <v>123.7</v>
      </c>
      <c r="S96" s="1">
        <v>118.2</v>
      </c>
      <c r="T96" s="1">
        <v>122.9</v>
      </c>
      <c r="U96" s="1">
        <v>120.9</v>
      </c>
      <c r="V96" s="1">
        <v>115.3</v>
      </c>
      <c r="W96" s="1">
        <v>120</v>
      </c>
      <c r="X96" s="1">
        <v>116.6</v>
      </c>
      <c r="Y96" s="1">
        <v>109.9</v>
      </c>
      <c r="Z96" s="1">
        <v>117.2</v>
      </c>
      <c r="AA96" s="1">
        <v>126.2</v>
      </c>
      <c r="AB96" s="1">
        <v>112</v>
      </c>
      <c r="AC96" s="1">
        <v>116.2</v>
      </c>
      <c r="AD96" s="1">
        <v>123.2</v>
      </c>
    </row>
    <row r="97" spans="1:30" ht="13">
      <c r="A97" s="11" t="s">
        <v>34</v>
      </c>
      <c r="B97" s="21">
        <v>2015</v>
      </c>
      <c r="C97" s="11" t="s">
        <v>41</v>
      </c>
      <c r="D97" s="1">
        <v>124.2</v>
      </c>
      <c r="E97" s="1">
        <v>131.4</v>
      </c>
      <c r="F97" s="1">
        <v>120.1</v>
      </c>
      <c r="G97" s="1">
        <v>128.5</v>
      </c>
      <c r="H97" s="1">
        <v>111.4</v>
      </c>
      <c r="I97" s="1">
        <v>132.30000000000001</v>
      </c>
      <c r="J97" s="1">
        <v>157.6</v>
      </c>
      <c r="K97" s="1">
        <v>144</v>
      </c>
      <c r="L97" s="1">
        <v>90.5</v>
      </c>
      <c r="M97" s="1">
        <v>126.8</v>
      </c>
      <c r="N97" s="1">
        <v>120.4</v>
      </c>
      <c r="O97" s="1">
        <v>132.1</v>
      </c>
      <c r="P97" s="1">
        <v>130.30000000000001</v>
      </c>
      <c r="Q97" s="1">
        <v>131.19999999999999</v>
      </c>
      <c r="R97" s="1">
        <v>127.2</v>
      </c>
      <c r="S97" s="1">
        <v>122.9</v>
      </c>
      <c r="T97" s="1">
        <v>126.6</v>
      </c>
      <c r="U97" s="1">
        <v>120.9</v>
      </c>
      <c r="V97" s="1">
        <v>120.6</v>
      </c>
      <c r="W97" s="1">
        <v>122</v>
      </c>
      <c r="X97" s="1">
        <v>119.4</v>
      </c>
      <c r="Y97" s="1">
        <v>111.7</v>
      </c>
      <c r="Z97" s="1">
        <v>117.8</v>
      </c>
      <c r="AA97" s="1">
        <v>125.1</v>
      </c>
      <c r="AB97" s="1">
        <v>112.3</v>
      </c>
      <c r="AC97" s="1">
        <v>117.2</v>
      </c>
      <c r="AD97" s="1">
        <v>124.8</v>
      </c>
    </row>
    <row r="98" spans="1:30" ht="13">
      <c r="A98" s="11" t="s">
        <v>30</v>
      </c>
      <c r="B98" s="21">
        <v>2015</v>
      </c>
      <c r="C98" s="11" t="s">
        <v>42</v>
      </c>
      <c r="D98" s="1">
        <v>125.1</v>
      </c>
      <c r="E98" s="1">
        <v>131.1</v>
      </c>
      <c r="F98" s="1">
        <v>120.7</v>
      </c>
      <c r="G98" s="1">
        <v>129.19999999999999</v>
      </c>
      <c r="H98" s="1">
        <v>114.7</v>
      </c>
      <c r="I98" s="1">
        <v>132.30000000000001</v>
      </c>
      <c r="J98" s="1">
        <v>158.9</v>
      </c>
      <c r="K98" s="1">
        <v>142.1</v>
      </c>
      <c r="L98" s="1">
        <v>92.5</v>
      </c>
      <c r="M98" s="1">
        <v>125.4</v>
      </c>
      <c r="N98" s="1">
        <v>121.9</v>
      </c>
      <c r="O98" s="1">
        <v>132.69999999999999</v>
      </c>
      <c r="P98" s="1">
        <v>131</v>
      </c>
      <c r="Q98" s="1">
        <v>131</v>
      </c>
      <c r="R98" s="1">
        <v>130.4</v>
      </c>
      <c r="S98" s="1">
        <v>126.8</v>
      </c>
      <c r="T98" s="1">
        <v>129.9</v>
      </c>
      <c r="U98" s="1" t="s">
        <v>32</v>
      </c>
      <c r="V98" s="1">
        <v>123.7</v>
      </c>
      <c r="W98" s="1">
        <v>124.5</v>
      </c>
      <c r="X98" s="1">
        <v>121.4</v>
      </c>
      <c r="Y98" s="1">
        <v>113.8</v>
      </c>
      <c r="Z98" s="1">
        <v>119.6</v>
      </c>
      <c r="AA98" s="1">
        <v>124.5</v>
      </c>
      <c r="AB98" s="1">
        <v>113.7</v>
      </c>
      <c r="AC98" s="1">
        <v>118.8</v>
      </c>
      <c r="AD98" s="1">
        <v>127</v>
      </c>
    </row>
    <row r="99" spans="1:30" ht="13">
      <c r="A99" s="11" t="s">
        <v>33</v>
      </c>
      <c r="B99" s="21">
        <v>2015</v>
      </c>
      <c r="C99" s="11" t="s">
        <v>42</v>
      </c>
      <c r="D99" s="1">
        <v>123.4</v>
      </c>
      <c r="E99" s="1">
        <v>129</v>
      </c>
      <c r="F99" s="1">
        <v>115.6</v>
      </c>
      <c r="G99" s="1">
        <v>128.30000000000001</v>
      </c>
      <c r="H99" s="1">
        <v>107</v>
      </c>
      <c r="I99" s="1">
        <v>124</v>
      </c>
      <c r="J99" s="1">
        <v>168.5</v>
      </c>
      <c r="K99" s="1">
        <v>165.4</v>
      </c>
      <c r="L99" s="1">
        <v>86.3</v>
      </c>
      <c r="M99" s="1">
        <v>134.4</v>
      </c>
      <c r="N99" s="1">
        <v>119.1</v>
      </c>
      <c r="O99" s="1">
        <v>132.30000000000001</v>
      </c>
      <c r="P99" s="1">
        <v>131.5</v>
      </c>
      <c r="Q99" s="1">
        <v>134.69999999999999</v>
      </c>
      <c r="R99" s="1">
        <v>124</v>
      </c>
      <c r="S99" s="1">
        <v>118.6</v>
      </c>
      <c r="T99" s="1">
        <v>123.2</v>
      </c>
      <c r="U99" s="1">
        <v>121.6</v>
      </c>
      <c r="V99" s="1">
        <v>115.1</v>
      </c>
      <c r="W99" s="1">
        <v>120.4</v>
      </c>
      <c r="X99" s="1">
        <v>117.1</v>
      </c>
      <c r="Y99" s="1">
        <v>109.1</v>
      </c>
      <c r="Z99" s="1">
        <v>117.3</v>
      </c>
      <c r="AA99" s="1">
        <v>126.5</v>
      </c>
      <c r="AB99" s="1">
        <v>112.9</v>
      </c>
      <c r="AC99" s="1">
        <v>116.2</v>
      </c>
      <c r="AD99" s="1">
        <v>123.5</v>
      </c>
    </row>
    <row r="100" spans="1:30" ht="13">
      <c r="A100" s="11" t="s">
        <v>34</v>
      </c>
      <c r="B100" s="21">
        <v>2015</v>
      </c>
      <c r="C100" s="11" t="s">
        <v>42</v>
      </c>
      <c r="D100" s="1">
        <v>124.6</v>
      </c>
      <c r="E100" s="1">
        <v>130.4</v>
      </c>
      <c r="F100" s="1">
        <v>118.7</v>
      </c>
      <c r="G100" s="1">
        <v>128.9</v>
      </c>
      <c r="H100" s="1">
        <v>111.9</v>
      </c>
      <c r="I100" s="1">
        <v>128.4</v>
      </c>
      <c r="J100" s="1">
        <v>162.19999999999999</v>
      </c>
      <c r="K100" s="1">
        <v>150</v>
      </c>
      <c r="L100" s="1">
        <v>90.4</v>
      </c>
      <c r="M100" s="1">
        <v>128.4</v>
      </c>
      <c r="N100" s="1">
        <v>120.7</v>
      </c>
      <c r="O100" s="1">
        <v>132.5</v>
      </c>
      <c r="P100" s="1">
        <v>131.19999999999999</v>
      </c>
      <c r="Q100" s="1">
        <v>132</v>
      </c>
      <c r="R100" s="1">
        <v>127.9</v>
      </c>
      <c r="S100" s="1">
        <v>123.4</v>
      </c>
      <c r="T100" s="1">
        <v>127.2</v>
      </c>
      <c r="U100" s="1">
        <v>121.6</v>
      </c>
      <c r="V100" s="1">
        <v>120.4</v>
      </c>
      <c r="W100" s="1">
        <v>122.6</v>
      </c>
      <c r="X100" s="1">
        <v>119.8</v>
      </c>
      <c r="Y100" s="1">
        <v>111.3</v>
      </c>
      <c r="Z100" s="1">
        <v>118.3</v>
      </c>
      <c r="AA100" s="1">
        <v>125.7</v>
      </c>
      <c r="AB100" s="1">
        <v>113.4</v>
      </c>
      <c r="AC100" s="1">
        <v>117.5</v>
      </c>
      <c r="AD100" s="1">
        <v>125.4</v>
      </c>
    </row>
    <row r="101" spans="1:30" ht="13">
      <c r="A101" s="11" t="s">
        <v>30</v>
      </c>
      <c r="B101" s="21">
        <v>2015</v>
      </c>
      <c r="C101" s="11" t="s">
        <v>43</v>
      </c>
      <c r="D101" s="1">
        <v>125.6</v>
      </c>
      <c r="E101" s="1">
        <v>130.4</v>
      </c>
      <c r="F101" s="1">
        <v>120.8</v>
      </c>
      <c r="G101" s="1">
        <v>129.4</v>
      </c>
      <c r="H101" s="1">
        <v>115.8</v>
      </c>
      <c r="I101" s="1">
        <v>133.19999999999999</v>
      </c>
      <c r="J101" s="1">
        <v>157.69999999999999</v>
      </c>
      <c r="K101" s="1">
        <v>154.19999999999999</v>
      </c>
      <c r="L101" s="1">
        <v>93.7</v>
      </c>
      <c r="M101" s="1">
        <v>126.6</v>
      </c>
      <c r="N101" s="1">
        <v>122.3</v>
      </c>
      <c r="O101" s="1">
        <v>133.1</v>
      </c>
      <c r="P101" s="1">
        <v>131.80000000000001</v>
      </c>
      <c r="Q101" s="1">
        <v>131.5</v>
      </c>
      <c r="R101" s="1">
        <v>131.1</v>
      </c>
      <c r="S101" s="1">
        <v>127.3</v>
      </c>
      <c r="T101" s="1">
        <v>130.6</v>
      </c>
      <c r="U101" s="1" t="s">
        <v>32</v>
      </c>
      <c r="V101" s="1">
        <v>124.4</v>
      </c>
      <c r="W101" s="1">
        <v>125.1</v>
      </c>
      <c r="X101" s="1">
        <v>122</v>
      </c>
      <c r="Y101" s="1">
        <v>113.8</v>
      </c>
      <c r="Z101" s="1">
        <v>120.1</v>
      </c>
      <c r="AA101" s="1">
        <v>125.1</v>
      </c>
      <c r="AB101" s="1">
        <v>114.2</v>
      </c>
      <c r="AC101" s="1">
        <v>119.2</v>
      </c>
      <c r="AD101" s="1">
        <v>127.7</v>
      </c>
    </row>
    <row r="102" spans="1:30" ht="13">
      <c r="A102" s="11" t="s">
        <v>33</v>
      </c>
      <c r="B102" s="21">
        <v>2015</v>
      </c>
      <c r="C102" s="11" t="s">
        <v>43</v>
      </c>
      <c r="D102" s="1">
        <v>123.6</v>
      </c>
      <c r="E102" s="1">
        <v>128.6</v>
      </c>
      <c r="F102" s="1">
        <v>115.9</v>
      </c>
      <c r="G102" s="1">
        <v>128.5</v>
      </c>
      <c r="H102" s="1">
        <v>109</v>
      </c>
      <c r="I102" s="1">
        <v>124.1</v>
      </c>
      <c r="J102" s="1">
        <v>165.8</v>
      </c>
      <c r="K102" s="1">
        <v>187.2</v>
      </c>
      <c r="L102" s="1">
        <v>89.4</v>
      </c>
      <c r="M102" s="1">
        <v>135.80000000000001</v>
      </c>
      <c r="N102" s="1">
        <v>119.4</v>
      </c>
      <c r="O102" s="1">
        <v>132.9</v>
      </c>
      <c r="P102" s="1">
        <v>132.6</v>
      </c>
      <c r="Q102" s="1">
        <v>135.30000000000001</v>
      </c>
      <c r="R102" s="1">
        <v>124.4</v>
      </c>
      <c r="S102" s="1">
        <v>118.8</v>
      </c>
      <c r="T102" s="1">
        <v>123.6</v>
      </c>
      <c r="U102" s="1">
        <v>122.4</v>
      </c>
      <c r="V102" s="1">
        <v>114.9</v>
      </c>
      <c r="W102" s="1">
        <v>120.7</v>
      </c>
      <c r="X102" s="1">
        <v>117.7</v>
      </c>
      <c r="Y102" s="1">
        <v>109.3</v>
      </c>
      <c r="Z102" s="1">
        <v>117.7</v>
      </c>
      <c r="AA102" s="1">
        <v>126.5</v>
      </c>
      <c r="AB102" s="1">
        <v>113.5</v>
      </c>
      <c r="AC102" s="1">
        <v>116.5</v>
      </c>
      <c r="AD102" s="1">
        <v>124.2</v>
      </c>
    </row>
    <row r="103" spans="1:30" ht="13">
      <c r="A103" s="11" t="s">
        <v>34</v>
      </c>
      <c r="B103" s="21">
        <v>2015</v>
      </c>
      <c r="C103" s="11" t="s">
        <v>43</v>
      </c>
      <c r="D103" s="1">
        <v>125</v>
      </c>
      <c r="E103" s="1">
        <v>129.80000000000001</v>
      </c>
      <c r="F103" s="1">
        <v>118.9</v>
      </c>
      <c r="G103" s="1">
        <v>129.1</v>
      </c>
      <c r="H103" s="1">
        <v>113.3</v>
      </c>
      <c r="I103" s="1">
        <v>129</v>
      </c>
      <c r="J103" s="1">
        <v>160.4</v>
      </c>
      <c r="K103" s="1">
        <v>165.3</v>
      </c>
      <c r="L103" s="1">
        <v>92.3</v>
      </c>
      <c r="M103" s="1">
        <v>129.69999999999999</v>
      </c>
      <c r="N103" s="1">
        <v>121.1</v>
      </c>
      <c r="O103" s="1">
        <v>133</v>
      </c>
      <c r="P103" s="1">
        <v>132.1</v>
      </c>
      <c r="Q103" s="1">
        <v>132.5</v>
      </c>
      <c r="R103" s="1">
        <v>128.5</v>
      </c>
      <c r="S103" s="1">
        <v>123.8</v>
      </c>
      <c r="T103" s="1">
        <v>127.8</v>
      </c>
      <c r="U103" s="1">
        <v>122.4</v>
      </c>
      <c r="V103" s="1">
        <v>120.8</v>
      </c>
      <c r="W103" s="1">
        <v>123</v>
      </c>
      <c r="X103" s="1">
        <v>120.4</v>
      </c>
      <c r="Y103" s="1">
        <v>111.4</v>
      </c>
      <c r="Z103" s="1">
        <v>118.7</v>
      </c>
      <c r="AA103" s="1">
        <v>125.9</v>
      </c>
      <c r="AB103" s="1">
        <v>113.9</v>
      </c>
      <c r="AC103" s="1">
        <v>117.9</v>
      </c>
      <c r="AD103" s="1">
        <v>126.1</v>
      </c>
    </row>
    <row r="104" spans="1:30" ht="13">
      <c r="A104" s="11" t="s">
        <v>30</v>
      </c>
      <c r="B104" s="21">
        <v>2015</v>
      </c>
      <c r="C104" s="11" t="s">
        <v>44</v>
      </c>
      <c r="D104" s="1">
        <v>126.1</v>
      </c>
      <c r="E104" s="1">
        <v>130.6</v>
      </c>
      <c r="F104" s="1">
        <v>121.7</v>
      </c>
      <c r="G104" s="1">
        <v>129.5</v>
      </c>
      <c r="H104" s="1">
        <v>117.8</v>
      </c>
      <c r="I104" s="1">
        <v>132.1</v>
      </c>
      <c r="J104" s="1">
        <v>155.19999999999999</v>
      </c>
      <c r="K104" s="1">
        <v>160.80000000000001</v>
      </c>
      <c r="L104" s="1">
        <v>94.5</v>
      </c>
      <c r="M104" s="1">
        <v>128.30000000000001</v>
      </c>
      <c r="N104" s="1">
        <v>123.1</v>
      </c>
      <c r="O104" s="1">
        <v>134.19999999999999</v>
      </c>
      <c r="P104" s="1">
        <v>132.4</v>
      </c>
      <c r="Q104" s="1">
        <v>132.19999999999999</v>
      </c>
      <c r="R104" s="1">
        <v>132.1</v>
      </c>
      <c r="S104" s="1">
        <v>128.19999999999999</v>
      </c>
      <c r="T104" s="1">
        <v>131.5</v>
      </c>
      <c r="U104" s="1" t="s">
        <v>32</v>
      </c>
      <c r="V104" s="1">
        <v>125.6</v>
      </c>
      <c r="W104" s="1">
        <v>125.6</v>
      </c>
      <c r="X104" s="1">
        <v>122.6</v>
      </c>
      <c r="Y104" s="1">
        <v>114</v>
      </c>
      <c r="Z104" s="1">
        <v>120.9</v>
      </c>
      <c r="AA104" s="1">
        <v>125.8</v>
      </c>
      <c r="AB104" s="1">
        <v>114.2</v>
      </c>
      <c r="AC104" s="1">
        <v>119.6</v>
      </c>
      <c r="AD104" s="1">
        <v>128.30000000000001</v>
      </c>
    </row>
    <row r="105" spans="1:30" ht="13">
      <c r="A105" s="11" t="s">
        <v>33</v>
      </c>
      <c r="B105" s="21">
        <v>2015</v>
      </c>
      <c r="C105" s="11" t="s">
        <v>44</v>
      </c>
      <c r="D105" s="1">
        <v>124</v>
      </c>
      <c r="E105" s="1">
        <v>129.80000000000001</v>
      </c>
      <c r="F105" s="1">
        <v>121.5</v>
      </c>
      <c r="G105" s="1">
        <v>128.6</v>
      </c>
      <c r="H105" s="1">
        <v>110</v>
      </c>
      <c r="I105" s="1">
        <v>123.7</v>
      </c>
      <c r="J105" s="1">
        <v>164.6</v>
      </c>
      <c r="K105" s="1">
        <v>191.6</v>
      </c>
      <c r="L105" s="1">
        <v>90.8</v>
      </c>
      <c r="M105" s="1">
        <v>137.1</v>
      </c>
      <c r="N105" s="1">
        <v>119.8</v>
      </c>
      <c r="O105" s="1">
        <v>133.69999999999999</v>
      </c>
      <c r="P105" s="1">
        <v>133.30000000000001</v>
      </c>
      <c r="Q105" s="1">
        <v>137.6</v>
      </c>
      <c r="R105" s="1">
        <v>125</v>
      </c>
      <c r="S105" s="1">
        <v>119.3</v>
      </c>
      <c r="T105" s="1">
        <v>124.2</v>
      </c>
      <c r="U105" s="1">
        <v>122.9</v>
      </c>
      <c r="V105" s="1">
        <v>115.1</v>
      </c>
      <c r="W105" s="1">
        <v>121</v>
      </c>
      <c r="X105" s="1">
        <v>118.1</v>
      </c>
      <c r="Y105" s="1">
        <v>109.3</v>
      </c>
      <c r="Z105" s="1">
        <v>117.9</v>
      </c>
      <c r="AA105" s="1">
        <v>126.6</v>
      </c>
      <c r="AB105" s="1">
        <v>113.3</v>
      </c>
      <c r="AC105" s="1">
        <v>116.6</v>
      </c>
      <c r="AD105" s="1">
        <v>124.6</v>
      </c>
    </row>
    <row r="106" spans="1:30" ht="13">
      <c r="A106" s="11" t="s">
        <v>34</v>
      </c>
      <c r="B106" s="21">
        <v>2015</v>
      </c>
      <c r="C106" s="11" t="s">
        <v>44</v>
      </c>
      <c r="D106" s="1">
        <v>125.4</v>
      </c>
      <c r="E106" s="1">
        <v>130.30000000000001</v>
      </c>
      <c r="F106" s="1">
        <v>121.6</v>
      </c>
      <c r="G106" s="1">
        <v>129.19999999999999</v>
      </c>
      <c r="H106" s="1">
        <v>114.9</v>
      </c>
      <c r="I106" s="1">
        <v>128.19999999999999</v>
      </c>
      <c r="J106" s="1">
        <v>158.4</v>
      </c>
      <c r="K106" s="1">
        <v>171.2</v>
      </c>
      <c r="L106" s="1">
        <v>93.3</v>
      </c>
      <c r="M106" s="1">
        <v>131.19999999999999</v>
      </c>
      <c r="N106" s="1">
        <v>121.7</v>
      </c>
      <c r="O106" s="1">
        <v>134</v>
      </c>
      <c r="P106" s="1">
        <v>132.69999999999999</v>
      </c>
      <c r="Q106" s="1">
        <v>133.6</v>
      </c>
      <c r="R106" s="1">
        <v>129.30000000000001</v>
      </c>
      <c r="S106" s="1">
        <v>124.5</v>
      </c>
      <c r="T106" s="1">
        <v>128.6</v>
      </c>
      <c r="U106" s="1">
        <v>122.9</v>
      </c>
      <c r="V106" s="1">
        <v>121.6</v>
      </c>
      <c r="W106" s="1">
        <v>123.4</v>
      </c>
      <c r="X106" s="1">
        <v>120.9</v>
      </c>
      <c r="Y106" s="1">
        <v>111.5</v>
      </c>
      <c r="Z106" s="1">
        <v>119.2</v>
      </c>
      <c r="AA106" s="1">
        <v>126.3</v>
      </c>
      <c r="AB106" s="1">
        <v>113.8</v>
      </c>
      <c r="AC106" s="1">
        <v>118.1</v>
      </c>
      <c r="AD106" s="1">
        <v>126.6</v>
      </c>
    </row>
    <row r="107" spans="1:30" ht="13">
      <c r="A107" s="11" t="s">
        <v>30</v>
      </c>
      <c r="B107" s="21">
        <v>2015</v>
      </c>
      <c r="C107" s="11" t="s">
        <v>45</v>
      </c>
      <c r="D107" s="1">
        <v>126.3</v>
      </c>
      <c r="E107" s="1">
        <v>131.30000000000001</v>
      </c>
      <c r="F107" s="1">
        <v>123.3</v>
      </c>
      <c r="G107" s="1">
        <v>129.80000000000001</v>
      </c>
      <c r="H107" s="1">
        <v>118.3</v>
      </c>
      <c r="I107" s="1">
        <v>131.6</v>
      </c>
      <c r="J107" s="1">
        <v>145.5</v>
      </c>
      <c r="K107" s="1">
        <v>162.1</v>
      </c>
      <c r="L107" s="1">
        <v>95.4</v>
      </c>
      <c r="M107" s="1">
        <v>128.9</v>
      </c>
      <c r="N107" s="1">
        <v>123.3</v>
      </c>
      <c r="O107" s="1">
        <v>135.1</v>
      </c>
      <c r="P107" s="1">
        <v>131.4</v>
      </c>
      <c r="Q107" s="1">
        <v>133.1</v>
      </c>
      <c r="R107" s="1">
        <v>132.5</v>
      </c>
      <c r="S107" s="1">
        <v>128.5</v>
      </c>
      <c r="T107" s="1">
        <v>131.9</v>
      </c>
      <c r="U107" s="1" t="s">
        <v>32</v>
      </c>
      <c r="V107" s="1">
        <v>125.7</v>
      </c>
      <c r="W107" s="1">
        <v>126</v>
      </c>
      <c r="X107" s="1">
        <v>123.1</v>
      </c>
      <c r="Y107" s="1">
        <v>114</v>
      </c>
      <c r="Z107" s="1">
        <v>121.6</v>
      </c>
      <c r="AA107" s="1">
        <v>125.6</v>
      </c>
      <c r="AB107" s="1">
        <v>114.1</v>
      </c>
      <c r="AC107" s="1">
        <v>119.8</v>
      </c>
      <c r="AD107" s="1">
        <v>127.9</v>
      </c>
    </row>
    <row r="108" spans="1:30" ht="13">
      <c r="A108" s="11" t="s">
        <v>33</v>
      </c>
      <c r="B108" s="21">
        <v>2015</v>
      </c>
      <c r="C108" s="11" t="s">
        <v>45</v>
      </c>
      <c r="D108" s="1">
        <v>124.3</v>
      </c>
      <c r="E108" s="1">
        <v>131.69999999999999</v>
      </c>
      <c r="F108" s="1">
        <v>127.1</v>
      </c>
      <c r="G108" s="1">
        <v>128.6</v>
      </c>
      <c r="H108" s="1">
        <v>110</v>
      </c>
      <c r="I108" s="1">
        <v>120.8</v>
      </c>
      <c r="J108" s="1">
        <v>149</v>
      </c>
      <c r="K108" s="1">
        <v>190.1</v>
      </c>
      <c r="L108" s="1">
        <v>92.7</v>
      </c>
      <c r="M108" s="1">
        <v>138.6</v>
      </c>
      <c r="N108" s="1">
        <v>120.2</v>
      </c>
      <c r="O108" s="1">
        <v>134.19999999999999</v>
      </c>
      <c r="P108" s="1">
        <v>131.5</v>
      </c>
      <c r="Q108" s="1">
        <v>138.19999999999999</v>
      </c>
      <c r="R108" s="1">
        <v>125.4</v>
      </c>
      <c r="S108" s="1">
        <v>119.5</v>
      </c>
      <c r="T108" s="1">
        <v>124.5</v>
      </c>
      <c r="U108" s="1">
        <v>122.4</v>
      </c>
      <c r="V108" s="1">
        <v>116</v>
      </c>
      <c r="W108" s="1">
        <v>121</v>
      </c>
      <c r="X108" s="1">
        <v>118.6</v>
      </c>
      <c r="Y108" s="1">
        <v>109.3</v>
      </c>
      <c r="Z108" s="1">
        <v>118.1</v>
      </c>
      <c r="AA108" s="1">
        <v>126.6</v>
      </c>
      <c r="AB108" s="1">
        <v>113.2</v>
      </c>
      <c r="AC108" s="1">
        <v>116.7</v>
      </c>
      <c r="AD108" s="1">
        <v>124</v>
      </c>
    </row>
    <row r="109" spans="1:30" ht="13">
      <c r="A109" s="11" t="s">
        <v>34</v>
      </c>
      <c r="B109" s="21">
        <v>2015</v>
      </c>
      <c r="C109" s="11" t="s">
        <v>45</v>
      </c>
      <c r="D109" s="1">
        <v>125.7</v>
      </c>
      <c r="E109" s="1">
        <v>131.4</v>
      </c>
      <c r="F109" s="1">
        <v>124.8</v>
      </c>
      <c r="G109" s="1">
        <v>129.4</v>
      </c>
      <c r="H109" s="1">
        <v>115.3</v>
      </c>
      <c r="I109" s="1">
        <v>126.6</v>
      </c>
      <c r="J109" s="1">
        <v>146.69999999999999</v>
      </c>
      <c r="K109" s="1">
        <v>171.5</v>
      </c>
      <c r="L109" s="1">
        <v>94.5</v>
      </c>
      <c r="M109" s="1">
        <v>132.1</v>
      </c>
      <c r="N109" s="1">
        <v>122</v>
      </c>
      <c r="O109" s="1">
        <v>134.69999999999999</v>
      </c>
      <c r="P109" s="1">
        <v>131.4</v>
      </c>
      <c r="Q109" s="1">
        <v>134.5</v>
      </c>
      <c r="R109" s="1">
        <v>129.69999999999999</v>
      </c>
      <c r="S109" s="1">
        <v>124.8</v>
      </c>
      <c r="T109" s="1">
        <v>129</v>
      </c>
      <c r="U109" s="1">
        <v>122.4</v>
      </c>
      <c r="V109" s="1">
        <v>122</v>
      </c>
      <c r="W109" s="1">
        <v>123.6</v>
      </c>
      <c r="X109" s="1">
        <v>121.4</v>
      </c>
      <c r="Y109" s="1">
        <v>111.5</v>
      </c>
      <c r="Z109" s="1">
        <v>119.6</v>
      </c>
      <c r="AA109" s="1">
        <v>126.2</v>
      </c>
      <c r="AB109" s="1">
        <v>113.7</v>
      </c>
      <c r="AC109" s="1">
        <v>118.3</v>
      </c>
      <c r="AD109" s="1">
        <v>126.1</v>
      </c>
    </row>
    <row r="110" spans="1:30" ht="13">
      <c r="A110" s="11" t="s">
        <v>30</v>
      </c>
      <c r="B110" s="21">
        <v>2016</v>
      </c>
      <c r="C110" s="11" t="s">
        <v>31</v>
      </c>
      <c r="D110" s="1">
        <v>126.8</v>
      </c>
      <c r="E110" s="1">
        <v>133.19999999999999</v>
      </c>
      <c r="F110" s="1">
        <v>126.5</v>
      </c>
      <c r="G110" s="1">
        <v>130.30000000000001</v>
      </c>
      <c r="H110" s="1">
        <v>118.9</v>
      </c>
      <c r="I110" s="1">
        <v>131.6</v>
      </c>
      <c r="J110" s="1">
        <v>140.1</v>
      </c>
      <c r="K110" s="1">
        <v>163.80000000000001</v>
      </c>
      <c r="L110" s="1">
        <v>97.7</v>
      </c>
      <c r="M110" s="1">
        <v>129.6</v>
      </c>
      <c r="N110" s="1">
        <v>124.3</v>
      </c>
      <c r="O110" s="1">
        <v>135.9</v>
      </c>
      <c r="P110" s="1">
        <v>131.4</v>
      </c>
      <c r="Q110" s="1">
        <v>133.6</v>
      </c>
      <c r="R110" s="1">
        <v>133.19999999999999</v>
      </c>
      <c r="S110" s="1">
        <v>128.9</v>
      </c>
      <c r="T110" s="1">
        <v>132.6</v>
      </c>
      <c r="U110" s="1" t="s">
        <v>32</v>
      </c>
      <c r="V110" s="1">
        <v>126.2</v>
      </c>
      <c r="W110" s="1">
        <v>126.6</v>
      </c>
      <c r="X110" s="1">
        <v>123.7</v>
      </c>
      <c r="Y110" s="1">
        <v>113.6</v>
      </c>
      <c r="Z110" s="1">
        <v>121.4</v>
      </c>
      <c r="AA110" s="1">
        <v>126.2</v>
      </c>
      <c r="AB110" s="1">
        <v>114.9</v>
      </c>
      <c r="AC110" s="1">
        <v>120.1</v>
      </c>
      <c r="AD110" s="1">
        <v>128.1</v>
      </c>
    </row>
    <row r="111" spans="1:30" ht="13">
      <c r="A111" s="11" t="s">
        <v>33</v>
      </c>
      <c r="B111" s="21">
        <v>2016</v>
      </c>
      <c r="C111" s="11" t="s">
        <v>31</v>
      </c>
      <c r="D111" s="1">
        <v>124.7</v>
      </c>
      <c r="E111" s="1">
        <v>135.9</v>
      </c>
      <c r="F111" s="1">
        <v>132</v>
      </c>
      <c r="G111" s="1">
        <v>129.19999999999999</v>
      </c>
      <c r="H111" s="1">
        <v>109.7</v>
      </c>
      <c r="I111" s="1">
        <v>119</v>
      </c>
      <c r="J111" s="1">
        <v>144.1</v>
      </c>
      <c r="K111" s="1">
        <v>184.2</v>
      </c>
      <c r="L111" s="1">
        <v>96.7</v>
      </c>
      <c r="M111" s="1">
        <v>139.5</v>
      </c>
      <c r="N111" s="1">
        <v>120.5</v>
      </c>
      <c r="O111" s="1">
        <v>134.69999999999999</v>
      </c>
      <c r="P111" s="1">
        <v>131.19999999999999</v>
      </c>
      <c r="Q111" s="1">
        <v>139.5</v>
      </c>
      <c r="R111" s="1">
        <v>125.8</v>
      </c>
      <c r="S111" s="1">
        <v>119.8</v>
      </c>
      <c r="T111" s="1">
        <v>124.9</v>
      </c>
      <c r="U111" s="1">
        <v>123.4</v>
      </c>
      <c r="V111" s="1">
        <v>116.9</v>
      </c>
      <c r="W111" s="1">
        <v>121.6</v>
      </c>
      <c r="X111" s="1">
        <v>119.1</v>
      </c>
      <c r="Y111" s="1">
        <v>108.9</v>
      </c>
      <c r="Z111" s="1">
        <v>118.5</v>
      </c>
      <c r="AA111" s="1">
        <v>126.4</v>
      </c>
      <c r="AB111" s="1">
        <v>114</v>
      </c>
      <c r="AC111" s="1">
        <v>116.8</v>
      </c>
      <c r="AD111" s="1">
        <v>124.2</v>
      </c>
    </row>
    <row r="112" spans="1:30" ht="13">
      <c r="A112" s="11" t="s">
        <v>34</v>
      </c>
      <c r="B112" s="21">
        <v>2016</v>
      </c>
      <c r="C112" s="11" t="s">
        <v>31</v>
      </c>
      <c r="D112" s="1">
        <v>126.1</v>
      </c>
      <c r="E112" s="1">
        <v>134.1</v>
      </c>
      <c r="F112" s="1">
        <v>128.6</v>
      </c>
      <c r="G112" s="1">
        <v>129.9</v>
      </c>
      <c r="H112" s="1">
        <v>115.5</v>
      </c>
      <c r="I112" s="1">
        <v>125.7</v>
      </c>
      <c r="J112" s="1">
        <v>141.5</v>
      </c>
      <c r="K112" s="1">
        <v>170.7</v>
      </c>
      <c r="L112" s="1">
        <v>97.4</v>
      </c>
      <c r="M112" s="1">
        <v>132.9</v>
      </c>
      <c r="N112" s="1">
        <v>122.7</v>
      </c>
      <c r="O112" s="1">
        <v>135.30000000000001</v>
      </c>
      <c r="P112" s="1">
        <v>131.30000000000001</v>
      </c>
      <c r="Q112" s="1">
        <v>135.19999999999999</v>
      </c>
      <c r="R112" s="1">
        <v>130.30000000000001</v>
      </c>
      <c r="S112" s="1">
        <v>125.1</v>
      </c>
      <c r="T112" s="1">
        <v>129.5</v>
      </c>
      <c r="U112" s="1">
        <v>123.4</v>
      </c>
      <c r="V112" s="1">
        <v>122.7</v>
      </c>
      <c r="W112" s="1">
        <v>124.2</v>
      </c>
      <c r="X112" s="1">
        <v>122</v>
      </c>
      <c r="Y112" s="1">
        <v>111.1</v>
      </c>
      <c r="Z112" s="1">
        <v>119.8</v>
      </c>
      <c r="AA112" s="1">
        <v>126.3</v>
      </c>
      <c r="AB112" s="1">
        <v>114.5</v>
      </c>
      <c r="AC112" s="1">
        <v>118.5</v>
      </c>
      <c r="AD112" s="1">
        <v>126.3</v>
      </c>
    </row>
    <row r="113" spans="1:30" ht="13">
      <c r="A113" s="11" t="s">
        <v>30</v>
      </c>
      <c r="B113" s="21">
        <v>2016</v>
      </c>
      <c r="C113" s="11" t="s">
        <v>35</v>
      </c>
      <c r="D113" s="1">
        <v>127.1</v>
      </c>
      <c r="E113" s="1">
        <v>133.69999999999999</v>
      </c>
      <c r="F113" s="1">
        <v>127.7</v>
      </c>
      <c r="G113" s="1">
        <v>130.69999999999999</v>
      </c>
      <c r="H113" s="1">
        <v>118.5</v>
      </c>
      <c r="I113" s="1">
        <v>130.4</v>
      </c>
      <c r="J113" s="1">
        <v>130.9</v>
      </c>
      <c r="K113" s="1">
        <v>162.80000000000001</v>
      </c>
      <c r="L113" s="1">
        <v>98.7</v>
      </c>
      <c r="M113" s="1">
        <v>130.6</v>
      </c>
      <c r="N113" s="1">
        <v>124.8</v>
      </c>
      <c r="O113" s="1">
        <v>136.4</v>
      </c>
      <c r="P113" s="1">
        <v>130.30000000000001</v>
      </c>
      <c r="Q113" s="1">
        <v>134.4</v>
      </c>
      <c r="R113" s="1">
        <v>133.9</v>
      </c>
      <c r="S113" s="1">
        <v>129.80000000000001</v>
      </c>
      <c r="T113" s="1">
        <v>133.4</v>
      </c>
      <c r="U113" s="1" t="s">
        <v>32</v>
      </c>
      <c r="V113" s="1">
        <v>127.5</v>
      </c>
      <c r="W113" s="1">
        <v>127.1</v>
      </c>
      <c r="X113" s="1">
        <v>124.3</v>
      </c>
      <c r="Y113" s="1">
        <v>113.9</v>
      </c>
      <c r="Z113" s="1">
        <v>122.3</v>
      </c>
      <c r="AA113" s="1">
        <v>127.1</v>
      </c>
      <c r="AB113" s="1">
        <v>116.8</v>
      </c>
      <c r="AC113" s="1">
        <v>120.9</v>
      </c>
      <c r="AD113" s="1">
        <v>127.9</v>
      </c>
    </row>
    <row r="114" spans="1:30" ht="13">
      <c r="A114" s="11" t="s">
        <v>33</v>
      </c>
      <c r="B114" s="21">
        <v>2016</v>
      </c>
      <c r="C114" s="11" t="s">
        <v>35</v>
      </c>
      <c r="D114" s="1">
        <v>124.8</v>
      </c>
      <c r="E114" s="1">
        <v>135.1</v>
      </c>
      <c r="F114" s="1">
        <v>130.30000000000001</v>
      </c>
      <c r="G114" s="1">
        <v>129.6</v>
      </c>
      <c r="H114" s="1">
        <v>108.4</v>
      </c>
      <c r="I114" s="1">
        <v>118.6</v>
      </c>
      <c r="J114" s="1">
        <v>129.19999999999999</v>
      </c>
      <c r="K114" s="1">
        <v>176.4</v>
      </c>
      <c r="L114" s="1">
        <v>99.1</v>
      </c>
      <c r="M114" s="1">
        <v>139.69999999999999</v>
      </c>
      <c r="N114" s="1">
        <v>120.6</v>
      </c>
      <c r="O114" s="1">
        <v>135.19999999999999</v>
      </c>
      <c r="P114" s="1">
        <v>129.1</v>
      </c>
      <c r="Q114" s="1">
        <v>140</v>
      </c>
      <c r="R114" s="1">
        <v>126.2</v>
      </c>
      <c r="S114" s="1">
        <v>120.1</v>
      </c>
      <c r="T114" s="1">
        <v>125.3</v>
      </c>
      <c r="U114" s="1">
        <v>124.4</v>
      </c>
      <c r="V114" s="1">
        <v>116</v>
      </c>
      <c r="W114" s="1">
        <v>121.8</v>
      </c>
      <c r="X114" s="1">
        <v>119.5</v>
      </c>
      <c r="Y114" s="1">
        <v>109.1</v>
      </c>
      <c r="Z114" s="1">
        <v>118.8</v>
      </c>
      <c r="AA114" s="1">
        <v>126.3</v>
      </c>
      <c r="AB114" s="1">
        <v>116.2</v>
      </c>
      <c r="AC114" s="1">
        <v>117.2</v>
      </c>
      <c r="AD114" s="1">
        <v>123.8</v>
      </c>
    </row>
    <row r="115" spans="1:30" ht="13">
      <c r="A115" s="11" t="s">
        <v>34</v>
      </c>
      <c r="B115" s="21">
        <v>2016</v>
      </c>
      <c r="C115" s="11" t="s">
        <v>35</v>
      </c>
      <c r="D115" s="1">
        <v>126.4</v>
      </c>
      <c r="E115" s="1">
        <v>134.19999999999999</v>
      </c>
      <c r="F115" s="1">
        <v>128.69999999999999</v>
      </c>
      <c r="G115" s="1">
        <v>130.30000000000001</v>
      </c>
      <c r="H115" s="1">
        <v>114.8</v>
      </c>
      <c r="I115" s="1">
        <v>124.9</v>
      </c>
      <c r="J115" s="1">
        <v>130.30000000000001</v>
      </c>
      <c r="K115" s="1">
        <v>167.4</v>
      </c>
      <c r="L115" s="1">
        <v>98.8</v>
      </c>
      <c r="M115" s="1">
        <v>133.6</v>
      </c>
      <c r="N115" s="1">
        <v>123</v>
      </c>
      <c r="O115" s="1">
        <v>135.80000000000001</v>
      </c>
      <c r="P115" s="1">
        <v>129.9</v>
      </c>
      <c r="Q115" s="1">
        <v>135.9</v>
      </c>
      <c r="R115" s="1">
        <v>130.9</v>
      </c>
      <c r="S115" s="1">
        <v>125.8</v>
      </c>
      <c r="T115" s="1">
        <v>130.19999999999999</v>
      </c>
      <c r="U115" s="1">
        <v>124.4</v>
      </c>
      <c r="V115" s="1">
        <v>123.1</v>
      </c>
      <c r="W115" s="1">
        <v>124.6</v>
      </c>
      <c r="X115" s="1">
        <v>122.5</v>
      </c>
      <c r="Y115" s="1">
        <v>111.4</v>
      </c>
      <c r="Z115" s="1">
        <v>120.3</v>
      </c>
      <c r="AA115" s="1">
        <v>126.6</v>
      </c>
      <c r="AB115" s="1">
        <v>116.6</v>
      </c>
      <c r="AC115" s="1">
        <v>119.1</v>
      </c>
      <c r="AD115" s="1">
        <v>126</v>
      </c>
    </row>
    <row r="116" spans="1:30" ht="13">
      <c r="A116" s="11" t="s">
        <v>30</v>
      </c>
      <c r="B116" s="21">
        <v>2016</v>
      </c>
      <c r="C116" s="11" t="s">
        <v>36</v>
      </c>
      <c r="D116" s="1">
        <v>127.3</v>
      </c>
      <c r="E116" s="1">
        <v>134.4</v>
      </c>
      <c r="F116" s="1">
        <v>125.1</v>
      </c>
      <c r="G116" s="1">
        <v>130.5</v>
      </c>
      <c r="H116" s="1">
        <v>118.3</v>
      </c>
      <c r="I116" s="1">
        <v>131.69999999999999</v>
      </c>
      <c r="J116" s="1">
        <v>130.69999999999999</v>
      </c>
      <c r="K116" s="1">
        <v>161.19999999999999</v>
      </c>
      <c r="L116" s="1">
        <v>100.4</v>
      </c>
      <c r="M116" s="1">
        <v>130.80000000000001</v>
      </c>
      <c r="N116" s="1">
        <v>124.9</v>
      </c>
      <c r="O116" s="1">
        <v>137</v>
      </c>
      <c r="P116" s="1">
        <v>130.4</v>
      </c>
      <c r="Q116" s="1">
        <v>135</v>
      </c>
      <c r="R116" s="1">
        <v>134.4</v>
      </c>
      <c r="S116" s="1">
        <v>130.19999999999999</v>
      </c>
      <c r="T116" s="1">
        <v>133.80000000000001</v>
      </c>
      <c r="U116" s="1" t="s">
        <v>32</v>
      </c>
      <c r="V116" s="1">
        <v>127</v>
      </c>
      <c r="W116" s="1">
        <v>127.7</v>
      </c>
      <c r="X116" s="1">
        <v>124.8</v>
      </c>
      <c r="Y116" s="1">
        <v>113.6</v>
      </c>
      <c r="Z116" s="1">
        <v>122.5</v>
      </c>
      <c r="AA116" s="1">
        <v>127.5</v>
      </c>
      <c r="AB116" s="1">
        <v>117.4</v>
      </c>
      <c r="AC116" s="1">
        <v>121.1</v>
      </c>
      <c r="AD116" s="1">
        <v>128</v>
      </c>
    </row>
    <row r="117" spans="1:30" ht="13">
      <c r="A117" s="11" t="s">
        <v>33</v>
      </c>
      <c r="B117" s="21">
        <v>2016</v>
      </c>
      <c r="C117" s="11" t="s">
        <v>36</v>
      </c>
      <c r="D117" s="1">
        <v>124.8</v>
      </c>
      <c r="E117" s="1">
        <v>136.30000000000001</v>
      </c>
      <c r="F117" s="1">
        <v>123.7</v>
      </c>
      <c r="G117" s="1">
        <v>129.69999999999999</v>
      </c>
      <c r="H117" s="1">
        <v>107.9</v>
      </c>
      <c r="I117" s="1">
        <v>119.9</v>
      </c>
      <c r="J117" s="1">
        <v>128.1</v>
      </c>
      <c r="K117" s="1">
        <v>170.3</v>
      </c>
      <c r="L117" s="1">
        <v>101.8</v>
      </c>
      <c r="M117" s="1">
        <v>140.1</v>
      </c>
      <c r="N117" s="1">
        <v>120.7</v>
      </c>
      <c r="O117" s="1">
        <v>135.4</v>
      </c>
      <c r="P117" s="1">
        <v>128.9</v>
      </c>
      <c r="Q117" s="1">
        <v>140.6</v>
      </c>
      <c r="R117" s="1">
        <v>126.4</v>
      </c>
      <c r="S117" s="1">
        <v>120.3</v>
      </c>
      <c r="T117" s="1">
        <v>125.5</v>
      </c>
      <c r="U117" s="1">
        <v>124.9</v>
      </c>
      <c r="V117" s="1">
        <v>114.8</v>
      </c>
      <c r="W117" s="1">
        <v>122.3</v>
      </c>
      <c r="X117" s="1">
        <v>119.7</v>
      </c>
      <c r="Y117" s="1">
        <v>108.5</v>
      </c>
      <c r="Z117" s="1">
        <v>119.1</v>
      </c>
      <c r="AA117" s="1">
        <v>126.4</v>
      </c>
      <c r="AB117" s="1">
        <v>117.1</v>
      </c>
      <c r="AC117" s="1">
        <v>117.3</v>
      </c>
      <c r="AD117" s="1">
        <v>123.8</v>
      </c>
    </row>
    <row r="118" spans="1:30" ht="13">
      <c r="A118" s="11" t="s">
        <v>34</v>
      </c>
      <c r="B118" s="21">
        <v>2016</v>
      </c>
      <c r="C118" s="11" t="s">
        <v>36</v>
      </c>
      <c r="D118" s="1">
        <v>126.5</v>
      </c>
      <c r="E118" s="1">
        <v>135.1</v>
      </c>
      <c r="F118" s="1">
        <v>124.6</v>
      </c>
      <c r="G118" s="1">
        <v>130.19999999999999</v>
      </c>
      <c r="H118" s="1">
        <v>114.5</v>
      </c>
      <c r="I118" s="1">
        <v>126.2</v>
      </c>
      <c r="J118" s="1">
        <v>129.80000000000001</v>
      </c>
      <c r="K118" s="1">
        <v>164.3</v>
      </c>
      <c r="L118" s="1">
        <v>100.9</v>
      </c>
      <c r="M118" s="1">
        <v>133.9</v>
      </c>
      <c r="N118" s="1">
        <v>123.1</v>
      </c>
      <c r="O118" s="1">
        <v>136.30000000000001</v>
      </c>
      <c r="P118" s="1">
        <v>129.80000000000001</v>
      </c>
      <c r="Q118" s="1">
        <v>136.5</v>
      </c>
      <c r="R118" s="1">
        <v>131.30000000000001</v>
      </c>
      <c r="S118" s="1">
        <v>126.1</v>
      </c>
      <c r="T118" s="1">
        <v>130.5</v>
      </c>
      <c r="U118" s="1">
        <v>124.9</v>
      </c>
      <c r="V118" s="1">
        <v>122.4</v>
      </c>
      <c r="W118" s="1">
        <v>125.1</v>
      </c>
      <c r="X118" s="1">
        <v>122.9</v>
      </c>
      <c r="Y118" s="1">
        <v>110.9</v>
      </c>
      <c r="Z118" s="1">
        <v>120.6</v>
      </c>
      <c r="AA118" s="1">
        <v>126.9</v>
      </c>
      <c r="AB118" s="1">
        <v>117.3</v>
      </c>
      <c r="AC118" s="1">
        <v>119.3</v>
      </c>
      <c r="AD118" s="1">
        <v>126</v>
      </c>
    </row>
    <row r="119" spans="1:30" ht="13">
      <c r="A119" s="11" t="s">
        <v>30</v>
      </c>
      <c r="B119" s="21">
        <v>2016</v>
      </c>
      <c r="C119" s="11" t="s">
        <v>37</v>
      </c>
      <c r="D119" s="1">
        <v>127.4</v>
      </c>
      <c r="E119" s="1">
        <v>135.4</v>
      </c>
      <c r="F119" s="1">
        <v>123.4</v>
      </c>
      <c r="G119" s="1">
        <v>131.30000000000001</v>
      </c>
      <c r="H119" s="1">
        <v>118.2</v>
      </c>
      <c r="I119" s="1">
        <v>138.1</v>
      </c>
      <c r="J119" s="1">
        <v>134.1</v>
      </c>
      <c r="K119" s="1">
        <v>162.69999999999999</v>
      </c>
      <c r="L119" s="1">
        <v>105</v>
      </c>
      <c r="M119" s="1">
        <v>131.4</v>
      </c>
      <c r="N119" s="1">
        <v>125.4</v>
      </c>
      <c r="O119" s="1">
        <v>137.4</v>
      </c>
      <c r="P119" s="1">
        <v>131.80000000000001</v>
      </c>
      <c r="Q119" s="1">
        <v>135.5</v>
      </c>
      <c r="R119" s="1">
        <v>135</v>
      </c>
      <c r="S119" s="1">
        <v>130.6</v>
      </c>
      <c r="T119" s="1">
        <v>134.4</v>
      </c>
      <c r="U119" s="1" t="s">
        <v>32</v>
      </c>
      <c r="V119" s="1">
        <v>127</v>
      </c>
      <c r="W119" s="1">
        <v>128</v>
      </c>
      <c r="X119" s="1">
        <v>125.2</v>
      </c>
      <c r="Y119" s="1">
        <v>114.4</v>
      </c>
      <c r="Z119" s="1">
        <v>123.2</v>
      </c>
      <c r="AA119" s="1">
        <v>127.9</v>
      </c>
      <c r="AB119" s="1">
        <v>118.4</v>
      </c>
      <c r="AC119" s="1">
        <v>121.7</v>
      </c>
      <c r="AD119" s="1">
        <v>129</v>
      </c>
    </row>
    <row r="120" spans="1:30" ht="13">
      <c r="A120" s="11" t="s">
        <v>33</v>
      </c>
      <c r="B120" s="21">
        <v>2016</v>
      </c>
      <c r="C120" s="11" t="s">
        <v>37</v>
      </c>
      <c r="D120" s="1">
        <v>124.9</v>
      </c>
      <c r="E120" s="1">
        <v>139.30000000000001</v>
      </c>
      <c r="F120" s="1">
        <v>119.9</v>
      </c>
      <c r="G120" s="1">
        <v>130.19999999999999</v>
      </c>
      <c r="H120" s="1">
        <v>108.9</v>
      </c>
      <c r="I120" s="1">
        <v>131.1</v>
      </c>
      <c r="J120" s="1">
        <v>136.80000000000001</v>
      </c>
      <c r="K120" s="1">
        <v>176.9</v>
      </c>
      <c r="L120" s="1">
        <v>109.1</v>
      </c>
      <c r="M120" s="1">
        <v>140.4</v>
      </c>
      <c r="N120" s="1">
        <v>121.1</v>
      </c>
      <c r="O120" s="1">
        <v>135.9</v>
      </c>
      <c r="P120" s="1">
        <v>131.80000000000001</v>
      </c>
      <c r="Q120" s="1">
        <v>141.5</v>
      </c>
      <c r="R120" s="1">
        <v>126.8</v>
      </c>
      <c r="S120" s="1">
        <v>120.5</v>
      </c>
      <c r="T120" s="1">
        <v>125.8</v>
      </c>
      <c r="U120" s="1">
        <v>125.6</v>
      </c>
      <c r="V120" s="1">
        <v>114.6</v>
      </c>
      <c r="W120" s="1">
        <v>122.8</v>
      </c>
      <c r="X120" s="1">
        <v>120</v>
      </c>
      <c r="Y120" s="1">
        <v>110</v>
      </c>
      <c r="Z120" s="1">
        <v>119.5</v>
      </c>
      <c r="AA120" s="1">
        <v>127.6</v>
      </c>
      <c r="AB120" s="1">
        <v>117.6</v>
      </c>
      <c r="AC120" s="1">
        <v>118.2</v>
      </c>
      <c r="AD120" s="1">
        <v>125.3</v>
      </c>
    </row>
    <row r="121" spans="1:30" ht="13">
      <c r="A121" s="11" t="s">
        <v>34</v>
      </c>
      <c r="B121" s="21">
        <v>2016</v>
      </c>
      <c r="C121" s="11" t="s">
        <v>37</v>
      </c>
      <c r="D121" s="1">
        <v>126.6</v>
      </c>
      <c r="E121" s="1">
        <v>136.80000000000001</v>
      </c>
      <c r="F121" s="1">
        <v>122</v>
      </c>
      <c r="G121" s="1">
        <v>130.9</v>
      </c>
      <c r="H121" s="1">
        <v>114.8</v>
      </c>
      <c r="I121" s="1">
        <v>134.80000000000001</v>
      </c>
      <c r="J121" s="1">
        <v>135</v>
      </c>
      <c r="K121" s="1">
        <v>167.5</v>
      </c>
      <c r="L121" s="1">
        <v>106.4</v>
      </c>
      <c r="M121" s="1">
        <v>134.4</v>
      </c>
      <c r="N121" s="1">
        <v>123.6</v>
      </c>
      <c r="O121" s="1">
        <v>136.69999999999999</v>
      </c>
      <c r="P121" s="1">
        <v>131.80000000000001</v>
      </c>
      <c r="Q121" s="1">
        <v>137.1</v>
      </c>
      <c r="R121" s="1">
        <v>131.80000000000001</v>
      </c>
      <c r="S121" s="1">
        <v>126.4</v>
      </c>
      <c r="T121" s="1">
        <v>131</v>
      </c>
      <c r="U121" s="1">
        <v>125.6</v>
      </c>
      <c r="V121" s="1">
        <v>122.3</v>
      </c>
      <c r="W121" s="1">
        <v>125.5</v>
      </c>
      <c r="X121" s="1">
        <v>123.2</v>
      </c>
      <c r="Y121" s="1">
        <v>112.1</v>
      </c>
      <c r="Z121" s="1">
        <v>121.1</v>
      </c>
      <c r="AA121" s="1">
        <v>127.7</v>
      </c>
      <c r="AB121" s="1">
        <v>118.1</v>
      </c>
      <c r="AC121" s="1">
        <v>120</v>
      </c>
      <c r="AD121" s="1">
        <v>127.3</v>
      </c>
    </row>
    <row r="122" spans="1:30" ht="13">
      <c r="A122" s="11" t="s">
        <v>30</v>
      </c>
      <c r="B122" s="21">
        <v>2016</v>
      </c>
      <c r="C122" s="11" t="s">
        <v>38</v>
      </c>
      <c r="D122" s="1">
        <v>127.6</v>
      </c>
      <c r="E122" s="1">
        <v>137.5</v>
      </c>
      <c r="F122" s="1">
        <v>124.4</v>
      </c>
      <c r="G122" s="1">
        <v>132.4</v>
      </c>
      <c r="H122" s="1">
        <v>118.2</v>
      </c>
      <c r="I122" s="1">
        <v>138.1</v>
      </c>
      <c r="J122" s="1">
        <v>141.80000000000001</v>
      </c>
      <c r="K122" s="1">
        <v>166</v>
      </c>
      <c r="L122" s="1">
        <v>107.5</v>
      </c>
      <c r="M122" s="1">
        <v>132.19999999999999</v>
      </c>
      <c r="N122" s="1">
        <v>126.1</v>
      </c>
      <c r="O122" s="1">
        <v>138.30000000000001</v>
      </c>
      <c r="P122" s="1">
        <v>133.6</v>
      </c>
      <c r="Q122" s="1">
        <v>136</v>
      </c>
      <c r="R122" s="1">
        <v>135.4</v>
      </c>
      <c r="S122" s="1">
        <v>131.1</v>
      </c>
      <c r="T122" s="1">
        <v>134.80000000000001</v>
      </c>
      <c r="U122" s="1" t="s">
        <v>32</v>
      </c>
      <c r="V122" s="1">
        <v>127.4</v>
      </c>
      <c r="W122" s="1">
        <v>128.5</v>
      </c>
      <c r="X122" s="1">
        <v>125.8</v>
      </c>
      <c r="Y122" s="1">
        <v>115.1</v>
      </c>
      <c r="Z122" s="1">
        <v>123.6</v>
      </c>
      <c r="AA122" s="1">
        <v>129.1</v>
      </c>
      <c r="AB122" s="1">
        <v>119.7</v>
      </c>
      <c r="AC122" s="1">
        <v>122.5</v>
      </c>
      <c r="AD122" s="1">
        <v>130.30000000000001</v>
      </c>
    </row>
    <row r="123" spans="1:30" ht="13">
      <c r="A123" s="11" t="s">
        <v>33</v>
      </c>
      <c r="B123" s="21">
        <v>2016</v>
      </c>
      <c r="C123" s="11" t="s">
        <v>38</v>
      </c>
      <c r="D123" s="1">
        <v>125</v>
      </c>
      <c r="E123" s="1">
        <v>142.1</v>
      </c>
      <c r="F123" s="1">
        <v>127</v>
      </c>
      <c r="G123" s="1">
        <v>130.4</v>
      </c>
      <c r="H123" s="1">
        <v>109.6</v>
      </c>
      <c r="I123" s="1">
        <v>133.5</v>
      </c>
      <c r="J123" s="1">
        <v>151.4</v>
      </c>
      <c r="K123" s="1">
        <v>182.8</v>
      </c>
      <c r="L123" s="1">
        <v>111.1</v>
      </c>
      <c r="M123" s="1">
        <v>141.5</v>
      </c>
      <c r="N123" s="1">
        <v>121.5</v>
      </c>
      <c r="O123" s="1">
        <v>136.30000000000001</v>
      </c>
      <c r="P123" s="1">
        <v>134.6</v>
      </c>
      <c r="Q123" s="1">
        <v>142.19999999999999</v>
      </c>
      <c r="R123" s="1">
        <v>127.2</v>
      </c>
      <c r="S123" s="1">
        <v>120.7</v>
      </c>
      <c r="T123" s="1">
        <v>126.2</v>
      </c>
      <c r="U123" s="1">
        <v>126</v>
      </c>
      <c r="V123" s="1">
        <v>115</v>
      </c>
      <c r="W123" s="1">
        <v>123.2</v>
      </c>
      <c r="X123" s="1">
        <v>120.3</v>
      </c>
      <c r="Y123" s="1">
        <v>110.7</v>
      </c>
      <c r="Z123" s="1">
        <v>119.8</v>
      </c>
      <c r="AA123" s="1">
        <v>128</v>
      </c>
      <c r="AB123" s="1">
        <v>118.5</v>
      </c>
      <c r="AC123" s="1">
        <v>118.7</v>
      </c>
      <c r="AD123" s="1">
        <v>126.6</v>
      </c>
    </row>
    <row r="124" spans="1:30" ht="13">
      <c r="A124" s="11" t="s">
        <v>34</v>
      </c>
      <c r="B124" s="21">
        <v>2016</v>
      </c>
      <c r="C124" s="11" t="s">
        <v>38</v>
      </c>
      <c r="D124" s="1">
        <v>126.8</v>
      </c>
      <c r="E124" s="1">
        <v>139.1</v>
      </c>
      <c r="F124" s="1">
        <v>125.4</v>
      </c>
      <c r="G124" s="1">
        <v>131.69999999999999</v>
      </c>
      <c r="H124" s="1">
        <v>115</v>
      </c>
      <c r="I124" s="1">
        <v>136</v>
      </c>
      <c r="J124" s="1">
        <v>145.1</v>
      </c>
      <c r="K124" s="1">
        <v>171.7</v>
      </c>
      <c r="L124" s="1">
        <v>108.7</v>
      </c>
      <c r="M124" s="1">
        <v>135.30000000000001</v>
      </c>
      <c r="N124" s="1">
        <v>124.2</v>
      </c>
      <c r="O124" s="1">
        <v>137.4</v>
      </c>
      <c r="P124" s="1">
        <v>134</v>
      </c>
      <c r="Q124" s="1">
        <v>137.69999999999999</v>
      </c>
      <c r="R124" s="1">
        <v>132.19999999999999</v>
      </c>
      <c r="S124" s="1">
        <v>126.8</v>
      </c>
      <c r="T124" s="1">
        <v>131.4</v>
      </c>
      <c r="U124" s="1">
        <v>126</v>
      </c>
      <c r="V124" s="1">
        <v>122.7</v>
      </c>
      <c r="W124" s="1">
        <v>126</v>
      </c>
      <c r="X124" s="1">
        <v>123.7</v>
      </c>
      <c r="Y124" s="1">
        <v>112.8</v>
      </c>
      <c r="Z124" s="1">
        <v>121.5</v>
      </c>
      <c r="AA124" s="1">
        <v>128.5</v>
      </c>
      <c r="AB124" s="1">
        <v>119.2</v>
      </c>
      <c r="AC124" s="1">
        <v>120.7</v>
      </c>
      <c r="AD124" s="1">
        <v>128.6</v>
      </c>
    </row>
    <row r="125" spans="1:30" ht="13">
      <c r="A125" s="11" t="s">
        <v>30</v>
      </c>
      <c r="B125" s="21">
        <v>2016</v>
      </c>
      <c r="C125" s="11" t="s">
        <v>39</v>
      </c>
      <c r="D125" s="1">
        <v>128.6</v>
      </c>
      <c r="E125" s="1">
        <v>138.6</v>
      </c>
      <c r="F125" s="1">
        <v>126.6</v>
      </c>
      <c r="G125" s="1">
        <v>133.6</v>
      </c>
      <c r="H125" s="1">
        <v>118.6</v>
      </c>
      <c r="I125" s="1">
        <v>137.4</v>
      </c>
      <c r="J125" s="1">
        <v>152.5</v>
      </c>
      <c r="K125" s="1">
        <v>169.2</v>
      </c>
      <c r="L125" s="1">
        <v>108.8</v>
      </c>
      <c r="M125" s="1">
        <v>133.1</v>
      </c>
      <c r="N125" s="1">
        <v>126.4</v>
      </c>
      <c r="O125" s="1">
        <v>139.19999999999999</v>
      </c>
      <c r="P125" s="1">
        <v>136</v>
      </c>
      <c r="Q125" s="1">
        <v>137.19999999999999</v>
      </c>
      <c r="R125" s="1">
        <v>136.30000000000001</v>
      </c>
      <c r="S125" s="1">
        <v>131.6</v>
      </c>
      <c r="T125" s="1">
        <v>135.6</v>
      </c>
      <c r="U125" s="1" t="s">
        <v>32</v>
      </c>
      <c r="V125" s="1">
        <v>128</v>
      </c>
      <c r="W125" s="1">
        <v>129.30000000000001</v>
      </c>
      <c r="X125" s="1">
        <v>126.2</v>
      </c>
      <c r="Y125" s="1">
        <v>116.3</v>
      </c>
      <c r="Z125" s="1">
        <v>124.1</v>
      </c>
      <c r="AA125" s="1">
        <v>130.19999999999999</v>
      </c>
      <c r="AB125" s="1">
        <v>119.9</v>
      </c>
      <c r="AC125" s="1">
        <v>123.3</v>
      </c>
      <c r="AD125" s="1">
        <v>131.9</v>
      </c>
    </row>
    <row r="126" spans="1:30" ht="13">
      <c r="A126" s="11" t="s">
        <v>33</v>
      </c>
      <c r="B126" s="21">
        <v>2016</v>
      </c>
      <c r="C126" s="11" t="s">
        <v>39</v>
      </c>
      <c r="D126" s="1">
        <v>125.9</v>
      </c>
      <c r="E126" s="1">
        <v>143.9</v>
      </c>
      <c r="F126" s="1">
        <v>130.9</v>
      </c>
      <c r="G126" s="1">
        <v>131</v>
      </c>
      <c r="H126" s="1">
        <v>110.2</v>
      </c>
      <c r="I126" s="1">
        <v>135.5</v>
      </c>
      <c r="J126" s="1">
        <v>173.7</v>
      </c>
      <c r="K126" s="1">
        <v>184.4</v>
      </c>
      <c r="L126" s="1">
        <v>112</v>
      </c>
      <c r="M126" s="1">
        <v>142.80000000000001</v>
      </c>
      <c r="N126" s="1">
        <v>121.6</v>
      </c>
      <c r="O126" s="1">
        <v>136.9</v>
      </c>
      <c r="P126" s="1">
        <v>138.19999999999999</v>
      </c>
      <c r="Q126" s="1">
        <v>142.69999999999999</v>
      </c>
      <c r="R126" s="1">
        <v>127.6</v>
      </c>
      <c r="S126" s="1">
        <v>121.1</v>
      </c>
      <c r="T126" s="1">
        <v>126.6</v>
      </c>
      <c r="U126" s="1">
        <v>125.5</v>
      </c>
      <c r="V126" s="1">
        <v>115.5</v>
      </c>
      <c r="W126" s="1">
        <v>123.2</v>
      </c>
      <c r="X126" s="1">
        <v>120.6</v>
      </c>
      <c r="Y126" s="1">
        <v>112.3</v>
      </c>
      <c r="Z126" s="1">
        <v>119.9</v>
      </c>
      <c r="AA126" s="1">
        <v>129.30000000000001</v>
      </c>
      <c r="AB126" s="1">
        <v>118.8</v>
      </c>
      <c r="AC126" s="1">
        <v>119.6</v>
      </c>
      <c r="AD126" s="1">
        <v>128.1</v>
      </c>
    </row>
    <row r="127" spans="1:30" ht="13">
      <c r="A127" s="11" t="s">
        <v>34</v>
      </c>
      <c r="B127" s="21">
        <v>2016</v>
      </c>
      <c r="C127" s="11" t="s">
        <v>39</v>
      </c>
      <c r="D127" s="1">
        <v>127.7</v>
      </c>
      <c r="E127" s="1">
        <v>140.5</v>
      </c>
      <c r="F127" s="1">
        <v>128.30000000000001</v>
      </c>
      <c r="G127" s="1">
        <v>132.6</v>
      </c>
      <c r="H127" s="1">
        <v>115.5</v>
      </c>
      <c r="I127" s="1">
        <v>136.5</v>
      </c>
      <c r="J127" s="1">
        <v>159.69999999999999</v>
      </c>
      <c r="K127" s="1">
        <v>174.3</v>
      </c>
      <c r="L127" s="1">
        <v>109.9</v>
      </c>
      <c r="M127" s="1">
        <v>136.30000000000001</v>
      </c>
      <c r="N127" s="1">
        <v>124.4</v>
      </c>
      <c r="O127" s="1">
        <v>138.1</v>
      </c>
      <c r="P127" s="1">
        <v>136.80000000000001</v>
      </c>
      <c r="Q127" s="1">
        <v>138.69999999999999</v>
      </c>
      <c r="R127" s="1">
        <v>132.9</v>
      </c>
      <c r="S127" s="1">
        <v>127.2</v>
      </c>
      <c r="T127" s="1">
        <v>132</v>
      </c>
      <c r="U127" s="1">
        <v>125.5</v>
      </c>
      <c r="V127" s="1">
        <v>123.3</v>
      </c>
      <c r="W127" s="1">
        <v>126.4</v>
      </c>
      <c r="X127" s="1">
        <v>124.1</v>
      </c>
      <c r="Y127" s="1">
        <v>114.2</v>
      </c>
      <c r="Z127" s="1">
        <v>121.7</v>
      </c>
      <c r="AA127" s="1">
        <v>129.69999999999999</v>
      </c>
      <c r="AB127" s="1">
        <v>119.4</v>
      </c>
      <c r="AC127" s="1">
        <v>121.5</v>
      </c>
      <c r="AD127" s="1">
        <v>130.1</v>
      </c>
    </row>
    <row r="128" spans="1:30" ht="13">
      <c r="A128" s="11" t="s">
        <v>30</v>
      </c>
      <c r="B128" s="21">
        <v>2016</v>
      </c>
      <c r="C128" s="11" t="s">
        <v>40</v>
      </c>
      <c r="D128" s="1">
        <v>129.30000000000001</v>
      </c>
      <c r="E128" s="1">
        <v>139.5</v>
      </c>
      <c r="F128" s="1">
        <v>129.6</v>
      </c>
      <c r="G128" s="1">
        <v>134.5</v>
      </c>
      <c r="H128" s="1">
        <v>119.5</v>
      </c>
      <c r="I128" s="1">
        <v>138.5</v>
      </c>
      <c r="J128" s="1">
        <v>158.19999999999999</v>
      </c>
      <c r="K128" s="1">
        <v>171.8</v>
      </c>
      <c r="L128" s="1">
        <v>110.3</v>
      </c>
      <c r="M128" s="1">
        <v>134.30000000000001</v>
      </c>
      <c r="N128" s="1">
        <v>127.3</v>
      </c>
      <c r="O128" s="1">
        <v>139.9</v>
      </c>
      <c r="P128" s="1">
        <v>137.6</v>
      </c>
      <c r="Q128" s="1">
        <v>138</v>
      </c>
      <c r="R128" s="1">
        <v>137.19999999999999</v>
      </c>
      <c r="S128" s="1">
        <v>132.19999999999999</v>
      </c>
      <c r="T128" s="1">
        <v>136.5</v>
      </c>
      <c r="U128" s="1" t="s">
        <v>32</v>
      </c>
      <c r="V128" s="1">
        <v>128.19999999999999</v>
      </c>
      <c r="W128" s="1">
        <v>130</v>
      </c>
      <c r="X128" s="1">
        <v>126.7</v>
      </c>
      <c r="Y128" s="1">
        <v>116.4</v>
      </c>
      <c r="Z128" s="1">
        <v>125.2</v>
      </c>
      <c r="AA128" s="1">
        <v>130.80000000000001</v>
      </c>
      <c r="AB128" s="1">
        <v>120.9</v>
      </c>
      <c r="AC128" s="1">
        <v>123.8</v>
      </c>
      <c r="AD128" s="1">
        <v>133</v>
      </c>
    </row>
    <row r="129" spans="1:30" ht="13">
      <c r="A129" s="11" t="s">
        <v>33</v>
      </c>
      <c r="B129" s="21">
        <v>2016</v>
      </c>
      <c r="C129" s="11" t="s">
        <v>40</v>
      </c>
      <c r="D129" s="1">
        <v>126.8</v>
      </c>
      <c r="E129" s="1">
        <v>144.19999999999999</v>
      </c>
      <c r="F129" s="1">
        <v>136.6</v>
      </c>
      <c r="G129" s="1">
        <v>131.80000000000001</v>
      </c>
      <c r="H129" s="1">
        <v>111</v>
      </c>
      <c r="I129" s="1">
        <v>137</v>
      </c>
      <c r="J129" s="1">
        <v>179.5</v>
      </c>
      <c r="K129" s="1">
        <v>188.4</v>
      </c>
      <c r="L129" s="1">
        <v>113.3</v>
      </c>
      <c r="M129" s="1">
        <v>143.9</v>
      </c>
      <c r="N129" s="1">
        <v>121.7</v>
      </c>
      <c r="O129" s="1">
        <v>137.5</v>
      </c>
      <c r="P129" s="1">
        <v>139.80000000000001</v>
      </c>
      <c r="Q129" s="1">
        <v>142.9</v>
      </c>
      <c r="R129" s="1">
        <v>127.9</v>
      </c>
      <c r="S129" s="1">
        <v>121.1</v>
      </c>
      <c r="T129" s="1">
        <v>126.9</v>
      </c>
      <c r="U129" s="1">
        <v>126.4</v>
      </c>
      <c r="V129" s="1">
        <v>115.5</v>
      </c>
      <c r="W129" s="1">
        <v>123.5</v>
      </c>
      <c r="X129" s="1">
        <v>120.9</v>
      </c>
      <c r="Y129" s="1">
        <v>111.7</v>
      </c>
      <c r="Z129" s="1">
        <v>120.3</v>
      </c>
      <c r="AA129" s="1">
        <v>130.80000000000001</v>
      </c>
      <c r="AB129" s="1">
        <v>120</v>
      </c>
      <c r="AC129" s="1">
        <v>119.9</v>
      </c>
      <c r="AD129" s="1">
        <v>129</v>
      </c>
    </row>
    <row r="130" spans="1:30" ht="13">
      <c r="A130" s="11" t="s">
        <v>34</v>
      </c>
      <c r="B130" s="21">
        <v>2016</v>
      </c>
      <c r="C130" s="11" t="s">
        <v>40</v>
      </c>
      <c r="D130" s="1">
        <v>128.5</v>
      </c>
      <c r="E130" s="1">
        <v>141.19999999999999</v>
      </c>
      <c r="F130" s="1">
        <v>132.30000000000001</v>
      </c>
      <c r="G130" s="1">
        <v>133.5</v>
      </c>
      <c r="H130" s="1">
        <v>116.4</v>
      </c>
      <c r="I130" s="1">
        <v>137.80000000000001</v>
      </c>
      <c r="J130" s="1">
        <v>165.4</v>
      </c>
      <c r="K130" s="1">
        <v>177.4</v>
      </c>
      <c r="L130" s="1">
        <v>111.3</v>
      </c>
      <c r="M130" s="1">
        <v>137.5</v>
      </c>
      <c r="N130" s="1">
        <v>125</v>
      </c>
      <c r="O130" s="1">
        <v>138.80000000000001</v>
      </c>
      <c r="P130" s="1">
        <v>138.4</v>
      </c>
      <c r="Q130" s="1">
        <v>139.30000000000001</v>
      </c>
      <c r="R130" s="1">
        <v>133.5</v>
      </c>
      <c r="S130" s="1">
        <v>127.6</v>
      </c>
      <c r="T130" s="1">
        <v>132.69999999999999</v>
      </c>
      <c r="U130" s="1">
        <v>126.4</v>
      </c>
      <c r="V130" s="1">
        <v>123.4</v>
      </c>
      <c r="W130" s="1">
        <v>126.9</v>
      </c>
      <c r="X130" s="1">
        <v>124.5</v>
      </c>
      <c r="Y130" s="1">
        <v>113.9</v>
      </c>
      <c r="Z130" s="1">
        <v>122.4</v>
      </c>
      <c r="AA130" s="1">
        <v>130.80000000000001</v>
      </c>
      <c r="AB130" s="1">
        <v>120.5</v>
      </c>
      <c r="AC130" s="1">
        <v>121.9</v>
      </c>
      <c r="AD130" s="1">
        <v>131.1</v>
      </c>
    </row>
    <row r="131" spans="1:30" ht="13">
      <c r="A131" s="11" t="s">
        <v>30</v>
      </c>
      <c r="B131" s="21">
        <v>2016</v>
      </c>
      <c r="C131" s="11" t="s">
        <v>41</v>
      </c>
      <c r="D131" s="1">
        <v>130.1</v>
      </c>
      <c r="E131" s="1">
        <v>138.80000000000001</v>
      </c>
      <c r="F131" s="1">
        <v>130.30000000000001</v>
      </c>
      <c r="G131" s="1">
        <v>135.30000000000001</v>
      </c>
      <c r="H131" s="1">
        <v>119.9</v>
      </c>
      <c r="I131" s="1">
        <v>140.19999999999999</v>
      </c>
      <c r="J131" s="1">
        <v>156.9</v>
      </c>
      <c r="K131" s="1">
        <v>172.2</v>
      </c>
      <c r="L131" s="1">
        <v>112.1</v>
      </c>
      <c r="M131" s="1">
        <v>134.9</v>
      </c>
      <c r="N131" s="1">
        <v>128.1</v>
      </c>
      <c r="O131" s="1">
        <v>140.69999999999999</v>
      </c>
      <c r="P131" s="1">
        <v>138</v>
      </c>
      <c r="Q131" s="1">
        <v>138.9</v>
      </c>
      <c r="R131" s="1">
        <v>137.80000000000001</v>
      </c>
      <c r="S131" s="1">
        <v>133</v>
      </c>
      <c r="T131" s="1">
        <v>137.1</v>
      </c>
      <c r="U131" s="1" t="s">
        <v>32</v>
      </c>
      <c r="V131" s="1">
        <v>129.1</v>
      </c>
      <c r="W131" s="1">
        <v>130.6</v>
      </c>
      <c r="X131" s="1">
        <v>127</v>
      </c>
      <c r="Y131" s="1">
        <v>116</v>
      </c>
      <c r="Z131" s="1">
        <v>125.5</v>
      </c>
      <c r="AA131" s="1">
        <v>131.9</v>
      </c>
      <c r="AB131" s="1">
        <v>122</v>
      </c>
      <c r="AC131" s="1">
        <v>124.2</v>
      </c>
      <c r="AD131" s="1">
        <v>133.5</v>
      </c>
    </row>
    <row r="132" spans="1:30" ht="13">
      <c r="A132" s="11" t="s">
        <v>33</v>
      </c>
      <c r="B132" s="21">
        <v>2016</v>
      </c>
      <c r="C132" s="11" t="s">
        <v>41</v>
      </c>
      <c r="D132" s="1">
        <v>127.6</v>
      </c>
      <c r="E132" s="1">
        <v>140.30000000000001</v>
      </c>
      <c r="F132" s="1">
        <v>133.69999999999999</v>
      </c>
      <c r="G132" s="1">
        <v>132.19999999999999</v>
      </c>
      <c r="H132" s="1">
        <v>111.8</v>
      </c>
      <c r="I132" s="1">
        <v>135.80000000000001</v>
      </c>
      <c r="J132" s="1">
        <v>163.5</v>
      </c>
      <c r="K132" s="1">
        <v>182.3</v>
      </c>
      <c r="L132" s="1">
        <v>114.6</v>
      </c>
      <c r="M132" s="1">
        <v>144.6</v>
      </c>
      <c r="N132" s="1">
        <v>121.9</v>
      </c>
      <c r="O132" s="1">
        <v>138.1</v>
      </c>
      <c r="P132" s="1">
        <v>137.6</v>
      </c>
      <c r="Q132" s="1">
        <v>143.6</v>
      </c>
      <c r="R132" s="1">
        <v>128.30000000000001</v>
      </c>
      <c r="S132" s="1">
        <v>121.4</v>
      </c>
      <c r="T132" s="1">
        <v>127.3</v>
      </c>
      <c r="U132" s="1">
        <v>127.3</v>
      </c>
      <c r="V132" s="1">
        <v>114.7</v>
      </c>
      <c r="W132" s="1">
        <v>123.9</v>
      </c>
      <c r="X132" s="1">
        <v>121.2</v>
      </c>
      <c r="Y132" s="1">
        <v>110.4</v>
      </c>
      <c r="Z132" s="1">
        <v>120.6</v>
      </c>
      <c r="AA132" s="1">
        <v>131.5</v>
      </c>
      <c r="AB132" s="1">
        <v>120.9</v>
      </c>
      <c r="AC132" s="1">
        <v>119.9</v>
      </c>
      <c r="AD132" s="1">
        <v>128.4</v>
      </c>
    </row>
    <row r="133" spans="1:30" ht="13">
      <c r="A133" s="11" t="s">
        <v>34</v>
      </c>
      <c r="B133" s="21">
        <v>2016</v>
      </c>
      <c r="C133" s="11" t="s">
        <v>41</v>
      </c>
      <c r="D133" s="1">
        <v>129.30000000000001</v>
      </c>
      <c r="E133" s="1">
        <v>139.30000000000001</v>
      </c>
      <c r="F133" s="1">
        <v>131.6</v>
      </c>
      <c r="G133" s="1">
        <v>134.1</v>
      </c>
      <c r="H133" s="1">
        <v>116.9</v>
      </c>
      <c r="I133" s="1">
        <v>138.1</v>
      </c>
      <c r="J133" s="1">
        <v>159.1</v>
      </c>
      <c r="K133" s="1">
        <v>175.6</v>
      </c>
      <c r="L133" s="1">
        <v>112.9</v>
      </c>
      <c r="M133" s="1">
        <v>138.1</v>
      </c>
      <c r="N133" s="1">
        <v>125.5</v>
      </c>
      <c r="O133" s="1">
        <v>139.5</v>
      </c>
      <c r="P133" s="1">
        <v>137.9</v>
      </c>
      <c r="Q133" s="1">
        <v>140.19999999999999</v>
      </c>
      <c r="R133" s="1">
        <v>134.1</v>
      </c>
      <c r="S133" s="1">
        <v>128.19999999999999</v>
      </c>
      <c r="T133" s="1">
        <v>133.19999999999999</v>
      </c>
      <c r="U133" s="1">
        <v>127.3</v>
      </c>
      <c r="V133" s="1">
        <v>123.6</v>
      </c>
      <c r="W133" s="1">
        <v>127.4</v>
      </c>
      <c r="X133" s="1">
        <v>124.8</v>
      </c>
      <c r="Y133" s="1">
        <v>113.1</v>
      </c>
      <c r="Z133" s="1">
        <v>122.7</v>
      </c>
      <c r="AA133" s="1">
        <v>131.69999999999999</v>
      </c>
      <c r="AB133" s="1">
        <v>121.5</v>
      </c>
      <c r="AC133" s="1">
        <v>122.1</v>
      </c>
      <c r="AD133" s="1">
        <v>131.1</v>
      </c>
    </row>
    <row r="134" spans="1:30" ht="13">
      <c r="A134" s="11" t="s">
        <v>30</v>
      </c>
      <c r="B134" s="21">
        <v>2016</v>
      </c>
      <c r="C134" s="11" t="s">
        <v>42</v>
      </c>
      <c r="D134" s="1">
        <v>130.80000000000001</v>
      </c>
      <c r="E134" s="1">
        <v>138.19999999999999</v>
      </c>
      <c r="F134" s="1">
        <v>130.5</v>
      </c>
      <c r="G134" s="1">
        <v>135.5</v>
      </c>
      <c r="H134" s="1">
        <v>120.2</v>
      </c>
      <c r="I134" s="1">
        <v>139.19999999999999</v>
      </c>
      <c r="J134" s="1">
        <v>149.5</v>
      </c>
      <c r="K134" s="1">
        <v>170.4</v>
      </c>
      <c r="L134" s="1">
        <v>113.1</v>
      </c>
      <c r="M134" s="1">
        <v>135.80000000000001</v>
      </c>
      <c r="N134" s="1">
        <v>128.80000000000001</v>
      </c>
      <c r="O134" s="1">
        <v>141.5</v>
      </c>
      <c r="P134" s="1">
        <v>137.19999999999999</v>
      </c>
      <c r="Q134" s="1">
        <v>139.9</v>
      </c>
      <c r="R134" s="1">
        <v>138.5</v>
      </c>
      <c r="S134" s="1">
        <v>133.5</v>
      </c>
      <c r="T134" s="1">
        <v>137.80000000000001</v>
      </c>
      <c r="U134" s="1" t="s">
        <v>32</v>
      </c>
      <c r="V134" s="1">
        <v>129.69999999999999</v>
      </c>
      <c r="W134" s="1">
        <v>131.1</v>
      </c>
      <c r="X134" s="1">
        <v>127.8</v>
      </c>
      <c r="Y134" s="1">
        <v>117</v>
      </c>
      <c r="Z134" s="1">
        <v>125.7</v>
      </c>
      <c r="AA134" s="1">
        <v>132.19999999999999</v>
      </c>
      <c r="AB134" s="1">
        <v>122.8</v>
      </c>
      <c r="AC134" s="1">
        <v>124.9</v>
      </c>
      <c r="AD134" s="1">
        <v>133.4</v>
      </c>
    </row>
    <row r="135" spans="1:30" ht="13">
      <c r="A135" s="11" t="s">
        <v>33</v>
      </c>
      <c r="B135" s="21">
        <v>2016</v>
      </c>
      <c r="C135" s="11" t="s">
        <v>42</v>
      </c>
      <c r="D135" s="1">
        <v>128.1</v>
      </c>
      <c r="E135" s="1">
        <v>137.69999999999999</v>
      </c>
      <c r="F135" s="1">
        <v>130.6</v>
      </c>
      <c r="G135" s="1">
        <v>132.6</v>
      </c>
      <c r="H135" s="1">
        <v>111.9</v>
      </c>
      <c r="I135" s="1">
        <v>132.5</v>
      </c>
      <c r="J135" s="1">
        <v>152.9</v>
      </c>
      <c r="K135" s="1">
        <v>173.6</v>
      </c>
      <c r="L135" s="1">
        <v>115.1</v>
      </c>
      <c r="M135" s="1">
        <v>144.80000000000001</v>
      </c>
      <c r="N135" s="1">
        <v>122.1</v>
      </c>
      <c r="O135" s="1">
        <v>138.80000000000001</v>
      </c>
      <c r="P135" s="1">
        <v>135.69999999999999</v>
      </c>
      <c r="Q135" s="1">
        <v>143.9</v>
      </c>
      <c r="R135" s="1">
        <v>128.69999999999999</v>
      </c>
      <c r="S135" s="1">
        <v>121.6</v>
      </c>
      <c r="T135" s="1">
        <v>127.7</v>
      </c>
      <c r="U135" s="1">
        <v>127.9</v>
      </c>
      <c r="V135" s="1">
        <v>114.8</v>
      </c>
      <c r="W135" s="1">
        <v>124.3</v>
      </c>
      <c r="X135" s="1">
        <v>121.4</v>
      </c>
      <c r="Y135" s="1">
        <v>111.8</v>
      </c>
      <c r="Z135" s="1">
        <v>120.8</v>
      </c>
      <c r="AA135" s="1">
        <v>131.6</v>
      </c>
      <c r="AB135" s="1">
        <v>121.2</v>
      </c>
      <c r="AC135" s="1">
        <v>120.5</v>
      </c>
      <c r="AD135" s="1">
        <v>128</v>
      </c>
    </row>
    <row r="136" spans="1:30" ht="13">
      <c r="A136" s="11" t="s">
        <v>34</v>
      </c>
      <c r="B136" s="21">
        <v>2016</v>
      </c>
      <c r="C136" s="11" t="s">
        <v>42</v>
      </c>
      <c r="D136" s="1">
        <v>129.9</v>
      </c>
      <c r="E136" s="1">
        <v>138</v>
      </c>
      <c r="F136" s="1">
        <v>130.5</v>
      </c>
      <c r="G136" s="1">
        <v>134.4</v>
      </c>
      <c r="H136" s="1">
        <v>117.2</v>
      </c>
      <c r="I136" s="1">
        <v>136.1</v>
      </c>
      <c r="J136" s="1">
        <v>150.69999999999999</v>
      </c>
      <c r="K136" s="1">
        <v>171.5</v>
      </c>
      <c r="L136" s="1">
        <v>113.8</v>
      </c>
      <c r="M136" s="1">
        <v>138.80000000000001</v>
      </c>
      <c r="N136" s="1">
        <v>126</v>
      </c>
      <c r="O136" s="1">
        <v>140.19999999999999</v>
      </c>
      <c r="P136" s="1">
        <v>136.6</v>
      </c>
      <c r="Q136" s="1">
        <v>141</v>
      </c>
      <c r="R136" s="1">
        <v>134.6</v>
      </c>
      <c r="S136" s="1">
        <v>128.6</v>
      </c>
      <c r="T136" s="1">
        <v>133.80000000000001</v>
      </c>
      <c r="U136" s="1">
        <v>127.9</v>
      </c>
      <c r="V136" s="1">
        <v>124.1</v>
      </c>
      <c r="W136" s="1">
        <v>127.9</v>
      </c>
      <c r="X136" s="1">
        <v>125.4</v>
      </c>
      <c r="Y136" s="1">
        <v>114.3</v>
      </c>
      <c r="Z136" s="1">
        <v>122.9</v>
      </c>
      <c r="AA136" s="1">
        <v>131.80000000000001</v>
      </c>
      <c r="AB136" s="1">
        <v>122.1</v>
      </c>
      <c r="AC136" s="1">
        <v>122.8</v>
      </c>
      <c r="AD136" s="1">
        <v>130.9</v>
      </c>
    </row>
    <row r="137" spans="1:30" ht="13">
      <c r="A137" s="11" t="s">
        <v>30</v>
      </c>
      <c r="B137" s="21">
        <v>2016</v>
      </c>
      <c r="C137" s="11" t="s">
        <v>43</v>
      </c>
      <c r="D137" s="1">
        <v>131.30000000000001</v>
      </c>
      <c r="E137" s="1">
        <v>137.6</v>
      </c>
      <c r="F137" s="1">
        <v>130.1</v>
      </c>
      <c r="G137" s="1">
        <v>136</v>
      </c>
      <c r="H137" s="1">
        <v>120.8</v>
      </c>
      <c r="I137" s="1">
        <v>138.4</v>
      </c>
      <c r="J137" s="1">
        <v>149.19999999999999</v>
      </c>
      <c r="K137" s="1">
        <v>170.2</v>
      </c>
      <c r="L137" s="1">
        <v>113.4</v>
      </c>
      <c r="M137" s="1">
        <v>136.30000000000001</v>
      </c>
      <c r="N137" s="1">
        <v>128.69999999999999</v>
      </c>
      <c r="O137" s="1">
        <v>142.4</v>
      </c>
      <c r="P137" s="1">
        <v>137.4</v>
      </c>
      <c r="Q137" s="1">
        <v>140.9</v>
      </c>
      <c r="R137" s="1">
        <v>139.6</v>
      </c>
      <c r="S137" s="1">
        <v>134.30000000000001</v>
      </c>
      <c r="T137" s="1">
        <v>138.80000000000001</v>
      </c>
      <c r="U137" s="1" t="s">
        <v>32</v>
      </c>
      <c r="V137" s="1">
        <v>129.80000000000001</v>
      </c>
      <c r="W137" s="1">
        <v>131.80000000000001</v>
      </c>
      <c r="X137" s="1">
        <v>128.69999999999999</v>
      </c>
      <c r="Y137" s="1">
        <v>117.8</v>
      </c>
      <c r="Z137" s="1">
        <v>126.5</v>
      </c>
      <c r="AA137" s="1">
        <v>133</v>
      </c>
      <c r="AB137" s="1">
        <v>123</v>
      </c>
      <c r="AC137" s="1">
        <v>125.7</v>
      </c>
      <c r="AD137" s="1">
        <v>133.80000000000001</v>
      </c>
    </row>
    <row r="138" spans="1:30" ht="13">
      <c r="A138" s="11" t="s">
        <v>33</v>
      </c>
      <c r="B138" s="21">
        <v>2016</v>
      </c>
      <c r="C138" s="11" t="s">
        <v>43</v>
      </c>
      <c r="D138" s="1">
        <v>128.69999999999999</v>
      </c>
      <c r="E138" s="1">
        <v>138.4</v>
      </c>
      <c r="F138" s="1">
        <v>130.30000000000001</v>
      </c>
      <c r="G138" s="1">
        <v>132.69999999999999</v>
      </c>
      <c r="H138" s="1">
        <v>112.5</v>
      </c>
      <c r="I138" s="1">
        <v>130.4</v>
      </c>
      <c r="J138" s="1">
        <v>155.1</v>
      </c>
      <c r="K138" s="1">
        <v>175.7</v>
      </c>
      <c r="L138" s="1">
        <v>115.4</v>
      </c>
      <c r="M138" s="1">
        <v>145.30000000000001</v>
      </c>
      <c r="N138" s="1">
        <v>122.5</v>
      </c>
      <c r="O138" s="1">
        <v>139.6</v>
      </c>
      <c r="P138" s="1">
        <v>136.30000000000001</v>
      </c>
      <c r="Q138" s="1">
        <v>144.30000000000001</v>
      </c>
      <c r="R138" s="1">
        <v>129.1</v>
      </c>
      <c r="S138" s="1">
        <v>121.9</v>
      </c>
      <c r="T138" s="1">
        <v>128</v>
      </c>
      <c r="U138" s="1">
        <v>128.69999999999999</v>
      </c>
      <c r="V138" s="1">
        <v>115.2</v>
      </c>
      <c r="W138" s="1">
        <v>124.5</v>
      </c>
      <c r="X138" s="1">
        <v>121.8</v>
      </c>
      <c r="Y138" s="1">
        <v>112.8</v>
      </c>
      <c r="Z138" s="1">
        <v>121.2</v>
      </c>
      <c r="AA138" s="1">
        <v>131.9</v>
      </c>
      <c r="AB138" s="1">
        <v>120.8</v>
      </c>
      <c r="AC138" s="1">
        <v>120.9</v>
      </c>
      <c r="AD138" s="1">
        <v>128.6</v>
      </c>
    </row>
    <row r="139" spans="1:30" ht="13">
      <c r="A139" s="11" t="s">
        <v>34</v>
      </c>
      <c r="B139" s="21">
        <v>2016</v>
      </c>
      <c r="C139" s="11" t="s">
        <v>43</v>
      </c>
      <c r="D139" s="1">
        <v>130.5</v>
      </c>
      <c r="E139" s="1">
        <v>137.9</v>
      </c>
      <c r="F139" s="1">
        <v>130.19999999999999</v>
      </c>
      <c r="G139" s="1">
        <v>134.80000000000001</v>
      </c>
      <c r="H139" s="1">
        <v>117.8</v>
      </c>
      <c r="I139" s="1">
        <v>134.69999999999999</v>
      </c>
      <c r="J139" s="1">
        <v>151.19999999999999</v>
      </c>
      <c r="K139" s="1">
        <v>172.1</v>
      </c>
      <c r="L139" s="1">
        <v>114.1</v>
      </c>
      <c r="M139" s="1">
        <v>139.30000000000001</v>
      </c>
      <c r="N139" s="1">
        <v>126.1</v>
      </c>
      <c r="O139" s="1">
        <v>141.1</v>
      </c>
      <c r="P139" s="1">
        <v>137</v>
      </c>
      <c r="Q139" s="1">
        <v>141.80000000000001</v>
      </c>
      <c r="R139" s="1">
        <v>135.5</v>
      </c>
      <c r="S139" s="1">
        <v>129.1</v>
      </c>
      <c r="T139" s="1">
        <v>134.5</v>
      </c>
      <c r="U139" s="1">
        <v>128.69999999999999</v>
      </c>
      <c r="V139" s="1">
        <v>124.3</v>
      </c>
      <c r="W139" s="1">
        <v>128.4</v>
      </c>
      <c r="X139" s="1">
        <v>126.1</v>
      </c>
      <c r="Y139" s="1">
        <v>115.2</v>
      </c>
      <c r="Z139" s="1">
        <v>123.5</v>
      </c>
      <c r="AA139" s="1">
        <v>132.4</v>
      </c>
      <c r="AB139" s="1">
        <v>122.1</v>
      </c>
      <c r="AC139" s="1">
        <v>123.4</v>
      </c>
      <c r="AD139" s="1">
        <v>131.4</v>
      </c>
    </row>
    <row r="140" spans="1:30" ht="13">
      <c r="A140" s="11" t="s">
        <v>30</v>
      </c>
      <c r="B140" s="21">
        <v>2016</v>
      </c>
      <c r="C140" s="11" t="s">
        <v>44</v>
      </c>
      <c r="D140" s="1">
        <v>132</v>
      </c>
      <c r="E140" s="1">
        <v>137.4</v>
      </c>
      <c r="F140" s="1">
        <v>130.6</v>
      </c>
      <c r="G140" s="1">
        <v>136.19999999999999</v>
      </c>
      <c r="H140" s="1">
        <v>121.1</v>
      </c>
      <c r="I140" s="1">
        <v>136.9</v>
      </c>
      <c r="J140" s="1">
        <v>141.80000000000001</v>
      </c>
      <c r="K140" s="1">
        <v>170</v>
      </c>
      <c r="L140" s="1">
        <v>113.4</v>
      </c>
      <c r="M140" s="1">
        <v>136.80000000000001</v>
      </c>
      <c r="N140" s="1">
        <v>128.69999999999999</v>
      </c>
      <c r="O140" s="1">
        <v>143.1</v>
      </c>
      <c r="P140" s="1">
        <v>136.6</v>
      </c>
      <c r="Q140" s="1">
        <v>141.19999999999999</v>
      </c>
      <c r="R140" s="1">
        <v>139.9</v>
      </c>
      <c r="S140" s="1">
        <v>134.5</v>
      </c>
      <c r="T140" s="1">
        <v>139.19999999999999</v>
      </c>
      <c r="U140" s="1" t="s">
        <v>32</v>
      </c>
      <c r="V140" s="1">
        <v>130.30000000000001</v>
      </c>
      <c r="W140" s="1">
        <v>132.1</v>
      </c>
      <c r="X140" s="1">
        <v>129.1</v>
      </c>
      <c r="Y140" s="1">
        <v>118.2</v>
      </c>
      <c r="Z140" s="1">
        <v>126.9</v>
      </c>
      <c r="AA140" s="1">
        <v>133.69999999999999</v>
      </c>
      <c r="AB140" s="1">
        <v>123.5</v>
      </c>
      <c r="AC140" s="1">
        <v>126.1</v>
      </c>
      <c r="AD140" s="1">
        <v>133.6</v>
      </c>
    </row>
    <row r="141" spans="1:30" ht="13">
      <c r="A141" s="11" t="s">
        <v>33</v>
      </c>
      <c r="B141" s="21">
        <v>2016</v>
      </c>
      <c r="C141" s="11" t="s">
        <v>44</v>
      </c>
      <c r="D141" s="1">
        <v>130.19999999999999</v>
      </c>
      <c r="E141" s="1">
        <v>138.5</v>
      </c>
      <c r="F141" s="1">
        <v>134.1</v>
      </c>
      <c r="G141" s="1">
        <v>132.9</v>
      </c>
      <c r="H141" s="1">
        <v>112.6</v>
      </c>
      <c r="I141" s="1">
        <v>130.80000000000001</v>
      </c>
      <c r="J141" s="1">
        <v>142</v>
      </c>
      <c r="K141" s="1">
        <v>174.9</v>
      </c>
      <c r="L141" s="1">
        <v>115.6</v>
      </c>
      <c r="M141" s="1">
        <v>145.4</v>
      </c>
      <c r="N141" s="1">
        <v>122.7</v>
      </c>
      <c r="O141" s="1">
        <v>140.30000000000001</v>
      </c>
      <c r="P141" s="1">
        <v>135.19999999999999</v>
      </c>
      <c r="Q141" s="1">
        <v>144.30000000000001</v>
      </c>
      <c r="R141" s="1">
        <v>129.6</v>
      </c>
      <c r="S141" s="1">
        <v>122.1</v>
      </c>
      <c r="T141" s="1">
        <v>128.5</v>
      </c>
      <c r="U141" s="1">
        <v>129.1</v>
      </c>
      <c r="V141" s="1">
        <v>116.2</v>
      </c>
      <c r="W141" s="1">
        <v>124.7</v>
      </c>
      <c r="X141" s="1">
        <v>122.1</v>
      </c>
      <c r="Y141" s="1">
        <v>113.4</v>
      </c>
      <c r="Z141" s="1">
        <v>121.7</v>
      </c>
      <c r="AA141" s="1">
        <v>132.1</v>
      </c>
      <c r="AB141" s="1">
        <v>121.3</v>
      </c>
      <c r="AC141" s="1">
        <v>121.3</v>
      </c>
      <c r="AD141" s="1">
        <v>128.5</v>
      </c>
    </row>
    <row r="142" spans="1:30" ht="13">
      <c r="A142" s="11" t="s">
        <v>34</v>
      </c>
      <c r="B142" s="21">
        <v>2016</v>
      </c>
      <c r="C142" s="11" t="s">
        <v>44</v>
      </c>
      <c r="D142" s="1">
        <v>131.4</v>
      </c>
      <c r="E142" s="1">
        <v>137.80000000000001</v>
      </c>
      <c r="F142" s="1">
        <v>132</v>
      </c>
      <c r="G142" s="1">
        <v>135</v>
      </c>
      <c r="H142" s="1">
        <v>118</v>
      </c>
      <c r="I142" s="1">
        <v>134.1</v>
      </c>
      <c r="J142" s="1">
        <v>141.9</v>
      </c>
      <c r="K142" s="1">
        <v>171.7</v>
      </c>
      <c r="L142" s="1">
        <v>114.1</v>
      </c>
      <c r="M142" s="1">
        <v>139.69999999999999</v>
      </c>
      <c r="N142" s="1">
        <v>126.2</v>
      </c>
      <c r="O142" s="1">
        <v>141.80000000000001</v>
      </c>
      <c r="P142" s="1">
        <v>136.1</v>
      </c>
      <c r="Q142" s="1">
        <v>142</v>
      </c>
      <c r="R142" s="1">
        <v>135.80000000000001</v>
      </c>
      <c r="S142" s="1">
        <v>129.30000000000001</v>
      </c>
      <c r="T142" s="1">
        <v>135</v>
      </c>
      <c r="U142" s="1">
        <v>129.1</v>
      </c>
      <c r="V142" s="1">
        <v>125</v>
      </c>
      <c r="W142" s="1">
        <v>128.6</v>
      </c>
      <c r="X142" s="1">
        <v>126.4</v>
      </c>
      <c r="Y142" s="1">
        <v>115.7</v>
      </c>
      <c r="Z142" s="1">
        <v>124</v>
      </c>
      <c r="AA142" s="1">
        <v>132.80000000000001</v>
      </c>
      <c r="AB142" s="1">
        <v>122.6</v>
      </c>
      <c r="AC142" s="1">
        <v>123.8</v>
      </c>
      <c r="AD142" s="1">
        <v>131.19999999999999</v>
      </c>
    </row>
    <row r="143" spans="1:30" ht="13">
      <c r="A143" s="11" t="s">
        <v>30</v>
      </c>
      <c r="B143" s="21">
        <v>2016</v>
      </c>
      <c r="C143" s="11" t="s">
        <v>45</v>
      </c>
      <c r="D143" s="1">
        <v>132.6</v>
      </c>
      <c r="E143" s="1">
        <v>137.30000000000001</v>
      </c>
      <c r="F143" s="1">
        <v>131.6</v>
      </c>
      <c r="G143" s="1">
        <v>136.30000000000001</v>
      </c>
      <c r="H143" s="1">
        <v>121.6</v>
      </c>
      <c r="I143" s="1">
        <v>135.6</v>
      </c>
      <c r="J143" s="1">
        <v>127.5</v>
      </c>
      <c r="K143" s="1">
        <v>167.9</v>
      </c>
      <c r="L143" s="1">
        <v>113.8</v>
      </c>
      <c r="M143" s="1">
        <v>137.5</v>
      </c>
      <c r="N143" s="1">
        <v>129.1</v>
      </c>
      <c r="O143" s="1">
        <v>143.6</v>
      </c>
      <c r="P143" s="1">
        <v>134.69999999999999</v>
      </c>
      <c r="Q143" s="1">
        <v>142.4</v>
      </c>
      <c r="R143" s="1">
        <v>140.4</v>
      </c>
      <c r="S143" s="1">
        <v>135.19999999999999</v>
      </c>
      <c r="T143" s="1">
        <v>139.69999999999999</v>
      </c>
      <c r="U143" s="1" t="s">
        <v>32</v>
      </c>
      <c r="V143" s="1">
        <v>132</v>
      </c>
      <c r="W143" s="1">
        <v>132.9</v>
      </c>
      <c r="X143" s="1">
        <v>129.69999999999999</v>
      </c>
      <c r="Y143" s="1">
        <v>118.6</v>
      </c>
      <c r="Z143" s="1">
        <v>127.3</v>
      </c>
      <c r="AA143" s="1">
        <v>134.19999999999999</v>
      </c>
      <c r="AB143" s="1">
        <v>121.9</v>
      </c>
      <c r="AC143" s="1">
        <v>126.3</v>
      </c>
      <c r="AD143" s="1">
        <v>132.80000000000001</v>
      </c>
    </row>
    <row r="144" spans="1:30" ht="13">
      <c r="A144" s="11" t="s">
        <v>33</v>
      </c>
      <c r="B144" s="21">
        <v>2016</v>
      </c>
      <c r="C144" s="11" t="s">
        <v>45</v>
      </c>
      <c r="D144" s="1">
        <v>131.6</v>
      </c>
      <c r="E144" s="1">
        <v>138.19999999999999</v>
      </c>
      <c r="F144" s="1">
        <v>134.9</v>
      </c>
      <c r="G144" s="1">
        <v>133.1</v>
      </c>
      <c r="H144" s="1">
        <v>113.5</v>
      </c>
      <c r="I144" s="1">
        <v>129.30000000000001</v>
      </c>
      <c r="J144" s="1">
        <v>121.1</v>
      </c>
      <c r="K144" s="1">
        <v>170.3</v>
      </c>
      <c r="L144" s="1">
        <v>115.5</v>
      </c>
      <c r="M144" s="1">
        <v>145.5</v>
      </c>
      <c r="N144" s="1">
        <v>123.1</v>
      </c>
      <c r="O144" s="1">
        <v>140.9</v>
      </c>
      <c r="P144" s="1">
        <v>132.80000000000001</v>
      </c>
      <c r="Q144" s="1">
        <v>145</v>
      </c>
      <c r="R144" s="1">
        <v>130</v>
      </c>
      <c r="S144" s="1">
        <v>122.2</v>
      </c>
      <c r="T144" s="1">
        <v>128.80000000000001</v>
      </c>
      <c r="U144" s="1">
        <v>128.5</v>
      </c>
      <c r="V144" s="1">
        <v>117.8</v>
      </c>
      <c r="W144" s="1">
        <v>125</v>
      </c>
      <c r="X144" s="1">
        <v>122.3</v>
      </c>
      <c r="Y144" s="1">
        <v>113.7</v>
      </c>
      <c r="Z144" s="1">
        <v>121.8</v>
      </c>
      <c r="AA144" s="1">
        <v>132.30000000000001</v>
      </c>
      <c r="AB144" s="1">
        <v>119.9</v>
      </c>
      <c r="AC144" s="1">
        <v>121.4</v>
      </c>
      <c r="AD144" s="1">
        <v>127.6</v>
      </c>
    </row>
    <row r="145" spans="1:30" ht="13">
      <c r="A145" s="11" t="s">
        <v>34</v>
      </c>
      <c r="B145" s="21">
        <v>2016</v>
      </c>
      <c r="C145" s="11" t="s">
        <v>45</v>
      </c>
      <c r="D145" s="1">
        <v>132.30000000000001</v>
      </c>
      <c r="E145" s="1">
        <v>137.6</v>
      </c>
      <c r="F145" s="1">
        <v>132.9</v>
      </c>
      <c r="G145" s="1">
        <v>135.1</v>
      </c>
      <c r="H145" s="1">
        <v>118.6</v>
      </c>
      <c r="I145" s="1">
        <v>132.69999999999999</v>
      </c>
      <c r="J145" s="1">
        <v>125.3</v>
      </c>
      <c r="K145" s="1">
        <v>168.7</v>
      </c>
      <c r="L145" s="1">
        <v>114.4</v>
      </c>
      <c r="M145" s="1">
        <v>140.19999999999999</v>
      </c>
      <c r="N145" s="1">
        <v>126.6</v>
      </c>
      <c r="O145" s="1">
        <v>142.30000000000001</v>
      </c>
      <c r="P145" s="1">
        <v>134</v>
      </c>
      <c r="Q145" s="1">
        <v>143.1</v>
      </c>
      <c r="R145" s="1">
        <v>136.30000000000001</v>
      </c>
      <c r="S145" s="1">
        <v>129.80000000000001</v>
      </c>
      <c r="T145" s="1">
        <v>135.4</v>
      </c>
      <c r="U145" s="1">
        <v>128.5</v>
      </c>
      <c r="V145" s="1">
        <v>126.6</v>
      </c>
      <c r="W145" s="1">
        <v>129.19999999999999</v>
      </c>
      <c r="X145" s="1">
        <v>126.9</v>
      </c>
      <c r="Y145" s="1">
        <v>116</v>
      </c>
      <c r="Z145" s="1">
        <v>124.2</v>
      </c>
      <c r="AA145" s="1">
        <v>133.1</v>
      </c>
      <c r="AB145" s="1">
        <v>121.1</v>
      </c>
      <c r="AC145" s="1">
        <v>123.9</v>
      </c>
      <c r="AD145" s="1">
        <v>130.4</v>
      </c>
    </row>
    <row r="146" spans="1:30" ht="13">
      <c r="A146" s="11" t="s">
        <v>30</v>
      </c>
      <c r="B146" s="21">
        <v>2017</v>
      </c>
      <c r="C146" s="11" t="s">
        <v>31</v>
      </c>
      <c r="D146" s="1">
        <v>133.1</v>
      </c>
      <c r="E146" s="1">
        <v>137.80000000000001</v>
      </c>
      <c r="F146" s="1">
        <v>131.9</v>
      </c>
      <c r="G146" s="1">
        <v>136.69999999999999</v>
      </c>
      <c r="H146" s="1">
        <v>122</v>
      </c>
      <c r="I146" s="1">
        <v>136</v>
      </c>
      <c r="J146" s="1">
        <v>119.8</v>
      </c>
      <c r="K146" s="1">
        <v>161.69999999999999</v>
      </c>
      <c r="L146" s="1">
        <v>114.8</v>
      </c>
      <c r="M146" s="1">
        <v>136.9</v>
      </c>
      <c r="N146" s="1">
        <v>129</v>
      </c>
      <c r="O146" s="1">
        <v>143.9</v>
      </c>
      <c r="P146" s="1">
        <v>133.69999999999999</v>
      </c>
      <c r="Q146" s="1">
        <v>143.1</v>
      </c>
      <c r="R146" s="1">
        <v>140.69999999999999</v>
      </c>
      <c r="S146" s="1">
        <v>135.80000000000001</v>
      </c>
      <c r="T146" s="1">
        <v>140</v>
      </c>
      <c r="U146" s="1" t="s">
        <v>32</v>
      </c>
      <c r="V146" s="1">
        <v>132.1</v>
      </c>
      <c r="W146" s="1">
        <v>133.19999999999999</v>
      </c>
      <c r="X146" s="1">
        <v>129.9</v>
      </c>
      <c r="Y146" s="1">
        <v>119.1</v>
      </c>
      <c r="Z146" s="1">
        <v>127</v>
      </c>
      <c r="AA146" s="1">
        <v>134.6</v>
      </c>
      <c r="AB146" s="1">
        <v>122.3</v>
      </c>
      <c r="AC146" s="1">
        <v>126.6</v>
      </c>
      <c r="AD146" s="1">
        <v>132.4</v>
      </c>
    </row>
    <row r="147" spans="1:30" ht="13">
      <c r="A147" s="11" t="s">
        <v>33</v>
      </c>
      <c r="B147" s="21">
        <v>2017</v>
      </c>
      <c r="C147" s="11" t="s">
        <v>31</v>
      </c>
      <c r="D147" s="1">
        <v>132.19999999999999</v>
      </c>
      <c r="E147" s="1">
        <v>138.9</v>
      </c>
      <c r="F147" s="1">
        <v>132.6</v>
      </c>
      <c r="G147" s="1">
        <v>133.1</v>
      </c>
      <c r="H147" s="1">
        <v>114</v>
      </c>
      <c r="I147" s="1">
        <v>129.6</v>
      </c>
      <c r="J147" s="1">
        <v>118.7</v>
      </c>
      <c r="K147" s="1">
        <v>155.1</v>
      </c>
      <c r="L147" s="1">
        <v>117.3</v>
      </c>
      <c r="M147" s="1">
        <v>144.9</v>
      </c>
      <c r="N147" s="1">
        <v>123.2</v>
      </c>
      <c r="O147" s="1">
        <v>141.6</v>
      </c>
      <c r="P147" s="1">
        <v>132</v>
      </c>
      <c r="Q147" s="1">
        <v>145.6</v>
      </c>
      <c r="R147" s="1">
        <v>130.19999999999999</v>
      </c>
      <c r="S147" s="1">
        <v>122.3</v>
      </c>
      <c r="T147" s="1">
        <v>129</v>
      </c>
      <c r="U147" s="1">
        <v>129.6</v>
      </c>
      <c r="V147" s="1">
        <v>118</v>
      </c>
      <c r="W147" s="1">
        <v>125.1</v>
      </c>
      <c r="X147" s="1">
        <v>122.6</v>
      </c>
      <c r="Y147" s="1">
        <v>115.2</v>
      </c>
      <c r="Z147" s="1">
        <v>122</v>
      </c>
      <c r="AA147" s="1">
        <v>132.4</v>
      </c>
      <c r="AB147" s="1">
        <v>120.9</v>
      </c>
      <c r="AC147" s="1">
        <v>122.1</v>
      </c>
      <c r="AD147" s="1">
        <v>127.8</v>
      </c>
    </row>
    <row r="148" spans="1:30" ht="13">
      <c r="A148" s="11" t="s">
        <v>34</v>
      </c>
      <c r="B148" s="21">
        <v>2017</v>
      </c>
      <c r="C148" s="11" t="s">
        <v>31</v>
      </c>
      <c r="D148" s="1">
        <v>132.80000000000001</v>
      </c>
      <c r="E148" s="1">
        <v>138.19999999999999</v>
      </c>
      <c r="F148" s="1">
        <v>132.19999999999999</v>
      </c>
      <c r="G148" s="1">
        <v>135.4</v>
      </c>
      <c r="H148" s="1">
        <v>119.1</v>
      </c>
      <c r="I148" s="1">
        <v>133</v>
      </c>
      <c r="J148" s="1">
        <v>119.4</v>
      </c>
      <c r="K148" s="1">
        <v>159.5</v>
      </c>
      <c r="L148" s="1">
        <v>115.6</v>
      </c>
      <c r="M148" s="1">
        <v>139.6</v>
      </c>
      <c r="N148" s="1">
        <v>126.6</v>
      </c>
      <c r="O148" s="1">
        <v>142.80000000000001</v>
      </c>
      <c r="P148" s="1">
        <v>133.1</v>
      </c>
      <c r="Q148" s="1">
        <v>143.80000000000001</v>
      </c>
      <c r="R148" s="1">
        <v>136.6</v>
      </c>
      <c r="S148" s="1">
        <v>130.19999999999999</v>
      </c>
      <c r="T148" s="1">
        <v>135.6</v>
      </c>
      <c r="U148" s="1">
        <v>129.6</v>
      </c>
      <c r="V148" s="1">
        <v>126.8</v>
      </c>
      <c r="W148" s="1">
        <v>129.4</v>
      </c>
      <c r="X148" s="1">
        <v>127.1</v>
      </c>
      <c r="Y148" s="1">
        <v>117</v>
      </c>
      <c r="Z148" s="1">
        <v>124.2</v>
      </c>
      <c r="AA148" s="1">
        <v>133.30000000000001</v>
      </c>
      <c r="AB148" s="1">
        <v>121.7</v>
      </c>
      <c r="AC148" s="1">
        <v>124.4</v>
      </c>
      <c r="AD148" s="1">
        <v>130.30000000000001</v>
      </c>
    </row>
    <row r="149" spans="1:30" ht="13">
      <c r="A149" s="11" t="s">
        <v>30</v>
      </c>
      <c r="B149" s="21">
        <v>2017</v>
      </c>
      <c r="C149" s="11" t="s">
        <v>35</v>
      </c>
      <c r="D149" s="1">
        <v>133.30000000000001</v>
      </c>
      <c r="E149" s="1">
        <v>138.30000000000001</v>
      </c>
      <c r="F149" s="1">
        <v>129.30000000000001</v>
      </c>
      <c r="G149" s="1">
        <v>137.19999999999999</v>
      </c>
      <c r="H149" s="1">
        <v>122.1</v>
      </c>
      <c r="I149" s="1">
        <v>138.69999999999999</v>
      </c>
      <c r="J149" s="1">
        <v>119.1</v>
      </c>
      <c r="K149" s="1">
        <v>156.9</v>
      </c>
      <c r="L149" s="1">
        <v>116.2</v>
      </c>
      <c r="M149" s="1">
        <v>136</v>
      </c>
      <c r="N149" s="1">
        <v>129.4</v>
      </c>
      <c r="O149" s="1">
        <v>144.4</v>
      </c>
      <c r="P149" s="1">
        <v>133.6</v>
      </c>
      <c r="Q149" s="1">
        <v>143.69999999999999</v>
      </c>
      <c r="R149" s="1">
        <v>140.9</v>
      </c>
      <c r="S149" s="1">
        <v>135.80000000000001</v>
      </c>
      <c r="T149" s="1">
        <v>140.19999999999999</v>
      </c>
      <c r="U149" s="1" t="s">
        <v>32</v>
      </c>
      <c r="V149" s="1">
        <v>133.19999999999999</v>
      </c>
      <c r="W149" s="1">
        <v>133.6</v>
      </c>
      <c r="X149" s="1">
        <v>130.1</v>
      </c>
      <c r="Y149" s="1">
        <v>119.5</v>
      </c>
      <c r="Z149" s="1">
        <v>127.7</v>
      </c>
      <c r="AA149" s="1">
        <v>134.9</v>
      </c>
      <c r="AB149" s="1">
        <v>123.2</v>
      </c>
      <c r="AC149" s="1">
        <v>127</v>
      </c>
      <c r="AD149" s="1">
        <v>132.6</v>
      </c>
    </row>
    <row r="150" spans="1:30" ht="13">
      <c r="A150" s="11" t="s">
        <v>33</v>
      </c>
      <c r="B150" s="21">
        <v>2017</v>
      </c>
      <c r="C150" s="11" t="s">
        <v>35</v>
      </c>
      <c r="D150" s="1">
        <v>132.80000000000001</v>
      </c>
      <c r="E150" s="1">
        <v>139.80000000000001</v>
      </c>
      <c r="F150" s="1">
        <v>129.30000000000001</v>
      </c>
      <c r="G150" s="1">
        <v>133.5</v>
      </c>
      <c r="H150" s="1">
        <v>114.3</v>
      </c>
      <c r="I150" s="1">
        <v>131.4</v>
      </c>
      <c r="J150" s="1">
        <v>120.2</v>
      </c>
      <c r="K150" s="1">
        <v>143.1</v>
      </c>
      <c r="L150" s="1">
        <v>119.5</v>
      </c>
      <c r="M150" s="1">
        <v>144</v>
      </c>
      <c r="N150" s="1">
        <v>123.4</v>
      </c>
      <c r="O150" s="1">
        <v>141.9</v>
      </c>
      <c r="P150" s="1">
        <v>132.1</v>
      </c>
      <c r="Q150" s="1">
        <v>146.30000000000001</v>
      </c>
      <c r="R150" s="1">
        <v>130.5</v>
      </c>
      <c r="S150" s="1">
        <v>122.5</v>
      </c>
      <c r="T150" s="1">
        <v>129.30000000000001</v>
      </c>
      <c r="U150" s="1">
        <v>130.5</v>
      </c>
      <c r="V150" s="1">
        <v>119.2</v>
      </c>
      <c r="W150" s="1">
        <v>125.3</v>
      </c>
      <c r="X150" s="1">
        <v>122.9</v>
      </c>
      <c r="Y150" s="1">
        <v>115.5</v>
      </c>
      <c r="Z150" s="1">
        <v>122.2</v>
      </c>
      <c r="AA150" s="1">
        <v>132.4</v>
      </c>
      <c r="AB150" s="1">
        <v>121.7</v>
      </c>
      <c r="AC150" s="1">
        <v>122.4</v>
      </c>
      <c r="AD150" s="1">
        <v>128.19999999999999</v>
      </c>
    </row>
    <row r="151" spans="1:30" ht="13">
      <c r="A151" s="11" t="s">
        <v>34</v>
      </c>
      <c r="B151" s="21">
        <v>2017</v>
      </c>
      <c r="C151" s="11" t="s">
        <v>35</v>
      </c>
      <c r="D151" s="1">
        <v>133.1</v>
      </c>
      <c r="E151" s="1">
        <v>138.80000000000001</v>
      </c>
      <c r="F151" s="1">
        <v>129.30000000000001</v>
      </c>
      <c r="G151" s="1">
        <v>135.80000000000001</v>
      </c>
      <c r="H151" s="1">
        <v>119.2</v>
      </c>
      <c r="I151" s="1">
        <v>135.30000000000001</v>
      </c>
      <c r="J151" s="1">
        <v>119.5</v>
      </c>
      <c r="K151" s="1">
        <v>152.19999999999999</v>
      </c>
      <c r="L151" s="1">
        <v>117.3</v>
      </c>
      <c r="M151" s="1">
        <v>138.69999999999999</v>
      </c>
      <c r="N151" s="1">
        <v>126.9</v>
      </c>
      <c r="O151" s="1">
        <v>143.19999999999999</v>
      </c>
      <c r="P151" s="1">
        <v>133</v>
      </c>
      <c r="Q151" s="1">
        <v>144.4</v>
      </c>
      <c r="R151" s="1">
        <v>136.80000000000001</v>
      </c>
      <c r="S151" s="1">
        <v>130.30000000000001</v>
      </c>
      <c r="T151" s="1">
        <v>135.9</v>
      </c>
      <c r="U151" s="1">
        <v>130.5</v>
      </c>
      <c r="V151" s="1">
        <v>127.9</v>
      </c>
      <c r="W151" s="1">
        <v>129.69999999999999</v>
      </c>
      <c r="X151" s="1">
        <v>127.4</v>
      </c>
      <c r="Y151" s="1">
        <v>117.4</v>
      </c>
      <c r="Z151" s="1">
        <v>124.6</v>
      </c>
      <c r="AA151" s="1">
        <v>133.4</v>
      </c>
      <c r="AB151" s="1">
        <v>122.6</v>
      </c>
      <c r="AC151" s="1">
        <v>124.8</v>
      </c>
      <c r="AD151" s="1">
        <v>130.6</v>
      </c>
    </row>
    <row r="152" spans="1:30" ht="13">
      <c r="A152" s="11" t="s">
        <v>30</v>
      </c>
      <c r="B152" s="21">
        <v>2017</v>
      </c>
      <c r="C152" s="11" t="s">
        <v>36</v>
      </c>
      <c r="D152" s="1">
        <v>133.6</v>
      </c>
      <c r="E152" s="1">
        <v>138.80000000000001</v>
      </c>
      <c r="F152" s="1">
        <v>128.80000000000001</v>
      </c>
      <c r="G152" s="1">
        <v>137.19999999999999</v>
      </c>
      <c r="H152" s="1">
        <v>121.6</v>
      </c>
      <c r="I152" s="1">
        <v>139.69999999999999</v>
      </c>
      <c r="J152" s="1">
        <v>119.7</v>
      </c>
      <c r="K152" s="1">
        <v>148</v>
      </c>
      <c r="L152" s="1">
        <v>116.9</v>
      </c>
      <c r="M152" s="1">
        <v>135.6</v>
      </c>
      <c r="N152" s="1">
        <v>129.80000000000001</v>
      </c>
      <c r="O152" s="1">
        <v>145.4</v>
      </c>
      <c r="P152" s="1">
        <v>133.4</v>
      </c>
      <c r="Q152" s="1">
        <v>144.19999999999999</v>
      </c>
      <c r="R152" s="1">
        <v>141.6</v>
      </c>
      <c r="S152" s="1">
        <v>136.19999999999999</v>
      </c>
      <c r="T152" s="1">
        <v>140.80000000000001</v>
      </c>
      <c r="U152" s="1" t="s">
        <v>32</v>
      </c>
      <c r="V152" s="1">
        <v>134.19999999999999</v>
      </c>
      <c r="W152" s="1">
        <v>134.1</v>
      </c>
      <c r="X152" s="1">
        <v>130.6</v>
      </c>
      <c r="Y152" s="1">
        <v>119.8</v>
      </c>
      <c r="Z152" s="1">
        <v>128.30000000000001</v>
      </c>
      <c r="AA152" s="1">
        <v>135.19999999999999</v>
      </c>
      <c r="AB152" s="1">
        <v>123.3</v>
      </c>
      <c r="AC152" s="1">
        <v>127.4</v>
      </c>
      <c r="AD152" s="1">
        <v>132.80000000000001</v>
      </c>
    </row>
    <row r="153" spans="1:30" ht="13">
      <c r="A153" s="11" t="s">
        <v>33</v>
      </c>
      <c r="B153" s="21">
        <v>2017</v>
      </c>
      <c r="C153" s="11" t="s">
        <v>36</v>
      </c>
      <c r="D153" s="1">
        <v>132.69999999999999</v>
      </c>
      <c r="E153" s="1">
        <v>139.4</v>
      </c>
      <c r="F153" s="1">
        <v>128.4</v>
      </c>
      <c r="G153" s="1">
        <v>134.9</v>
      </c>
      <c r="H153" s="1">
        <v>114</v>
      </c>
      <c r="I153" s="1">
        <v>136.80000000000001</v>
      </c>
      <c r="J153" s="1">
        <v>122.2</v>
      </c>
      <c r="K153" s="1">
        <v>135.80000000000001</v>
      </c>
      <c r="L153" s="1">
        <v>120.3</v>
      </c>
      <c r="M153" s="1">
        <v>142.6</v>
      </c>
      <c r="N153" s="1">
        <v>123.6</v>
      </c>
      <c r="O153" s="1">
        <v>142.4</v>
      </c>
      <c r="P153" s="1">
        <v>132.6</v>
      </c>
      <c r="Q153" s="1">
        <v>147.5</v>
      </c>
      <c r="R153" s="1">
        <v>130.80000000000001</v>
      </c>
      <c r="S153" s="1">
        <v>122.8</v>
      </c>
      <c r="T153" s="1">
        <v>129.6</v>
      </c>
      <c r="U153" s="1">
        <v>131.1</v>
      </c>
      <c r="V153" s="1">
        <v>120.8</v>
      </c>
      <c r="W153" s="1">
        <v>125.6</v>
      </c>
      <c r="X153" s="1">
        <v>123.1</v>
      </c>
      <c r="Y153" s="1">
        <v>115.6</v>
      </c>
      <c r="Z153" s="1">
        <v>122.4</v>
      </c>
      <c r="AA153" s="1">
        <v>132.80000000000001</v>
      </c>
      <c r="AB153" s="1">
        <v>121.7</v>
      </c>
      <c r="AC153" s="1">
        <v>122.6</v>
      </c>
      <c r="AD153" s="1">
        <v>128.69999999999999</v>
      </c>
    </row>
    <row r="154" spans="1:30" ht="13">
      <c r="A154" s="11" t="s">
        <v>34</v>
      </c>
      <c r="B154" s="21">
        <v>2017</v>
      </c>
      <c r="C154" s="11" t="s">
        <v>36</v>
      </c>
      <c r="D154" s="1">
        <v>133.30000000000001</v>
      </c>
      <c r="E154" s="1">
        <v>139</v>
      </c>
      <c r="F154" s="1">
        <v>128.6</v>
      </c>
      <c r="G154" s="1">
        <v>136.30000000000001</v>
      </c>
      <c r="H154" s="1">
        <v>118.8</v>
      </c>
      <c r="I154" s="1">
        <v>138.30000000000001</v>
      </c>
      <c r="J154" s="1">
        <v>120.5</v>
      </c>
      <c r="K154" s="1">
        <v>143.9</v>
      </c>
      <c r="L154" s="1">
        <v>118</v>
      </c>
      <c r="M154" s="1">
        <v>137.9</v>
      </c>
      <c r="N154" s="1">
        <v>127.2</v>
      </c>
      <c r="O154" s="1">
        <v>144</v>
      </c>
      <c r="P154" s="1">
        <v>133.1</v>
      </c>
      <c r="Q154" s="1">
        <v>145.1</v>
      </c>
      <c r="R154" s="1">
        <v>137.30000000000001</v>
      </c>
      <c r="S154" s="1">
        <v>130.6</v>
      </c>
      <c r="T154" s="1">
        <v>136.4</v>
      </c>
      <c r="U154" s="1">
        <v>131.1</v>
      </c>
      <c r="V154" s="1">
        <v>129.1</v>
      </c>
      <c r="W154" s="1">
        <v>130.1</v>
      </c>
      <c r="X154" s="1">
        <v>127.8</v>
      </c>
      <c r="Y154" s="1">
        <v>117.6</v>
      </c>
      <c r="Z154" s="1">
        <v>125</v>
      </c>
      <c r="AA154" s="1">
        <v>133.80000000000001</v>
      </c>
      <c r="AB154" s="1">
        <v>122.6</v>
      </c>
      <c r="AC154" s="1">
        <v>125.1</v>
      </c>
      <c r="AD154" s="1">
        <v>130.9</v>
      </c>
    </row>
    <row r="155" spans="1:30" ht="13">
      <c r="A155" s="11" t="s">
        <v>30</v>
      </c>
      <c r="B155" s="21">
        <v>2017</v>
      </c>
      <c r="C155" s="11" t="s">
        <v>37</v>
      </c>
      <c r="D155" s="1">
        <v>133.19999999999999</v>
      </c>
      <c r="E155" s="1">
        <v>138.69999999999999</v>
      </c>
      <c r="F155" s="1">
        <v>127.1</v>
      </c>
      <c r="G155" s="1">
        <v>137.69999999999999</v>
      </c>
      <c r="H155" s="1">
        <v>121.3</v>
      </c>
      <c r="I155" s="1">
        <v>141.80000000000001</v>
      </c>
      <c r="J155" s="1">
        <v>121.5</v>
      </c>
      <c r="K155" s="1">
        <v>144.5</v>
      </c>
      <c r="L155" s="1">
        <v>117.4</v>
      </c>
      <c r="M155" s="1">
        <v>134.1</v>
      </c>
      <c r="N155" s="1">
        <v>130</v>
      </c>
      <c r="O155" s="1">
        <v>145.5</v>
      </c>
      <c r="P155" s="1">
        <v>133.5</v>
      </c>
      <c r="Q155" s="1">
        <v>144.4</v>
      </c>
      <c r="R155" s="1">
        <v>142.4</v>
      </c>
      <c r="S155" s="1">
        <v>136.80000000000001</v>
      </c>
      <c r="T155" s="1">
        <v>141.6</v>
      </c>
      <c r="U155" s="1" t="s">
        <v>32</v>
      </c>
      <c r="V155" s="1">
        <v>135</v>
      </c>
      <c r="W155" s="1">
        <v>134.30000000000001</v>
      </c>
      <c r="X155" s="1">
        <v>131</v>
      </c>
      <c r="Y155" s="1">
        <v>119.2</v>
      </c>
      <c r="Z155" s="1">
        <v>128.30000000000001</v>
      </c>
      <c r="AA155" s="1">
        <v>135.69999999999999</v>
      </c>
      <c r="AB155" s="1">
        <v>123.7</v>
      </c>
      <c r="AC155" s="1">
        <v>127.5</v>
      </c>
      <c r="AD155" s="1">
        <v>132.9</v>
      </c>
    </row>
    <row r="156" spans="1:30" ht="13">
      <c r="A156" s="11" t="s">
        <v>33</v>
      </c>
      <c r="B156" s="21">
        <v>2017</v>
      </c>
      <c r="C156" s="11" t="s">
        <v>37</v>
      </c>
      <c r="D156" s="1">
        <v>132.69999999999999</v>
      </c>
      <c r="E156" s="1">
        <v>140.6</v>
      </c>
      <c r="F156" s="1">
        <v>124.5</v>
      </c>
      <c r="G156" s="1">
        <v>136.30000000000001</v>
      </c>
      <c r="H156" s="1">
        <v>113.5</v>
      </c>
      <c r="I156" s="1">
        <v>137.69999999999999</v>
      </c>
      <c r="J156" s="1">
        <v>127.1</v>
      </c>
      <c r="K156" s="1">
        <v>133.80000000000001</v>
      </c>
      <c r="L156" s="1">
        <v>120.8</v>
      </c>
      <c r="M156" s="1">
        <v>141.30000000000001</v>
      </c>
      <c r="N156" s="1">
        <v>123.8</v>
      </c>
      <c r="O156" s="1">
        <v>142.6</v>
      </c>
      <c r="P156" s="1">
        <v>133.4</v>
      </c>
      <c r="Q156" s="1">
        <v>148</v>
      </c>
      <c r="R156" s="1">
        <v>131.19999999999999</v>
      </c>
      <c r="S156" s="1">
        <v>123</v>
      </c>
      <c r="T156" s="1">
        <v>130</v>
      </c>
      <c r="U156" s="1">
        <v>131.69999999999999</v>
      </c>
      <c r="V156" s="1">
        <v>121.4</v>
      </c>
      <c r="W156" s="1">
        <v>126</v>
      </c>
      <c r="X156" s="1">
        <v>123.4</v>
      </c>
      <c r="Y156" s="1">
        <v>114.3</v>
      </c>
      <c r="Z156" s="1">
        <v>122.6</v>
      </c>
      <c r="AA156" s="1">
        <v>133.6</v>
      </c>
      <c r="AB156" s="1">
        <v>122.2</v>
      </c>
      <c r="AC156" s="1">
        <v>122.5</v>
      </c>
      <c r="AD156" s="1">
        <v>129.1</v>
      </c>
    </row>
    <row r="157" spans="1:30" ht="13">
      <c r="A157" s="11" t="s">
        <v>34</v>
      </c>
      <c r="B157" s="21">
        <v>2017</v>
      </c>
      <c r="C157" s="11" t="s">
        <v>37</v>
      </c>
      <c r="D157" s="1">
        <v>133</v>
      </c>
      <c r="E157" s="1">
        <v>139.4</v>
      </c>
      <c r="F157" s="1">
        <v>126.1</v>
      </c>
      <c r="G157" s="1">
        <v>137.19999999999999</v>
      </c>
      <c r="H157" s="1">
        <v>118.4</v>
      </c>
      <c r="I157" s="1">
        <v>139.9</v>
      </c>
      <c r="J157" s="1">
        <v>123.4</v>
      </c>
      <c r="K157" s="1">
        <v>140.9</v>
      </c>
      <c r="L157" s="1">
        <v>118.5</v>
      </c>
      <c r="M157" s="1">
        <v>136.5</v>
      </c>
      <c r="N157" s="1">
        <v>127.4</v>
      </c>
      <c r="O157" s="1">
        <v>144.19999999999999</v>
      </c>
      <c r="P157" s="1">
        <v>133.5</v>
      </c>
      <c r="Q157" s="1">
        <v>145.4</v>
      </c>
      <c r="R157" s="1">
        <v>138</v>
      </c>
      <c r="S157" s="1">
        <v>131.1</v>
      </c>
      <c r="T157" s="1">
        <v>137</v>
      </c>
      <c r="U157" s="1">
        <v>131.69999999999999</v>
      </c>
      <c r="V157" s="1">
        <v>129.80000000000001</v>
      </c>
      <c r="W157" s="1">
        <v>130.4</v>
      </c>
      <c r="X157" s="1">
        <v>128.1</v>
      </c>
      <c r="Y157" s="1">
        <v>116.6</v>
      </c>
      <c r="Z157" s="1">
        <v>125.1</v>
      </c>
      <c r="AA157" s="1">
        <v>134.5</v>
      </c>
      <c r="AB157" s="1">
        <v>123.1</v>
      </c>
      <c r="AC157" s="1">
        <v>125.1</v>
      </c>
      <c r="AD157" s="1">
        <v>131.1</v>
      </c>
    </row>
    <row r="158" spans="1:30" ht="13">
      <c r="A158" s="11" t="s">
        <v>30</v>
      </c>
      <c r="B158" s="21">
        <v>2017</v>
      </c>
      <c r="C158" s="11" t="s">
        <v>38</v>
      </c>
      <c r="D158" s="1">
        <v>133.1</v>
      </c>
      <c r="E158" s="1">
        <v>140.30000000000001</v>
      </c>
      <c r="F158" s="1">
        <v>126.8</v>
      </c>
      <c r="G158" s="1">
        <v>138.19999999999999</v>
      </c>
      <c r="H158" s="1">
        <v>120.8</v>
      </c>
      <c r="I158" s="1">
        <v>140.19999999999999</v>
      </c>
      <c r="J158" s="1">
        <v>123.8</v>
      </c>
      <c r="K158" s="1">
        <v>141.80000000000001</v>
      </c>
      <c r="L158" s="1">
        <v>118.6</v>
      </c>
      <c r="M158" s="1">
        <v>134</v>
      </c>
      <c r="N158" s="1">
        <v>130.30000000000001</v>
      </c>
      <c r="O158" s="1">
        <v>145.80000000000001</v>
      </c>
      <c r="P158" s="1">
        <v>133.80000000000001</v>
      </c>
      <c r="Q158" s="1">
        <v>145.5</v>
      </c>
      <c r="R158" s="1">
        <v>142.5</v>
      </c>
      <c r="S158" s="1">
        <v>137.30000000000001</v>
      </c>
      <c r="T158" s="1">
        <v>141.80000000000001</v>
      </c>
      <c r="U158" s="1" t="s">
        <v>32</v>
      </c>
      <c r="V158" s="1">
        <v>135</v>
      </c>
      <c r="W158" s="1">
        <v>134.9</v>
      </c>
      <c r="X158" s="1">
        <v>131.4</v>
      </c>
      <c r="Y158" s="1">
        <v>119.4</v>
      </c>
      <c r="Z158" s="1">
        <v>129.4</v>
      </c>
      <c r="AA158" s="1">
        <v>136.30000000000001</v>
      </c>
      <c r="AB158" s="1">
        <v>123.7</v>
      </c>
      <c r="AC158" s="1">
        <v>127.9</v>
      </c>
      <c r="AD158" s="1">
        <v>133.30000000000001</v>
      </c>
    </row>
    <row r="159" spans="1:30" ht="13">
      <c r="A159" s="11" t="s">
        <v>33</v>
      </c>
      <c r="B159" s="21">
        <v>2017</v>
      </c>
      <c r="C159" s="11" t="s">
        <v>38</v>
      </c>
      <c r="D159" s="1">
        <v>132.6</v>
      </c>
      <c r="E159" s="1">
        <v>144.1</v>
      </c>
      <c r="F159" s="1">
        <v>125.6</v>
      </c>
      <c r="G159" s="1">
        <v>136.80000000000001</v>
      </c>
      <c r="H159" s="1">
        <v>113.4</v>
      </c>
      <c r="I159" s="1">
        <v>135.19999999999999</v>
      </c>
      <c r="J159" s="1">
        <v>129.19999999999999</v>
      </c>
      <c r="K159" s="1">
        <v>131.5</v>
      </c>
      <c r="L159" s="1">
        <v>121</v>
      </c>
      <c r="M159" s="1">
        <v>139.9</v>
      </c>
      <c r="N159" s="1">
        <v>123.8</v>
      </c>
      <c r="O159" s="1">
        <v>142.9</v>
      </c>
      <c r="P159" s="1">
        <v>133.6</v>
      </c>
      <c r="Q159" s="1">
        <v>148.30000000000001</v>
      </c>
      <c r="R159" s="1">
        <v>131.5</v>
      </c>
      <c r="S159" s="1">
        <v>123.2</v>
      </c>
      <c r="T159" s="1">
        <v>130.19999999999999</v>
      </c>
      <c r="U159" s="1">
        <v>132.1</v>
      </c>
      <c r="V159" s="1">
        <v>120.1</v>
      </c>
      <c r="W159" s="1">
        <v>126.5</v>
      </c>
      <c r="X159" s="1">
        <v>123.6</v>
      </c>
      <c r="Y159" s="1">
        <v>114.3</v>
      </c>
      <c r="Z159" s="1">
        <v>122.8</v>
      </c>
      <c r="AA159" s="1">
        <v>133.80000000000001</v>
      </c>
      <c r="AB159" s="1">
        <v>122</v>
      </c>
      <c r="AC159" s="1">
        <v>122.6</v>
      </c>
      <c r="AD159" s="1">
        <v>129.30000000000001</v>
      </c>
    </row>
    <row r="160" spans="1:30" ht="13">
      <c r="A160" s="11" t="s">
        <v>34</v>
      </c>
      <c r="B160" s="21">
        <v>2017</v>
      </c>
      <c r="C160" s="11" t="s">
        <v>38</v>
      </c>
      <c r="D160" s="1">
        <v>132.9</v>
      </c>
      <c r="E160" s="1">
        <v>141.6</v>
      </c>
      <c r="F160" s="1">
        <v>126.3</v>
      </c>
      <c r="G160" s="1">
        <v>137.69999999999999</v>
      </c>
      <c r="H160" s="1">
        <v>118.1</v>
      </c>
      <c r="I160" s="1">
        <v>137.9</v>
      </c>
      <c r="J160" s="1">
        <v>125.6</v>
      </c>
      <c r="K160" s="1">
        <v>138.30000000000001</v>
      </c>
      <c r="L160" s="1">
        <v>119.4</v>
      </c>
      <c r="M160" s="1">
        <v>136</v>
      </c>
      <c r="N160" s="1">
        <v>127.6</v>
      </c>
      <c r="O160" s="1">
        <v>144.5</v>
      </c>
      <c r="P160" s="1">
        <v>133.69999999999999</v>
      </c>
      <c r="Q160" s="1">
        <v>146.19999999999999</v>
      </c>
      <c r="R160" s="1">
        <v>138.19999999999999</v>
      </c>
      <c r="S160" s="1">
        <v>131.4</v>
      </c>
      <c r="T160" s="1">
        <v>137.19999999999999</v>
      </c>
      <c r="U160" s="1">
        <v>132.1</v>
      </c>
      <c r="V160" s="1">
        <v>129.4</v>
      </c>
      <c r="W160" s="1">
        <v>130.9</v>
      </c>
      <c r="X160" s="1">
        <v>128.4</v>
      </c>
      <c r="Y160" s="1">
        <v>116.7</v>
      </c>
      <c r="Z160" s="1">
        <v>125.7</v>
      </c>
      <c r="AA160" s="1">
        <v>134.80000000000001</v>
      </c>
      <c r="AB160" s="1">
        <v>123</v>
      </c>
      <c r="AC160" s="1">
        <v>125.3</v>
      </c>
      <c r="AD160" s="1">
        <v>131.4</v>
      </c>
    </row>
    <row r="161" spans="1:30" ht="13">
      <c r="A161" s="11" t="s">
        <v>30</v>
      </c>
      <c r="B161" s="21">
        <v>2017</v>
      </c>
      <c r="C161" s="11" t="s">
        <v>39</v>
      </c>
      <c r="D161" s="1">
        <v>133.5</v>
      </c>
      <c r="E161" s="1">
        <v>143.69999999999999</v>
      </c>
      <c r="F161" s="1">
        <v>128</v>
      </c>
      <c r="G161" s="1">
        <v>138.6</v>
      </c>
      <c r="H161" s="1">
        <v>120.9</v>
      </c>
      <c r="I161" s="1">
        <v>140.9</v>
      </c>
      <c r="J161" s="1">
        <v>128.80000000000001</v>
      </c>
      <c r="K161" s="1">
        <v>140.19999999999999</v>
      </c>
      <c r="L161" s="1">
        <v>118.9</v>
      </c>
      <c r="M161" s="1">
        <v>133.5</v>
      </c>
      <c r="N161" s="1">
        <v>130.4</v>
      </c>
      <c r="O161" s="1">
        <v>146.5</v>
      </c>
      <c r="P161" s="1">
        <v>134.9</v>
      </c>
      <c r="Q161" s="1">
        <v>145.80000000000001</v>
      </c>
      <c r="R161" s="1">
        <v>143.1</v>
      </c>
      <c r="S161" s="1">
        <v>137.69999999999999</v>
      </c>
      <c r="T161" s="1">
        <v>142.30000000000001</v>
      </c>
      <c r="U161" s="1" t="s">
        <v>32</v>
      </c>
      <c r="V161" s="1">
        <v>134.80000000000001</v>
      </c>
      <c r="W161" s="1">
        <v>135.19999999999999</v>
      </c>
      <c r="X161" s="1">
        <v>131.30000000000001</v>
      </c>
      <c r="Y161" s="1">
        <v>119.4</v>
      </c>
      <c r="Z161" s="1">
        <v>129.80000000000001</v>
      </c>
      <c r="AA161" s="1">
        <v>136.9</v>
      </c>
      <c r="AB161" s="1">
        <v>124.1</v>
      </c>
      <c r="AC161" s="1">
        <v>128.1</v>
      </c>
      <c r="AD161" s="1">
        <v>133.9</v>
      </c>
    </row>
    <row r="162" spans="1:30" ht="13">
      <c r="A162" s="11" t="s">
        <v>33</v>
      </c>
      <c r="B162" s="21">
        <v>2017</v>
      </c>
      <c r="C162" s="11" t="s">
        <v>39</v>
      </c>
      <c r="D162" s="1">
        <v>132.9</v>
      </c>
      <c r="E162" s="1">
        <v>148.69999999999999</v>
      </c>
      <c r="F162" s="1">
        <v>128.30000000000001</v>
      </c>
      <c r="G162" s="1">
        <v>137.30000000000001</v>
      </c>
      <c r="H162" s="1">
        <v>113.5</v>
      </c>
      <c r="I162" s="1">
        <v>137.19999999999999</v>
      </c>
      <c r="J162" s="1">
        <v>142.19999999999999</v>
      </c>
      <c r="K162" s="1">
        <v>128.19999999999999</v>
      </c>
      <c r="L162" s="1">
        <v>120.9</v>
      </c>
      <c r="M162" s="1">
        <v>138.80000000000001</v>
      </c>
      <c r="N162" s="1">
        <v>124.2</v>
      </c>
      <c r="O162" s="1">
        <v>143.1</v>
      </c>
      <c r="P162" s="1">
        <v>135.69999999999999</v>
      </c>
      <c r="Q162" s="1">
        <v>148.6</v>
      </c>
      <c r="R162" s="1">
        <v>131.5</v>
      </c>
      <c r="S162" s="1">
        <v>123.2</v>
      </c>
      <c r="T162" s="1">
        <v>130.19999999999999</v>
      </c>
      <c r="U162" s="1">
        <v>131.4</v>
      </c>
      <c r="V162" s="1">
        <v>119</v>
      </c>
      <c r="W162" s="1">
        <v>126.8</v>
      </c>
      <c r="X162" s="1">
        <v>123.8</v>
      </c>
      <c r="Y162" s="1">
        <v>113.9</v>
      </c>
      <c r="Z162" s="1">
        <v>122.9</v>
      </c>
      <c r="AA162" s="1">
        <v>134.30000000000001</v>
      </c>
      <c r="AB162" s="1">
        <v>122.5</v>
      </c>
      <c r="AC162" s="1">
        <v>122.7</v>
      </c>
      <c r="AD162" s="1">
        <v>129.9</v>
      </c>
    </row>
    <row r="163" spans="1:30" ht="13">
      <c r="A163" s="11" t="s">
        <v>34</v>
      </c>
      <c r="B163" s="21">
        <v>2017</v>
      </c>
      <c r="C163" s="11" t="s">
        <v>39</v>
      </c>
      <c r="D163" s="1">
        <v>133.30000000000001</v>
      </c>
      <c r="E163" s="1">
        <v>145.5</v>
      </c>
      <c r="F163" s="1">
        <v>128.1</v>
      </c>
      <c r="G163" s="1">
        <v>138.1</v>
      </c>
      <c r="H163" s="1">
        <v>118.2</v>
      </c>
      <c r="I163" s="1">
        <v>139.19999999999999</v>
      </c>
      <c r="J163" s="1">
        <v>133.30000000000001</v>
      </c>
      <c r="K163" s="1">
        <v>136.19999999999999</v>
      </c>
      <c r="L163" s="1">
        <v>119.6</v>
      </c>
      <c r="M163" s="1">
        <v>135.30000000000001</v>
      </c>
      <c r="N163" s="1">
        <v>127.8</v>
      </c>
      <c r="O163" s="1">
        <v>144.9</v>
      </c>
      <c r="P163" s="1">
        <v>135.19999999999999</v>
      </c>
      <c r="Q163" s="1">
        <v>146.5</v>
      </c>
      <c r="R163" s="1">
        <v>138.5</v>
      </c>
      <c r="S163" s="1">
        <v>131.69999999999999</v>
      </c>
      <c r="T163" s="1">
        <v>137.5</v>
      </c>
      <c r="U163" s="1">
        <v>131.4</v>
      </c>
      <c r="V163" s="1">
        <v>128.80000000000001</v>
      </c>
      <c r="W163" s="1">
        <v>131.19999999999999</v>
      </c>
      <c r="X163" s="1">
        <v>128.5</v>
      </c>
      <c r="Y163" s="1">
        <v>116.5</v>
      </c>
      <c r="Z163" s="1">
        <v>125.9</v>
      </c>
      <c r="AA163" s="1">
        <v>135.4</v>
      </c>
      <c r="AB163" s="1">
        <v>123.4</v>
      </c>
      <c r="AC163" s="1">
        <v>125.5</v>
      </c>
      <c r="AD163" s="1">
        <v>132</v>
      </c>
    </row>
    <row r="164" spans="1:30" ht="13">
      <c r="A164" s="11" t="s">
        <v>30</v>
      </c>
      <c r="B164" s="21">
        <v>2017</v>
      </c>
      <c r="C164" s="11" t="s">
        <v>40</v>
      </c>
      <c r="D164" s="1">
        <v>134</v>
      </c>
      <c r="E164" s="1">
        <v>144.19999999999999</v>
      </c>
      <c r="F164" s="1">
        <v>129.80000000000001</v>
      </c>
      <c r="G164" s="1">
        <v>139</v>
      </c>
      <c r="H164" s="1">
        <v>120.9</v>
      </c>
      <c r="I164" s="1">
        <v>143.9</v>
      </c>
      <c r="J164" s="1">
        <v>151.5</v>
      </c>
      <c r="K164" s="1">
        <v>138.1</v>
      </c>
      <c r="L164" s="1">
        <v>120</v>
      </c>
      <c r="M164" s="1">
        <v>133.9</v>
      </c>
      <c r="N164" s="1">
        <v>131.4</v>
      </c>
      <c r="O164" s="1">
        <v>147.69999999999999</v>
      </c>
      <c r="P164" s="1">
        <v>138.5</v>
      </c>
      <c r="Q164" s="1">
        <v>147.4</v>
      </c>
      <c r="R164" s="1">
        <v>144.30000000000001</v>
      </c>
      <c r="S164" s="1">
        <v>138.1</v>
      </c>
      <c r="T164" s="1">
        <v>143.5</v>
      </c>
      <c r="U164" s="1" t="s">
        <v>32</v>
      </c>
      <c r="V164" s="1">
        <v>135.30000000000001</v>
      </c>
      <c r="W164" s="1">
        <v>136.1</v>
      </c>
      <c r="X164" s="1">
        <v>132.1</v>
      </c>
      <c r="Y164" s="1">
        <v>119.1</v>
      </c>
      <c r="Z164" s="1">
        <v>130.6</v>
      </c>
      <c r="AA164" s="1">
        <v>138.6</v>
      </c>
      <c r="AB164" s="1">
        <v>124.4</v>
      </c>
      <c r="AC164" s="1">
        <v>128.6</v>
      </c>
      <c r="AD164" s="1">
        <v>136.19999999999999</v>
      </c>
    </row>
    <row r="165" spans="1:30" ht="13">
      <c r="A165" s="11" t="s">
        <v>33</v>
      </c>
      <c r="B165" s="21">
        <v>2017</v>
      </c>
      <c r="C165" s="11" t="s">
        <v>40</v>
      </c>
      <c r="D165" s="1">
        <v>132.80000000000001</v>
      </c>
      <c r="E165" s="1">
        <v>148.4</v>
      </c>
      <c r="F165" s="1">
        <v>129.4</v>
      </c>
      <c r="G165" s="1">
        <v>137.69999999999999</v>
      </c>
      <c r="H165" s="1">
        <v>113.4</v>
      </c>
      <c r="I165" s="1">
        <v>139.4</v>
      </c>
      <c r="J165" s="1">
        <v>175.1</v>
      </c>
      <c r="K165" s="1">
        <v>124.7</v>
      </c>
      <c r="L165" s="1">
        <v>121.5</v>
      </c>
      <c r="M165" s="1">
        <v>137.80000000000001</v>
      </c>
      <c r="N165" s="1">
        <v>124.4</v>
      </c>
      <c r="O165" s="1">
        <v>143.69999999999999</v>
      </c>
      <c r="P165" s="1">
        <v>139.80000000000001</v>
      </c>
      <c r="Q165" s="1">
        <v>150.5</v>
      </c>
      <c r="R165" s="1">
        <v>131.6</v>
      </c>
      <c r="S165" s="1">
        <v>123.7</v>
      </c>
      <c r="T165" s="1">
        <v>130.4</v>
      </c>
      <c r="U165" s="1">
        <v>132.6</v>
      </c>
      <c r="V165" s="1">
        <v>119.7</v>
      </c>
      <c r="W165" s="1">
        <v>127.2</v>
      </c>
      <c r="X165" s="1">
        <v>125</v>
      </c>
      <c r="Y165" s="1">
        <v>113.2</v>
      </c>
      <c r="Z165" s="1">
        <v>123.5</v>
      </c>
      <c r="AA165" s="1">
        <v>135.5</v>
      </c>
      <c r="AB165" s="1">
        <v>122.4</v>
      </c>
      <c r="AC165" s="1">
        <v>123</v>
      </c>
      <c r="AD165" s="1">
        <v>131.80000000000001</v>
      </c>
    </row>
    <row r="166" spans="1:30" ht="13">
      <c r="A166" s="11" t="s">
        <v>34</v>
      </c>
      <c r="B166" s="21">
        <v>2017</v>
      </c>
      <c r="C166" s="11" t="s">
        <v>40</v>
      </c>
      <c r="D166" s="1">
        <v>133.6</v>
      </c>
      <c r="E166" s="1">
        <v>145.69999999999999</v>
      </c>
      <c r="F166" s="1">
        <v>129.6</v>
      </c>
      <c r="G166" s="1">
        <v>138.5</v>
      </c>
      <c r="H166" s="1">
        <v>118.1</v>
      </c>
      <c r="I166" s="1">
        <v>141.80000000000001</v>
      </c>
      <c r="J166" s="1">
        <v>159.5</v>
      </c>
      <c r="K166" s="1">
        <v>133.6</v>
      </c>
      <c r="L166" s="1">
        <v>120.5</v>
      </c>
      <c r="M166" s="1">
        <v>135.19999999999999</v>
      </c>
      <c r="N166" s="1">
        <v>128.5</v>
      </c>
      <c r="O166" s="1">
        <v>145.80000000000001</v>
      </c>
      <c r="P166" s="1">
        <v>139</v>
      </c>
      <c r="Q166" s="1">
        <v>148.19999999999999</v>
      </c>
      <c r="R166" s="1">
        <v>139.30000000000001</v>
      </c>
      <c r="S166" s="1">
        <v>132.1</v>
      </c>
      <c r="T166" s="1">
        <v>138.30000000000001</v>
      </c>
      <c r="U166" s="1">
        <v>132.6</v>
      </c>
      <c r="V166" s="1">
        <v>129.4</v>
      </c>
      <c r="W166" s="1">
        <v>131.9</v>
      </c>
      <c r="X166" s="1">
        <v>129.4</v>
      </c>
      <c r="Y166" s="1">
        <v>116</v>
      </c>
      <c r="Z166" s="1">
        <v>126.6</v>
      </c>
      <c r="AA166" s="1">
        <v>136.80000000000001</v>
      </c>
      <c r="AB166" s="1">
        <v>123.6</v>
      </c>
      <c r="AC166" s="1">
        <v>125.9</v>
      </c>
      <c r="AD166" s="1">
        <v>134.19999999999999</v>
      </c>
    </row>
    <row r="167" spans="1:30" ht="13">
      <c r="A167" s="11" t="s">
        <v>30</v>
      </c>
      <c r="B167" s="21">
        <v>2017</v>
      </c>
      <c r="C167" s="11" t="s">
        <v>41</v>
      </c>
      <c r="D167" s="1">
        <v>134.80000000000001</v>
      </c>
      <c r="E167" s="1">
        <v>143.1</v>
      </c>
      <c r="F167" s="1">
        <v>130</v>
      </c>
      <c r="G167" s="1">
        <v>139.4</v>
      </c>
      <c r="H167" s="1">
        <v>120.5</v>
      </c>
      <c r="I167" s="1">
        <v>148</v>
      </c>
      <c r="J167" s="1">
        <v>162.9</v>
      </c>
      <c r="K167" s="1">
        <v>137.4</v>
      </c>
      <c r="L167" s="1">
        <v>120.8</v>
      </c>
      <c r="M167" s="1">
        <v>134.69999999999999</v>
      </c>
      <c r="N167" s="1">
        <v>131.6</v>
      </c>
      <c r="O167" s="1">
        <v>148.69999999999999</v>
      </c>
      <c r="P167" s="1">
        <v>140.6</v>
      </c>
      <c r="Q167" s="1">
        <v>149</v>
      </c>
      <c r="R167" s="1">
        <v>145.30000000000001</v>
      </c>
      <c r="S167" s="1">
        <v>139.19999999999999</v>
      </c>
      <c r="T167" s="1">
        <v>144.5</v>
      </c>
      <c r="U167" s="1" t="s">
        <v>32</v>
      </c>
      <c r="V167" s="1">
        <v>136.4</v>
      </c>
      <c r="W167" s="1">
        <v>137.30000000000001</v>
      </c>
      <c r="X167" s="1">
        <v>133</v>
      </c>
      <c r="Y167" s="1">
        <v>120.3</v>
      </c>
      <c r="Z167" s="1">
        <v>131.5</v>
      </c>
      <c r="AA167" s="1">
        <v>140.19999999999999</v>
      </c>
      <c r="AB167" s="1">
        <v>125.4</v>
      </c>
      <c r="AC167" s="1">
        <v>129.69999999999999</v>
      </c>
      <c r="AD167" s="1">
        <v>137.80000000000001</v>
      </c>
    </row>
    <row r="168" spans="1:30" ht="13">
      <c r="A168" s="11" t="s">
        <v>33</v>
      </c>
      <c r="B168" s="21">
        <v>2017</v>
      </c>
      <c r="C168" s="11" t="s">
        <v>41</v>
      </c>
      <c r="D168" s="1">
        <v>133.19999999999999</v>
      </c>
      <c r="E168" s="1">
        <v>143.9</v>
      </c>
      <c r="F168" s="1">
        <v>128.30000000000001</v>
      </c>
      <c r="G168" s="1">
        <v>138.30000000000001</v>
      </c>
      <c r="H168" s="1">
        <v>114.1</v>
      </c>
      <c r="I168" s="1">
        <v>142.69999999999999</v>
      </c>
      <c r="J168" s="1">
        <v>179.8</v>
      </c>
      <c r="K168" s="1">
        <v>123.5</v>
      </c>
      <c r="L168" s="1">
        <v>122.1</v>
      </c>
      <c r="M168" s="1">
        <v>137.5</v>
      </c>
      <c r="N168" s="1">
        <v>124.6</v>
      </c>
      <c r="O168" s="1">
        <v>144.5</v>
      </c>
      <c r="P168" s="1">
        <v>140.5</v>
      </c>
      <c r="Q168" s="1">
        <v>152.1</v>
      </c>
      <c r="R168" s="1">
        <v>132.69999999999999</v>
      </c>
      <c r="S168" s="1">
        <v>124.3</v>
      </c>
      <c r="T168" s="1">
        <v>131.4</v>
      </c>
      <c r="U168" s="1">
        <v>134.4</v>
      </c>
      <c r="V168" s="1">
        <v>118.9</v>
      </c>
      <c r="W168" s="1">
        <v>127.7</v>
      </c>
      <c r="X168" s="1">
        <v>125.7</v>
      </c>
      <c r="Y168" s="1">
        <v>114.6</v>
      </c>
      <c r="Z168" s="1">
        <v>124.1</v>
      </c>
      <c r="AA168" s="1">
        <v>135.69999999999999</v>
      </c>
      <c r="AB168" s="1">
        <v>123.3</v>
      </c>
      <c r="AC168" s="1">
        <v>123.8</v>
      </c>
      <c r="AD168" s="1">
        <v>132.69999999999999</v>
      </c>
    </row>
    <row r="169" spans="1:30" ht="13">
      <c r="A169" s="11" t="s">
        <v>34</v>
      </c>
      <c r="B169" s="21">
        <v>2017</v>
      </c>
      <c r="C169" s="11" t="s">
        <v>41</v>
      </c>
      <c r="D169" s="1">
        <v>134.30000000000001</v>
      </c>
      <c r="E169" s="1">
        <v>143.4</v>
      </c>
      <c r="F169" s="1">
        <v>129.30000000000001</v>
      </c>
      <c r="G169" s="1">
        <v>139</v>
      </c>
      <c r="H169" s="1">
        <v>118.1</v>
      </c>
      <c r="I169" s="1">
        <v>145.5</v>
      </c>
      <c r="J169" s="1">
        <v>168.6</v>
      </c>
      <c r="K169" s="1">
        <v>132.69999999999999</v>
      </c>
      <c r="L169" s="1">
        <v>121.2</v>
      </c>
      <c r="M169" s="1">
        <v>135.6</v>
      </c>
      <c r="N169" s="1">
        <v>128.69999999999999</v>
      </c>
      <c r="O169" s="1">
        <v>146.80000000000001</v>
      </c>
      <c r="P169" s="1">
        <v>140.6</v>
      </c>
      <c r="Q169" s="1">
        <v>149.80000000000001</v>
      </c>
      <c r="R169" s="1">
        <v>140.30000000000001</v>
      </c>
      <c r="S169" s="1">
        <v>133</v>
      </c>
      <c r="T169" s="1">
        <v>139.30000000000001</v>
      </c>
      <c r="U169" s="1">
        <v>134.4</v>
      </c>
      <c r="V169" s="1">
        <v>129.80000000000001</v>
      </c>
      <c r="W169" s="1">
        <v>132.80000000000001</v>
      </c>
      <c r="X169" s="1">
        <v>130.19999999999999</v>
      </c>
      <c r="Y169" s="1">
        <v>117.3</v>
      </c>
      <c r="Z169" s="1">
        <v>127.3</v>
      </c>
      <c r="AA169" s="1">
        <v>137.6</v>
      </c>
      <c r="AB169" s="1">
        <v>124.5</v>
      </c>
      <c r="AC169" s="1">
        <v>126.8</v>
      </c>
      <c r="AD169" s="1">
        <v>135.4</v>
      </c>
    </row>
    <row r="170" spans="1:30" ht="13">
      <c r="A170" s="11" t="s">
        <v>30</v>
      </c>
      <c r="B170" s="21">
        <v>2017</v>
      </c>
      <c r="C170" s="11" t="s">
        <v>42</v>
      </c>
      <c r="D170" s="1">
        <v>135.19999999999999</v>
      </c>
      <c r="E170" s="1">
        <v>142</v>
      </c>
      <c r="F170" s="1">
        <v>130.5</v>
      </c>
      <c r="G170" s="1">
        <v>140.19999999999999</v>
      </c>
      <c r="H170" s="1">
        <v>120.7</v>
      </c>
      <c r="I170" s="1">
        <v>147.80000000000001</v>
      </c>
      <c r="J170" s="1">
        <v>154.5</v>
      </c>
      <c r="K170" s="1">
        <v>137.1</v>
      </c>
      <c r="L170" s="1">
        <v>121</v>
      </c>
      <c r="M170" s="1">
        <v>134.69999999999999</v>
      </c>
      <c r="N170" s="1">
        <v>131.69999999999999</v>
      </c>
      <c r="O170" s="1">
        <v>149.30000000000001</v>
      </c>
      <c r="P170" s="1">
        <v>139.6</v>
      </c>
      <c r="Q170" s="1">
        <v>149.80000000000001</v>
      </c>
      <c r="R170" s="1">
        <v>146.1</v>
      </c>
      <c r="S170" s="1">
        <v>139.69999999999999</v>
      </c>
      <c r="T170" s="1">
        <v>145.19999999999999</v>
      </c>
      <c r="U170" s="1" t="s">
        <v>32</v>
      </c>
      <c r="V170" s="1">
        <v>137.4</v>
      </c>
      <c r="W170" s="1">
        <v>137.9</v>
      </c>
      <c r="X170" s="1">
        <v>133.4</v>
      </c>
      <c r="Y170" s="1">
        <v>121.2</v>
      </c>
      <c r="Z170" s="1">
        <v>132.30000000000001</v>
      </c>
      <c r="AA170" s="1">
        <v>139.6</v>
      </c>
      <c r="AB170" s="1">
        <v>126.7</v>
      </c>
      <c r="AC170" s="1">
        <v>130.30000000000001</v>
      </c>
      <c r="AD170" s="1">
        <v>137.6</v>
      </c>
    </row>
    <row r="171" spans="1:30" ht="13">
      <c r="A171" s="11" t="s">
        <v>33</v>
      </c>
      <c r="B171" s="21">
        <v>2017</v>
      </c>
      <c r="C171" s="11" t="s">
        <v>42</v>
      </c>
      <c r="D171" s="1">
        <v>133.6</v>
      </c>
      <c r="E171" s="1">
        <v>143</v>
      </c>
      <c r="F171" s="1">
        <v>129.69999999999999</v>
      </c>
      <c r="G171" s="1">
        <v>138.69999999999999</v>
      </c>
      <c r="H171" s="1">
        <v>114.5</v>
      </c>
      <c r="I171" s="1">
        <v>137.5</v>
      </c>
      <c r="J171" s="1">
        <v>160.69999999999999</v>
      </c>
      <c r="K171" s="1">
        <v>124.5</v>
      </c>
      <c r="L171" s="1">
        <v>122.4</v>
      </c>
      <c r="M171" s="1">
        <v>137.30000000000001</v>
      </c>
      <c r="N171" s="1">
        <v>124.8</v>
      </c>
      <c r="O171" s="1">
        <v>145</v>
      </c>
      <c r="P171" s="1">
        <v>138</v>
      </c>
      <c r="Q171" s="1">
        <v>153.6</v>
      </c>
      <c r="R171" s="1">
        <v>133.30000000000001</v>
      </c>
      <c r="S171" s="1">
        <v>124.6</v>
      </c>
      <c r="T171" s="1">
        <v>132</v>
      </c>
      <c r="U171" s="1">
        <v>135.69999999999999</v>
      </c>
      <c r="V171" s="1">
        <v>120.6</v>
      </c>
      <c r="W171" s="1">
        <v>128.1</v>
      </c>
      <c r="X171" s="1">
        <v>126.1</v>
      </c>
      <c r="Y171" s="1">
        <v>115.7</v>
      </c>
      <c r="Z171" s="1">
        <v>124.5</v>
      </c>
      <c r="AA171" s="1">
        <v>135.9</v>
      </c>
      <c r="AB171" s="1">
        <v>124.4</v>
      </c>
      <c r="AC171" s="1">
        <v>124.5</v>
      </c>
      <c r="AD171" s="1">
        <v>132.4</v>
      </c>
    </row>
    <row r="172" spans="1:30" ht="13">
      <c r="A172" s="11" t="s">
        <v>34</v>
      </c>
      <c r="B172" s="21">
        <v>2017</v>
      </c>
      <c r="C172" s="11" t="s">
        <v>42</v>
      </c>
      <c r="D172" s="1">
        <v>134.69999999999999</v>
      </c>
      <c r="E172" s="1">
        <v>142.4</v>
      </c>
      <c r="F172" s="1">
        <v>130.19999999999999</v>
      </c>
      <c r="G172" s="1">
        <v>139.6</v>
      </c>
      <c r="H172" s="1">
        <v>118.4</v>
      </c>
      <c r="I172" s="1">
        <v>143</v>
      </c>
      <c r="J172" s="1">
        <v>156.6</v>
      </c>
      <c r="K172" s="1">
        <v>132.9</v>
      </c>
      <c r="L172" s="1">
        <v>121.5</v>
      </c>
      <c r="M172" s="1">
        <v>135.6</v>
      </c>
      <c r="N172" s="1">
        <v>128.80000000000001</v>
      </c>
      <c r="O172" s="1">
        <v>147.30000000000001</v>
      </c>
      <c r="P172" s="1">
        <v>139</v>
      </c>
      <c r="Q172" s="1">
        <v>150.80000000000001</v>
      </c>
      <c r="R172" s="1">
        <v>141.1</v>
      </c>
      <c r="S172" s="1">
        <v>133.4</v>
      </c>
      <c r="T172" s="1">
        <v>140</v>
      </c>
      <c r="U172" s="1">
        <v>135.69999999999999</v>
      </c>
      <c r="V172" s="1">
        <v>131</v>
      </c>
      <c r="W172" s="1">
        <v>133.30000000000001</v>
      </c>
      <c r="X172" s="1">
        <v>130.6</v>
      </c>
      <c r="Y172" s="1">
        <v>118.3</v>
      </c>
      <c r="Z172" s="1">
        <v>127.9</v>
      </c>
      <c r="AA172" s="1">
        <v>137.4</v>
      </c>
      <c r="AB172" s="1">
        <v>125.7</v>
      </c>
      <c r="AC172" s="1">
        <v>127.5</v>
      </c>
      <c r="AD172" s="1">
        <v>135.19999999999999</v>
      </c>
    </row>
    <row r="173" spans="1:30" ht="13">
      <c r="A173" s="11" t="s">
        <v>30</v>
      </c>
      <c r="B173" s="21">
        <v>2017</v>
      </c>
      <c r="C173" s="11" t="s">
        <v>43</v>
      </c>
      <c r="D173" s="1">
        <v>135.9</v>
      </c>
      <c r="E173" s="1">
        <v>141.9</v>
      </c>
      <c r="F173" s="1">
        <v>131</v>
      </c>
      <c r="G173" s="1">
        <v>141.5</v>
      </c>
      <c r="H173" s="1">
        <v>121.4</v>
      </c>
      <c r="I173" s="1">
        <v>146.69999999999999</v>
      </c>
      <c r="J173" s="1">
        <v>157.1</v>
      </c>
      <c r="K173" s="1">
        <v>136.4</v>
      </c>
      <c r="L173" s="1">
        <v>121.4</v>
      </c>
      <c r="M173" s="1">
        <v>135.6</v>
      </c>
      <c r="N173" s="1">
        <v>131.30000000000001</v>
      </c>
      <c r="O173" s="1">
        <v>150.30000000000001</v>
      </c>
      <c r="P173" s="1">
        <v>140.4</v>
      </c>
      <c r="Q173" s="1">
        <v>150.5</v>
      </c>
      <c r="R173" s="1">
        <v>147.19999999999999</v>
      </c>
      <c r="S173" s="1">
        <v>140.6</v>
      </c>
      <c r="T173" s="1">
        <v>146.19999999999999</v>
      </c>
      <c r="U173" s="1" t="s">
        <v>32</v>
      </c>
      <c r="V173" s="1">
        <v>138.1</v>
      </c>
      <c r="W173" s="1">
        <v>138.4</v>
      </c>
      <c r="X173" s="1">
        <v>134.19999999999999</v>
      </c>
      <c r="Y173" s="1">
        <v>121</v>
      </c>
      <c r="Z173" s="1">
        <v>133</v>
      </c>
      <c r="AA173" s="1">
        <v>140.1</v>
      </c>
      <c r="AB173" s="1">
        <v>127.4</v>
      </c>
      <c r="AC173" s="1">
        <v>130.69999999999999</v>
      </c>
      <c r="AD173" s="1">
        <v>138.30000000000001</v>
      </c>
    </row>
    <row r="174" spans="1:30" ht="13">
      <c r="A174" s="11" t="s">
        <v>33</v>
      </c>
      <c r="B174" s="21">
        <v>2017</v>
      </c>
      <c r="C174" s="11" t="s">
        <v>43</v>
      </c>
      <c r="D174" s="1">
        <v>133.9</v>
      </c>
      <c r="E174" s="1">
        <v>142.80000000000001</v>
      </c>
      <c r="F174" s="1">
        <v>131.4</v>
      </c>
      <c r="G174" s="1">
        <v>139.1</v>
      </c>
      <c r="H174" s="1">
        <v>114.9</v>
      </c>
      <c r="I174" s="1">
        <v>135.6</v>
      </c>
      <c r="J174" s="1">
        <v>173.2</v>
      </c>
      <c r="K174" s="1">
        <v>124.1</v>
      </c>
      <c r="L174" s="1">
        <v>122.6</v>
      </c>
      <c r="M174" s="1">
        <v>137.80000000000001</v>
      </c>
      <c r="N174" s="1">
        <v>125.1</v>
      </c>
      <c r="O174" s="1">
        <v>145.5</v>
      </c>
      <c r="P174" s="1">
        <v>139.69999999999999</v>
      </c>
      <c r="Q174" s="1">
        <v>154.6</v>
      </c>
      <c r="R174" s="1">
        <v>134</v>
      </c>
      <c r="S174" s="1">
        <v>124.9</v>
      </c>
      <c r="T174" s="1">
        <v>132.6</v>
      </c>
      <c r="U174" s="1">
        <v>137.30000000000001</v>
      </c>
      <c r="V174" s="1">
        <v>122.6</v>
      </c>
      <c r="W174" s="1">
        <v>128.30000000000001</v>
      </c>
      <c r="X174" s="1">
        <v>126.6</v>
      </c>
      <c r="Y174" s="1">
        <v>115</v>
      </c>
      <c r="Z174" s="1">
        <v>124.8</v>
      </c>
      <c r="AA174" s="1">
        <v>136.30000000000001</v>
      </c>
      <c r="AB174" s="1">
        <v>124.6</v>
      </c>
      <c r="AC174" s="1">
        <v>124.5</v>
      </c>
      <c r="AD174" s="1">
        <v>133.5</v>
      </c>
    </row>
    <row r="175" spans="1:30" ht="13">
      <c r="A175" s="11" t="s">
        <v>34</v>
      </c>
      <c r="B175" s="21">
        <v>2017</v>
      </c>
      <c r="C175" s="11" t="s">
        <v>43</v>
      </c>
      <c r="D175" s="1">
        <v>135.30000000000001</v>
      </c>
      <c r="E175" s="1">
        <v>142.19999999999999</v>
      </c>
      <c r="F175" s="1">
        <v>131.19999999999999</v>
      </c>
      <c r="G175" s="1">
        <v>140.6</v>
      </c>
      <c r="H175" s="1">
        <v>119</v>
      </c>
      <c r="I175" s="1">
        <v>141.5</v>
      </c>
      <c r="J175" s="1">
        <v>162.6</v>
      </c>
      <c r="K175" s="1">
        <v>132.30000000000001</v>
      </c>
      <c r="L175" s="1">
        <v>121.8</v>
      </c>
      <c r="M175" s="1">
        <v>136.30000000000001</v>
      </c>
      <c r="N175" s="1">
        <v>128.69999999999999</v>
      </c>
      <c r="O175" s="1">
        <v>148.1</v>
      </c>
      <c r="P175" s="1">
        <v>140.1</v>
      </c>
      <c r="Q175" s="1">
        <v>151.6</v>
      </c>
      <c r="R175" s="1">
        <v>142</v>
      </c>
      <c r="S175" s="1">
        <v>134.1</v>
      </c>
      <c r="T175" s="1">
        <v>140.80000000000001</v>
      </c>
      <c r="U175" s="1">
        <v>137.30000000000001</v>
      </c>
      <c r="V175" s="1">
        <v>132.19999999999999</v>
      </c>
      <c r="W175" s="1">
        <v>133.6</v>
      </c>
      <c r="X175" s="1">
        <v>131.30000000000001</v>
      </c>
      <c r="Y175" s="1">
        <v>117.8</v>
      </c>
      <c r="Z175" s="1">
        <v>128.4</v>
      </c>
      <c r="AA175" s="1">
        <v>137.9</v>
      </c>
      <c r="AB175" s="1">
        <v>126.2</v>
      </c>
      <c r="AC175" s="1">
        <v>127.7</v>
      </c>
      <c r="AD175" s="1">
        <v>136.1</v>
      </c>
    </row>
    <row r="176" spans="1:30" ht="13">
      <c r="A176" s="11" t="s">
        <v>30</v>
      </c>
      <c r="B176" s="21">
        <v>2017</v>
      </c>
      <c r="C176" s="11" t="s">
        <v>44</v>
      </c>
      <c r="D176" s="1">
        <v>136.30000000000001</v>
      </c>
      <c r="E176" s="1">
        <v>142.5</v>
      </c>
      <c r="F176" s="1">
        <v>140.5</v>
      </c>
      <c r="G176" s="1">
        <v>141.5</v>
      </c>
      <c r="H176" s="1">
        <v>121.6</v>
      </c>
      <c r="I176" s="1">
        <v>147.30000000000001</v>
      </c>
      <c r="J176" s="1">
        <v>168</v>
      </c>
      <c r="K176" s="1">
        <v>135.80000000000001</v>
      </c>
      <c r="L176" s="1">
        <v>122.5</v>
      </c>
      <c r="M176" s="1">
        <v>136</v>
      </c>
      <c r="N176" s="1">
        <v>131.9</v>
      </c>
      <c r="O176" s="1">
        <v>151.4</v>
      </c>
      <c r="P176" s="1">
        <v>142.4</v>
      </c>
      <c r="Q176" s="1">
        <v>152.1</v>
      </c>
      <c r="R176" s="1">
        <v>148.19999999999999</v>
      </c>
      <c r="S176" s="1">
        <v>141.5</v>
      </c>
      <c r="T176" s="1">
        <v>147.30000000000001</v>
      </c>
      <c r="U176" s="1" t="s">
        <v>32</v>
      </c>
      <c r="V176" s="1">
        <v>141.1</v>
      </c>
      <c r="W176" s="1">
        <v>139.4</v>
      </c>
      <c r="X176" s="1">
        <v>135.80000000000001</v>
      </c>
      <c r="Y176" s="1">
        <v>121.6</v>
      </c>
      <c r="Z176" s="1">
        <v>133.69999999999999</v>
      </c>
      <c r="AA176" s="1">
        <v>141.5</v>
      </c>
      <c r="AB176" s="1">
        <v>128.1</v>
      </c>
      <c r="AC176" s="1">
        <v>131.69999999999999</v>
      </c>
      <c r="AD176" s="1">
        <v>140</v>
      </c>
    </row>
    <row r="177" spans="1:30" ht="13">
      <c r="A177" s="11" t="s">
        <v>33</v>
      </c>
      <c r="B177" s="21">
        <v>2017</v>
      </c>
      <c r="C177" s="11" t="s">
        <v>44</v>
      </c>
      <c r="D177" s="1">
        <v>134.30000000000001</v>
      </c>
      <c r="E177" s="1">
        <v>142.1</v>
      </c>
      <c r="F177" s="1">
        <v>146.69999999999999</v>
      </c>
      <c r="G177" s="1">
        <v>139.5</v>
      </c>
      <c r="H177" s="1">
        <v>115.2</v>
      </c>
      <c r="I177" s="1">
        <v>136.4</v>
      </c>
      <c r="J177" s="1">
        <v>185.2</v>
      </c>
      <c r="K177" s="1">
        <v>122.2</v>
      </c>
      <c r="L177" s="1">
        <v>123.9</v>
      </c>
      <c r="M177" s="1">
        <v>138.30000000000001</v>
      </c>
      <c r="N177" s="1">
        <v>125.4</v>
      </c>
      <c r="O177" s="1">
        <v>146</v>
      </c>
      <c r="P177" s="1">
        <v>141.5</v>
      </c>
      <c r="Q177" s="1">
        <v>156.19999999999999</v>
      </c>
      <c r="R177" s="1">
        <v>135</v>
      </c>
      <c r="S177" s="1">
        <v>125.4</v>
      </c>
      <c r="T177" s="1">
        <v>133.5</v>
      </c>
      <c r="U177" s="1">
        <v>138.6</v>
      </c>
      <c r="V177" s="1">
        <v>125.7</v>
      </c>
      <c r="W177" s="1">
        <v>128.80000000000001</v>
      </c>
      <c r="X177" s="1">
        <v>127.4</v>
      </c>
      <c r="Y177" s="1">
        <v>115.3</v>
      </c>
      <c r="Z177" s="1">
        <v>125.1</v>
      </c>
      <c r="AA177" s="1">
        <v>136.6</v>
      </c>
      <c r="AB177" s="1">
        <v>124.9</v>
      </c>
      <c r="AC177" s="1">
        <v>124.9</v>
      </c>
      <c r="AD177" s="1">
        <v>134.80000000000001</v>
      </c>
    </row>
    <row r="178" spans="1:30" ht="13">
      <c r="A178" s="11" t="s">
        <v>34</v>
      </c>
      <c r="B178" s="21">
        <v>2017</v>
      </c>
      <c r="C178" s="11" t="s">
        <v>44</v>
      </c>
      <c r="D178" s="1">
        <v>135.69999999999999</v>
      </c>
      <c r="E178" s="1">
        <v>142.4</v>
      </c>
      <c r="F178" s="1">
        <v>142.9</v>
      </c>
      <c r="G178" s="1">
        <v>140.80000000000001</v>
      </c>
      <c r="H178" s="1">
        <v>119.2</v>
      </c>
      <c r="I178" s="1">
        <v>142.19999999999999</v>
      </c>
      <c r="J178" s="1">
        <v>173.8</v>
      </c>
      <c r="K178" s="1">
        <v>131.19999999999999</v>
      </c>
      <c r="L178" s="1">
        <v>123</v>
      </c>
      <c r="M178" s="1">
        <v>136.80000000000001</v>
      </c>
      <c r="N178" s="1">
        <v>129.19999999999999</v>
      </c>
      <c r="O178" s="1">
        <v>148.9</v>
      </c>
      <c r="P178" s="1">
        <v>142.1</v>
      </c>
      <c r="Q178" s="1">
        <v>153.19999999999999</v>
      </c>
      <c r="R178" s="1">
        <v>143</v>
      </c>
      <c r="S178" s="1">
        <v>134.80000000000001</v>
      </c>
      <c r="T178" s="1">
        <v>141.80000000000001</v>
      </c>
      <c r="U178" s="1">
        <v>138.6</v>
      </c>
      <c r="V178" s="1">
        <v>135.30000000000001</v>
      </c>
      <c r="W178" s="1">
        <v>134.4</v>
      </c>
      <c r="X178" s="1">
        <v>132.6</v>
      </c>
      <c r="Y178" s="1">
        <v>118.3</v>
      </c>
      <c r="Z178" s="1">
        <v>128.9</v>
      </c>
      <c r="AA178" s="1">
        <v>138.6</v>
      </c>
      <c r="AB178" s="1">
        <v>126.8</v>
      </c>
      <c r="AC178" s="1">
        <v>128.4</v>
      </c>
      <c r="AD178" s="1">
        <v>137.6</v>
      </c>
    </row>
    <row r="179" spans="1:30" ht="13">
      <c r="A179" s="11" t="s">
        <v>30</v>
      </c>
      <c r="B179" s="21">
        <v>2017</v>
      </c>
      <c r="C179" s="11" t="s">
        <v>45</v>
      </c>
      <c r="D179" s="1">
        <v>136.4</v>
      </c>
      <c r="E179" s="1">
        <v>143.69999999999999</v>
      </c>
      <c r="F179" s="1">
        <v>144.80000000000001</v>
      </c>
      <c r="G179" s="1">
        <v>141.9</v>
      </c>
      <c r="H179" s="1">
        <v>123.1</v>
      </c>
      <c r="I179" s="1">
        <v>147.19999999999999</v>
      </c>
      <c r="J179" s="1">
        <v>161</v>
      </c>
      <c r="K179" s="1">
        <v>133.80000000000001</v>
      </c>
      <c r="L179" s="1">
        <v>121.9</v>
      </c>
      <c r="M179" s="1">
        <v>135.80000000000001</v>
      </c>
      <c r="N179" s="1">
        <v>131.1</v>
      </c>
      <c r="O179" s="1">
        <v>151.4</v>
      </c>
      <c r="P179" s="1">
        <v>141.5</v>
      </c>
      <c r="Q179" s="1">
        <v>153.19999999999999</v>
      </c>
      <c r="R179" s="1">
        <v>148</v>
      </c>
      <c r="S179" s="1">
        <v>141.9</v>
      </c>
      <c r="T179" s="1">
        <v>147.19999999999999</v>
      </c>
      <c r="U179" s="1" t="s">
        <v>32</v>
      </c>
      <c r="V179" s="1">
        <v>142.6</v>
      </c>
      <c r="W179" s="1">
        <v>139.5</v>
      </c>
      <c r="X179" s="1">
        <v>136.1</v>
      </c>
      <c r="Y179" s="1">
        <v>122</v>
      </c>
      <c r="Z179" s="1">
        <v>133.4</v>
      </c>
      <c r="AA179" s="1">
        <v>141.1</v>
      </c>
      <c r="AB179" s="1">
        <v>127.8</v>
      </c>
      <c r="AC179" s="1">
        <v>131.9</v>
      </c>
      <c r="AD179" s="1">
        <v>139.80000000000001</v>
      </c>
    </row>
    <row r="180" spans="1:30" ht="13">
      <c r="A180" s="11" t="s">
        <v>33</v>
      </c>
      <c r="B180" s="21">
        <v>2017</v>
      </c>
      <c r="C180" s="11" t="s">
        <v>45</v>
      </c>
      <c r="D180" s="1">
        <v>134.4</v>
      </c>
      <c r="E180" s="1">
        <v>142.6</v>
      </c>
      <c r="F180" s="1">
        <v>145.9</v>
      </c>
      <c r="G180" s="1">
        <v>139.5</v>
      </c>
      <c r="H180" s="1">
        <v>115.9</v>
      </c>
      <c r="I180" s="1">
        <v>135</v>
      </c>
      <c r="J180" s="1">
        <v>163.19999999999999</v>
      </c>
      <c r="K180" s="1">
        <v>119.8</v>
      </c>
      <c r="L180" s="1">
        <v>120.7</v>
      </c>
      <c r="M180" s="1">
        <v>139.69999999999999</v>
      </c>
      <c r="N180" s="1">
        <v>125.7</v>
      </c>
      <c r="O180" s="1">
        <v>146.30000000000001</v>
      </c>
      <c r="P180" s="1">
        <v>138.80000000000001</v>
      </c>
      <c r="Q180" s="1">
        <v>157</v>
      </c>
      <c r="R180" s="1">
        <v>135.6</v>
      </c>
      <c r="S180" s="1">
        <v>125.6</v>
      </c>
      <c r="T180" s="1">
        <v>134</v>
      </c>
      <c r="U180" s="1">
        <v>139.1</v>
      </c>
      <c r="V180" s="1">
        <v>126.8</v>
      </c>
      <c r="W180" s="1">
        <v>129.30000000000001</v>
      </c>
      <c r="X180" s="1">
        <v>128.19999999999999</v>
      </c>
      <c r="Y180" s="1">
        <v>115.3</v>
      </c>
      <c r="Z180" s="1">
        <v>125.6</v>
      </c>
      <c r="AA180" s="1">
        <v>136.69999999999999</v>
      </c>
      <c r="AB180" s="1">
        <v>124.6</v>
      </c>
      <c r="AC180" s="1">
        <v>125.1</v>
      </c>
      <c r="AD180" s="1">
        <v>134.1</v>
      </c>
    </row>
    <row r="181" spans="1:30" ht="13">
      <c r="A181" s="11" t="s">
        <v>34</v>
      </c>
      <c r="B181" s="21">
        <v>2017</v>
      </c>
      <c r="C181" s="11" t="s">
        <v>45</v>
      </c>
      <c r="D181" s="1">
        <v>135.80000000000001</v>
      </c>
      <c r="E181" s="1">
        <v>143.30000000000001</v>
      </c>
      <c r="F181" s="1">
        <v>145.19999999999999</v>
      </c>
      <c r="G181" s="1">
        <v>141</v>
      </c>
      <c r="H181" s="1">
        <v>120.5</v>
      </c>
      <c r="I181" s="1">
        <v>141.5</v>
      </c>
      <c r="J181" s="1">
        <v>161.69999999999999</v>
      </c>
      <c r="K181" s="1">
        <v>129.1</v>
      </c>
      <c r="L181" s="1">
        <v>121.5</v>
      </c>
      <c r="M181" s="1">
        <v>137.1</v>
      </c>
      <c r="N181" s="1">
        <v>128.80000000000001</v>
      </c>
      <c r="O181" s="1">
        <v>149</v>
      </c>
      <c r="P181" s="1">
        <v>140.5</v>
      </c>
      <c r="Q181" s="1">
        <v>154.19999999999999</v>
      </c>
      <c r="R181" s="1">
        <v>143.1</v>
      </c>
      <c r="S181" s="1">
        <v>135.1</v>
      </c>
      <c r="T181" s="1">
        <v>142</v>
      </c>
      <c r="U181" s="1">
        <v>139.1</v>
      </c>
      <c r="V181" s="1">
        <v>136.6</v>
      </c>
      <c r="W181" s="1">
        <v>134.69999999999999</v>
      </c>
      <c r="X181" s="1">
        <v>133.1</v>
      </c>
      <c r="Y181" s="1">
        <v>118.5</v>
      </c>
      <c r="Z181" s="1">
        <v>129</v>
      </c>
      <c r="AA181" s="1">
        <v>138.5</v>
      </c>
      <c r="AB181" s="1">
        <v>126.5</v>
      </c>
      <c r="AC181" s="1">
        <v>128.6</v>
      </c>
      <c r="AD181" s="1">
        <v>137.19999999999999</v>
      </c>
    </row>
    <row r="182" spans="1:30" ht="13">
      <c r="A182" s="11" t="s">
        <v>30</v>
      </c>
      <c r="B182" s="21">
        <v>2018</v>
      </c>
      <c r="C182" s="11" t="s">
        <v>31</v>
      </c>
      <c r="D182" s="1">
        <v>136.6</v>
      </c>
      <c r="E182" s="1">
        <v>144.4</v>
      </c>
      <c r="F182" s="1">
        <v>143.80000000000001</v>
      </c>
      <c r="G182" s="1">
        <v>142</v>
      </c>
      <c r="H182" s="1">
        <v>123.2</v>
      </c>
      <c r="I182" s="1">
        <v>147.9</v>
      </c>
      <c r="J182" s="1">
        <v>152.1</v>
      </c>
      <c r="K182" s="1">
        <v>131.80000000000001</v>
      </c>
      <c r="L182" s="1">
        <v>119.5</v>
      </c>
      <c r="M182" s="1">
        <v>136</v>
      </c>
      <c r="N182" s="1">
        <v>131.19999999999999</v>
      </c>
      <c r="O182" s="1">
        <v>151.80000000000001</v>
      </c>
      <c r="P182" s="1">
        <v>140.4</v>
      </c>
      <c r="Q182" s="1">
        <v>153.6</v>
      </c>
      <c r="R182" s="1">
        <v>148.30000000000001</v>
      </c>
      <c r="S182" s="1">
        <v>142.30000000000001</v>
      </c>
      <c r="T182" s="1">
        <v>147.5</v>
      </c>
      <c r="U182" s="1" t="s">
        <v>32</v>
      </c>
      <c r="V182" s="1">
        <v>142.30000000000001</v>
      </c>
      <c r="W182" s="1">
        <v>139.80000000000001</v>
      </c>
      <c r="X182" s="1">
        <v>136</v>
      </c>
      <c r="Y182" s="1">
        <v>122.7</v>
      </c>
      <c r="Z182" s="1">
        <v>134.30000000000001</v>
      </c>
      <c r="AA182" s="1">
        <v>141.6</v>
      </c>
      <c r="AB182" s="1">
        <v>128.6</v>
      </c>
      <c r="AC182" s="1">
        <v>132.30000000000001</v>
      </c>
      <c r="AD182" s="1">
        <v>139.30000000000001</v>
      </c>
    </row>
    <row r="183" spans="1:30" ht="13">
      <c r="A183" s="11" t="s">
        <v>33</v>
      </c>
      <c r="B183" s="21">
        <v>2018</v>
      </c>
      <c r="C183" s="11" t="s">
        <v>31</v>
      </c>
      <c r="D183" s="1">
        <v>134.6</v>
      </c>
      <c r="E183" s="1">
        <v>143.69999999999999</v>
      </c>
      <c r="F183" s="1">
        <v>143.6</v>
      </c>
      <c r="G183" s="1">
        <v>139.6</v>
      </c>
      <c r="H183" s="1">
        <v>116.4</v>
      </c>
      <c r="I183" s="1">
        <v>133.80000000000001</v>
      </c>
      <c r="J183" s="1">
        <v>150.5</v>
      </c>
      <c r="K183" s="1">
        <v>118.4</v>
      </c>
      <c r="L183" s="1">
        <v>117.3</v>
      </c>
      <c r="M183" s="1">
        <v>140.5</v>
      </c>
      <c r="N183" s="1">
        <v>125.9</v>
      </c>
      <c r="O183" s="1">
        <v>146.80000000000001</v>
      </c>
      <c r="P183" s="1">
        <v>137.19999999999999</v>
      </c>
      <c r="Q183" s="1">
        <v>157.69999999999999</v>
      </c>
      <c r="R183" s="1">
        <v>136</v>
      </c>
      <c r="S183" s="1">
        <v>125.9</v>
      </c>
      <c r="T183" s="1">
        <v>134.4</v>
      </c>
      <c r="U183" s="1">
        <v>140.4</v>
      </c>
      <c r="V183" s="1">
        <v>127.3</v>
      </c>
      <c r="W183" s="1">
        <v>129.5</v>
      </c>
      <c r="X183" s="1">
        <v>129</v>
      </c>
      <c r="Y183" s="1">
        <v>116.3</v>
      </c>
      <c r="Z183" s="1">
        <v>126.2</v>
      </c>
      <c r="AA183" s="1">
        <v>137.1</v>
      </c>
      <c r="AB183" s="1">
        <v>125.5</v>
      </c>
      <c r="AC183" s="1">
        <v>125.8</v>
      </c>
      <c r="AD183" s="1">
        <v>134.1</v>
      </c>
    </row>
    <row r="184" spans="1:30" ht="13">
      <c r="A184" s="11" t="s">
        <v>34</v>
      </c>
      <c r="B184" s="21">
        <v>2018</v>
      </c>
      <c r="C184" s="11" t="s">
        <v>31</v>
      </c>
      <c r="D184" s="1">
        <v>136</v>
      </c>
      <c r="E184" s="1">
        <v>144.19999999999999</v>
      </c>
      <c r="F184" s="1">
        <v>143.69999999999999</v>
      </c>
      <c r="G184" s="1">
        <v>141.1</v>
      </c>
      <c r="H184" s="1">
        <v>120.7</v>
      </c>
      <c r="I184" s="1">
        <v>141.30000000000001</v>
      </c>
      <c r="J184" s="1">
        <v>151.6</v>
      </c>
      <c r="K184" s="1">
        <v>127.3</v>
      </c>
      <c r="L184" s="1">
        <v>118.8</v>
      </c>
      <c r="M184" s="1">
        <v>137.5</v>
      </c>
      <c r="N184" s="1">
        <v>129</v>
      </c>
      <c r="O184" s="1">
        <v>149.5</v>
      </c>
      <c r="P184" s="1">
        <v>139.19999999999999</v>
      </c>
      <c r="Q184" s="1">
        <v>154.69999999999999</v>
      </c>
      <c r="R184" s="1">
        <v>143.5</v>
      </c>
      <c r="S184" s="1">
        <v>135.5</v>
      </c>
      <c r="T184" s="1">
        <v>142.30000000000001</v>
      </c>
      <c r="U184" s="1">
        <v>140.4</v>
      </c>
      <c r="V184" s="1">
        <v>136.6</v>
      </c>
      <c r="W184" s="1">
        <v>134.9</v>
      </c>
      <c r="X184" s="1">
        <v>133.30000000000001</v>
      </c>
      <c r="Y184" s="1">
        <v>119.3</v>
      </c>
      <c r="Z184" s="1">
        <v>129.69999999999999</v>
      </c>
      <c r="AA184" s="1">
        <v>139</v>
      </c>
      <c r="AB184" s="1">
        <v>127.3</v>
      </c>
      <c r="AC184" s="1">
        <v>129.1</v>
      </c>
      <c r="AD184" s="1">
        <v>136.9</v>
      </c>
    </row>
    <row r="185" spans="1:30" ht="13">
      <c r="A185" s="11" t="s">
        <v>30</v>
      </c>
      <c r="B185" s="21">
        <v>2018</v>
      </c>
      <c r="C185" s="11" t="s">
        <v>35</v>
      </c>
      <c r="D185" s="1">
        <v>136.4</v>
      </c>
      <c r="E185" s="1">
        <v>143.69999999999999</v>
      </c>
      <c r="F185" s="1">
        <v>140.6</v>
      </c>
      <c r="G185" s="1">
        <v>141.5</v>
      </c>
      <c r="H185" s="1">
        <v>122.9</v>
      </c>
      <c r="I185" s="1">
        <v>149.4</v>
      </c>
      <c r="J185" s="1">
        <v>142.4</v>
      </c>
      <c r="K185" s="1">
        <v>130.19999999999999</v>
      </c>
      <c r="L185" s="1">
        <v>117.9</v>
      </c>
      <c r="M185" s="1">
        <v>135.6</v>
      </c>
      <c r="N185" s="1">
        <v>130.5</v>
      </c>
      <c r="O185" s="1">
        <v>151.69999999999999</v>
      </c>
      <c r="P185" s="1">
        <v>138.69999999999999</v>
      </c>
      <c r="Q185" s="1">
        <v>153.30000000000001</v>
      </c>
      <c r="R185" s="1">
        <v>148.69999999999999</v>
      </c>
      <c r="S185" s="1">
        <v>142.4</v>
      </c>
      <c r="T185" s="1">
        <v>147.80000000000001</v>
      </c>
      <c r="U185" s="1" t="s">
        <v>32</v>
      </c>
      <c r="V185" s="1">
        <v>142.4</v>
      </c>
      <c r="W185" s="1">
        <v>139.9</v>
      </c>
      <c r="X185" s="1">
        <v>136.19999999999999</v>
      </c>
      <c r="Y185" s="1">
        <v>123.3</v>
      </c>
      <c r="Z185" s="1">
        <v>134.30000000000001</v>
      </c>
      <c r="AA185" s="1">
        <v>141.5</v>
      </c>
      <c r="AB185" s="1">
        <v>128.80000000000001</v>
      </c>
      <c r="AC185" s="1">
        <v>132.5</v>
      </c>
      <c r="AD185" s="1">
        <v>138.5</v>
      </c>
    </row>
    <row r="186" spans="1:30" ht="13">
      <c r="A186" s="11" t="s">
        <v>33</v>
      </c>
      <c r="B186" s="21">
        <v>2018</v>
      </c>
      <c r="C186" s="11" t="s">
        <v>35</v>
      </c>
      <c r="D186" s="1">
        <v>134.80000000000001</v>
      </c>
      <c r="E186" s="1">
        <v>143</v>
      </c>
      <c r="F186" s="1">
        <v>139.9</v>
      </c>
      <c r="G186" s="1">
        <v>139.9</v>
      </c>
      <c r="H186" s="1">
        <v>116.2</v>
      </c>
      <c r="I186" s="1">
        <v>135.5</v>
      </c>
      <c r="J186" s="1">
        <v>136.9</v>
      </c>
      <c r="K186" s="1">
        <v>117</v>
      </c>
      <c r="L186" s="1">
        <v>115.4</v>
      </c>
      <c r="M186" s="1">
        <v>140.69999999999999</v>
      </c>
      <c r="N186" s="1">
        <v>125.9</v>
      </c>
      <c r="O186" s="1">
        <v>147.1</v>
      </c>
      <c r="P186" s="1">
        <v>135.6</v>
      </c>
      <c r="Q186" s="1">
        <v>159.30000000000001</v>
      </c>
      <c r="R186" s="1">
        <v>136.30000000000001</v>
      </c>
      <c r="S186" s="1">
        <v>126.1</v>
      </c>
      <c r="T186" s="1">
        <v>134.69999999999999</v>
      </c>
      <c r="U186" s="1">
        <v>141.30000000000001</v>
      </c>
      <c r="V186" s="1">
        <v>127.3</v>
      </c>
      <c r="W186" s="1">
        <v>129.9</v>
      </c>
      <c r="X186" s="1">
        <v>129.80000000000001</v>
      </c>
      <c r="Y186" s="1">
        <v>117.4</v>
      </c>
      <c r="Z186" s="1">
        <v>126.5</v>
      </c>
      <c r="AA186" s="1">
        <v>137.19999999999999</v>
      </c>
      <c r="AB186" s="1">
        <v>126.2</v>
      </c>
      <c r="AC186" s="1">
        <v>126.5</v>
      </c>
      <c r="AD186" s="1">
        <v>134</v>
      </c>
    </row>
    <row r="187" spans="1:30" ht="13">
      <c r="A187" s="11" t="s">
        <v>34</v>
      </c>
      <c r="B187" s="21">
        <v>2018</v>
      </c>
      <c r="C187" s="11" t="s">
        <v>35</v>
      </c>
      <c r="D187" s="1">
        <v>135.9</v>
      </c>
      <c r="E187" s="1">
        <v>143.5</v>
      </c>
      <c r="F187" s="1">
        <v>140.30000000000001</v>
      </c>
      <c r="G187" s="1">
        <v>140.9</v>
      </c>
      <c r="H187" s="1">
        <v>120.4</v>
      </c>
      <c r="I187" s="1">
        <v>142.9</v>
      </c>
      <c r="J187" s="1">
        <v>140.5</v>
      </c>
      <c r="K187" s="1">
        <v>125.8</v>
      </c>
      <c r="L187" s="1">
        <v>117.1</v>
      </c>
      <c r="M187" s="1">
        <v>137.30000000000001</v>
      </c>
      <c r="N187" s="1">
        <v>128.6</v>
      </c>
      <c r="O187" s="1">
        <v>149.6</v>
      </c>
      <c r="P187" s="1">
        <v>137.6</v>
      </c>
      <c r="Q187" s="1">
        <v>154.9</v>
      </c>
      <c r="R187" s="1">
        <v>143.80000000000001</v>
      </c>
      <c r="S187" s="1">
        <v>135.6</v>
      </c>
      <c r="T187" s="1">
        <v>142.6</v>
      </c>
      <c r="U187" s="1">
        <v>141.30000000000001</v>
      </c>
      <c r="V187" s="1">
        <v>136.69999999999999</v>
      </c>
      <c r="W187" s="1">
        <v>135.19999999999999</v>
      </c>
      <c r="X187" s="1">
        <v>133.80000000000001</v>
      </c>
      <c r="Y187" s="1">
        <v>120.2</v>
      </c>
      <c r="Z187" s="1">
        <v>129.9</v>
      </c>
      <c r="AA187" s="1">
        <v>139</v>
      </c>
      <c r="AB187" s="1">
        <v>127.7</v>
      </c>
      <c r="AC187" s="1">
        <v>129.6</v>
      </c>
      <c r="AD187" s="1">
        <v>136.4</v>
      </c>
    </row>
    <row r="188" spans="1:30" ht="13">
      <c r="A188" s="11" t="s">
        <v>30</v>
      </c>
      <c r="B188" s="21">
        <v>2018</v>
      </c>
      <c r="C188" s="11" t="s">
        <v>36</v>
      </c>
      <c r="D188" s="1">
        <v>136.80000000000001</v>
      </c>
      <c r="E188" s="1">
        <v>143.80000000000001</v>
      </c>
      <c r="F188" s="1">
        <v>140</v>
      </c>
      <c r="G188" s="1">
        <v>142</v>
      </c>
      <c r="H188" s="1">
        <v>123.2</v>
      </c>
      <c r="I188" s="1">
        <v>152.9</v>
      </c>
      <c r="J188" s="1">
        <v>138</v>
      </c>
      <c r="K188" s="1">
        <v>129.30000000000001</v>
      </c>
      <c r="L188" s="1">
        <v>117.1</v>
      </c>
      <c r="M188" s="1">
        <v>136.30000000000001</v>
      </c>
      <c r="N188" s="1">
        <v>131.19999999999999</v>
      </c>
      <c r="O188" s="1">
        <v>152.80000000000001</v>
      </c>
      <c r="P188" s="1">
        <v>138.6</v>
      </c>
      <c r="Q188" s="1">
        <v>155.1</v>
      </c>
      <c r="R188" s="1">
        <v>149.19999999999999</v>
      </c>
      <c r="S188" s="1">
        <v>143</v>
      </c>
      <c r="T188" s="1">
        <v>148.30000000000001</v>
      </c>
      <c r="U188" s="1" t="s">
        <v>32</v>
      </c>
      <c r="V188" s="1">
        <v>142.6</v>
      </c>
      <c r="W188" s="1">
        <v>139.9</v>
      </c>
      <c r="X188" s="1">
        <v>136.69999999999999</v>
      </c>
      <c r="Y188" s="1">
        <v>124.6</v>
      </c>
      <c r="Z188" s="1">
        <v>135.1</v>
      </c>
      <c r="AA188" s="1">
        <v>142.69999999999999</v>
      </c>
      <c r="AB188" s="1">
        <v>129.30000000000001</v>
      </c>
      <c r="AC188" s="1">
        <v>133.30000000000001</v>
      </c>
      <c r="AD188" s="1">
        <v>138.69999999999999</v>
      </c>
    </row>
    <row r="189" spans="1:30" ht="13">
      <c r="A189" s="11" t="s">
        <v>33</v>
      </c>
      <c r="B189" s="21">
        <v>2018</v>
      </c>
      <c r="C189" s="11" t="s">
        <v>36</v>
      </c>
      <c r="D189" s="1">
        <v>135</v>
      </c>
      <c r="E189" s="1">
        <v>143.1</v>
      </c>
      <c r="F189" s="1">
        <v>135.5</v>
      </c>
      <c r="G189" s="1">
        <v>139.9</v>
      </c>
      <c r="H189" s="1">
        <v>116.5</v>
      </c>
      <c r="I189" s="1">
        <v>138.5</v>
      </c>
      <c r="J189" s="1">
        <v>128</v>
      </c>
      <c r="K189" s="1">
        <v>115.5</v>
      </c>
      <c r="L189" s="1">
        <v>114.2</v>
      </c>
      <c r="M189" s="1">
        <v>140.69999999999999</v>
      </c>
      <c r="N189" s="1">
        <v>126.2</v>
      </c>
      <c r="O189" s="1">
        <v>147.6</v>
      </c>
      <c r="P189" s="1">
        <v>134.80000000000001</v>
      </c>
      <c r="Q189" s="1">
        <v>159.69999999999999</v>
      </c>
      <c r="R189" s="1">
        <v>136.69999999999999</v>
      </c>
      <c r="S189" s="1">
        <v>126.7</v>
      </c>
      <c r="T189" s="1">
        <v>135.19999999999999</v>
      </c>
      <c r="U189" s="1">
        <v>142</v>
      </c>
      <c r="V189" s="1">
        <v>126.4</v>
      </c>
      <c r="W189" s="1">
        <v>130.80000000000001</v>
      </c>
      <c r="X189" s="1">
        <v>130.5</v>
      </c>
      <c r="Y189" s="1">
        <v>117.8</v>
      </c>
      <c r="Z189" s="1">
        <v>126.8</v>
      </c>
      <c r="AA189" s="1">
        <v>137.80000000000001</v>
      </c>
      <c r="AB189" s="1">
        <v>126.7</v>
      </c>
      <c r="AC189" s="1">
        <v>127.1</v>
      </c>
      <c r="AD189" s="1">
        <v>134</v>
      </c>
    </row>
    <row r="190" spans="1:30" ht="13">
      <c r="A190" s="11" t="s">
        <v>34</v>
      </c>
      <c r="B190" s="21">
        <v>2018</v>
      </c>
      <c r="C190" s="11" t="s">
        <v>36</v>
      </c>
      <c r="D190" s="1">
        <v>136.19999999999999</v>
      </c>
      <c r="E190" s="1">
        <v>143.6</v>
      </c>
      <c r="F190" s="1">
        <v>138.30000000000001</v>
      </c>
      <c r="G190" s="1">
        <v>141.19999999999999</v>
      </c>
      <c r="H190" s="1">
        <v>120.7</v>
      </c>
      <c r="I190" s="1">
        <v>146.19999999999999</v>
      </c>
      <c r="J190" s="1">
        <v>134.6</v>
      </c>
      <c r="K190" s="1">
        <v>124.6</v>
      </c>
      <c r="L190" s="1">
        <v>116.1</v>
      </c>
      <c r="M190" s="1">
        <v>137.80000000000001</v>
      </c>
      <c r="N190" s="1">
        <v>129.1</v>
      </c>
      <c r="O190" s="1">
        <v>150.4</v>
      </c>
      <c r="P190" s="1">
        <v>137.19999999999999</v>
      </c>
      <c r="Q190" s="1">
        <v>156.30000000000001</v>
      </c>
      <c r="R190" s="1">
        <v>144.30000000000001</v>
      </c>
      <c r="S190" s="1">
        <v>136.19999999999999</v>
      </c>
      <c r="T190" s="1">
        <v>143.1</v>
      </c>
      <c r="U190" s="1">
        <v>142</v>
      </c>
      <c r="V190" s="1">
        <v>136.5</v>
      </c>
      <c r="W190" s="1">
        <v>135.6</v>
      </c>
      <c r="X190" s="1">
        <v>134.30000000000001</v>
      </c>
      <c r="Y190" s="1">
        <v>121</v>
      </c>
      <c r="Z190" s="1">
        <v>130.4</v>
      </c>
      <c r="AA190" s="1">
        <v>139.80000000000001</v>
      </c>
      <c r="AB190" s="1">
        <v>128.19999999999999</v>
      </c>
      <c r="AC190" s="1">
        <v>130.30000000000001</v>
      </c>
      <c r="AD190" s="1">
        <v>136.5</v>
      </c>
    </row>
    <row r="191" spans="1:30" ht="13">
      <c r="A191" s="11" t="s">
        <v>30</v>
      </c>
      <c r="B191" s="21">
        <v>2018</v>
      </c>
      <c r="C191" s="11" t="s">
        <v>37</v>
      </c>
      <c r="D191" s="1">
        <v>137.1</v>
      </c>
      <c r="E191" s="1">
        <v>144.5</v>
      </c>
      <c r="F191" s="1">
        <v>135.9</v>
      </c>
      <c r="G191" s="1">
        <v>142.4</v>
      </c>
      <c r="H191" s="1">
        <v>123.5</v>
      </c>
      <c r="I191" s="1">
        <v>156.4</v>
      </c>
      <c r="J191" s="1">
        <v>135.1</v>
      </c>
      <c r="K191" s="1">
        <v>128.4</v>
      </c>
      <c r="L191" s="1">
        <v>115.2</v>
      </c>
      <c r="M191" s="1">
        <v>137.19999999999999</v>
      </c>
      <c r="N191" s="1">
        <v>131.9</v>
      </c>
      <c r="O191" s="1">
        <v>153.80000000000001</v>
      </c>
      <c r="P191" s="1">
        <v>138.6</v>
      </c>
      <c r="Q191" s="1">
        <v>156.1</v>
      </c>
      <c r="R191" s="1">
        <v>150.1</v>
      </c>
      <c r="S191" s="1">
        <v>143.30000000000001</v>
      </c>
      <c r="T191" s="1">
        <v>149.1</v>
      </c>
      <c r="U191" s="1" t="s">
        <v>32</v>
      </c>
      <c r="V191" s="1">
        <v>143.80000000000001</v>
      </c>
      <c r="W191" s="1">
        <v>140.9</v>
      </c>
      <c r="X191" s="1">
        <v>137.6</v>
      </c>
      <c r="Y191" s="1">
        <v>125.3</v>
      </c>
      <c r="Z191" s="1">
        <v>136</v>
      </c>
      <c r="AA191" s="1">
        <v>143.69999999999999</v>
      </c>
      <c r="AB191" s="1">
        <v>130.4</v>
      </c>
      <c r="AC191" s="1">
        <v>134.19999999999999</v>
      </c>
      <c r="AD191" s="1">
        <v>139.1</v>
      </c>
    </row>
    <row r="192" spans="1:30" ht="13">
      <c r="A192" s="11" t="s">
        <v>33</v>
      </c>
      <c r="B192" s="21">
        <v>2018</v>
      </c>
      <c r="C192" s="11" t="s">
        <v>37</v>
      </c>
      <c r="D192" s="1">
        <v>135</v>
      </c>
      <c r="E192" s="1">
        <v>144.30000000000001</v>
      </c>
      <c r="F192" s="1">
        <v>130.80000000000001</v>
      </c>
      <c r="G192" s="1">
        <v>140.30000000000001</v>
      </c>
      <c r="H192" s="1">
        <v>116.6</v>
      </c>
      <c r="I192" s="1">
        <v>150.1</v>
      </c>
      <c r="J192" s="1">
        <v>127.6</v>
      </c>
      <c r="K192" s="1">
        <v>114</v>
      </c>
      <c r="L192" s="1">
        <v>110.6</v>
      </c>
      <c r="M192" s="1">
        <v>140.19999999999999</v>
      </c>
      <c r="N192" s="1">
        <v>126.5</v>
      </c>
      <c r="O192" s="1">
        <v>148.30000000000001</v>
      </c>
      <c r="P192" s="1">
        <v>135.69999999999999</v>
      </c>
      <c r="Q192" s="1">
        <v>159.19999999999999</v>
      </c>
      <c r="R192" s="1">
        <v>137.80000000000001</v>
      </c>
      <c r="S192" s="1">
        <v>127.4</v>
      </c>
      <c r="T192" s="1">
        <v>136.19999999999999</v>
      </c>
      <c r="U192" s="1">
        <v>142.9</v>
      </c>
      <c r="V192" s="1">
        <v>124.6</v>
      </c>
      <c r="W192" s="1">
        <v>131.80000000000001</v>
      </c>
      <c r="X192" s="1">
        <v>131.30000000000001</v>
      </c>
      <c r="Y192" s="1">
        <v>118.9</v>
      </c>
      <c r="Z192" s="1">
        <v>127.6</v>
      </c>
      <c r="AA192" s="1">
        <v>139.69999999999999</v>
      </c>
      <c r="AB192" s="1">
        <v>127.6</v>
      </c>
      <c r="AC192" s="1">
        <v>128.19999999999999</v>
      </c>
      <c r="AD192" s="1">
        <v>134.80000000000001</v>
      </c>
    </row>
    <row r="193" spans="1:30" ht="13">
      <c r="A193" s="11" t="s">
        <v>34</v>
      </c>
      <c r="B193" s="21">
        <v>2018</v>
      </c>
      <c r="C193" s="11" t="s">
        <v>37</v>
      </c>
      <c r="D193" s="1">
        <v>136.4</v>
      </c>
      <c r="E193" s="1">
        <v>144.4</v>
      </c>
      <c r="F193" s="1">
        <v>133.9</v>
      </c>
      <c r="G193" s="1">
        <v>141.6</v>
      </c>
      <c r="H193" s="1">
        <v>121</v>
      </c>
      <c r="I193" s="1">
        <v>153.5</v>
      </c>
      <c r="J193" s="1">
        <v>132.6</v>
      </c>
      <c r="K193" s="1">
        <v>123.5</v>
      </c>
      <c r="L193" s="1">
        <v>113.7</v>
      </c>
      <c r="M193" s="1">
        <v>138.19999999999999</v>
      </c>
      <c r="N193" s="1">
        <v>129.6</v>
      </c>
      <c r="O193" s="1">
        <v>151.19999999999999</v>
      </c>
      <c r="P193" s="1">
        <v>137.5</v>
      </c>
      <c r="Q193" s="1">
        <v>156.9</v>
      </c>
      <c r="R193" s="1">
        <v>145.30000000000001</v>
      </c>
      <c r="S193" s="1">
        <v>136.69999999999999</v>
      </c>
      <c r="T193" s="1">
        <v>144</v>
      </c>
      <c r="U193" s="1">
        <v>142.9</v>
      </c>
      <c r="V193" s="1">
        <v>136.5</v>
      </c>
      <c r="W193" s="1">
        <v>136.6</v>
      </c>
      <c r="X193" s="1">
        <v>135.19999999999999</v>
      </c>
      <c r="Y193" s="1">
        <v>121.9</v>
      </c>
      <c r="Z193" s="1">
        <v>131.30000000000001</v>
      </c>
      <c r="AA193" s="1">
        <v>141.4</v>
      </c>
      <c r="AB193" s="1">
        <v>129.19999999999999</v>
      </c>
      <c r="AC193" s="1">
        <v>131.30000000000001</v>
      </c>
      <c r="AD193" s="1">
        <v>137.1</v>
      </c>
    </row>
    <row r="194" spans="1:30" ht="13">
      <c r="A194" s="11" t="s">
        <v>30</v>
      </c>
      <c r="B194" s="21">
        <v>2018</v>
      </c>
      <c r="C194" s="11" t="s">
        <v>38</v>
      </c>
      <c r="D194" s="1">
        <v>137.4</v>
      </c>
      <c r="E194" s="1">
        <v>145.69999999999999</v>
      </c>
      <c r="F194" s="1">
        <v>135.5</v>
      </c>
      <c r="G194" s="1">
        <v>142.9</v>
      </c>
      <c r="H194" s="1">
        <v>123.6</v>
      </c>
      <c r="I194" s="1">
        <v>157.5</v>
      </c>
      <c r="J194" s="1">
        <v>137.80000000000001</v>
      </c>
      <c r="K194" s="1">
        <v>127.2</v>
      </c>
      <c r="L194" s="1">
        <v>111.8</v>
      </c>
      <c r="M194" s="1">
        <v>137.4</v>
      </c>
      <c r="N194" s="1">
        <v>132.19999999999999</v>
      </c>
      <c r="O194" s="1">
        <v>154.30000000000001</v>
      </c>
      <c r="P194" s="1">
        <v>139.1</v>
      </c>
      <c r="Q194" s="1">
        <v>157</v>
      </c>
      <c r="R194" s="1">
        <v>150.80000000000001</v>
      </c>
      <c r="S194" s="1">
        <v>144.1</v>
      </c>
      <c r="T194" s="1">
        <v>149.80000000000001</v>
      </c>
      <c r="U194" s="1" t="s">
        <v>32</v>
      </c>
      <c r="V194" s="1">
        <v>144.30000000000001</v>
      </c>
      <c r="W194" s="1">
        <v>141.80000000000001</v>
      </c>
      <c r="X194" s="1">
        <v>138.4</v>
      </c>
      <c r="Y194" s="1">
        <v>126.4</v>
      </c>
      <c r="Z194" s="1">
        <v>136.80000000000001</v>
      </c>
      <c r="AA194" s="1">
        <v>144.4</v>
      </c>
      <c r="AB194" s="1">
        <v>131.19999999999999</v>
      </c>
      <c r="AC194" s="1">
        <v>135.1</v>
      </c>
      <c r="AD194" s="1">
        <v>139.80000000000001</v>
      </c>
    </row>
    <row r="195" spans="1:30" ht="13">
      <c r="A195" s="11" t="s">
        <v>33</v>
      </c>
      <c r="B195" s="21">
        <v>2018</v>
      </c>
      <c r="C195" s="11" t="s">
        <v>38</v>
      </c>
      <c r="D195" s="1">
        <v>135</v>
      </c>
      <c r="E195" s="1">
        <v>148.19999999999999</v>
      </c>
      <c r="F195" s="1">
        <v>130.5</v>
      </c>
      <c r="G195" s="1">
        <v>140.69999999999999</v>
      </c>
      <c r="H195" s="1">
        <v>116.4</v>
      </c>
      <c r="I195" s="1">
        <v>151.30000000000001</v>
      </c>
      <c r="J195" s="1">
        <v>131.4</v>
      </c>
      <c r="K195" s="1">
        <v>112.8</v>
      </c>
      <c r="L195" s="1">
        <v>105.3</v>
      </c>
      <c r="M195" s="1">
        <v>139.6</v>
      </c>
      <c r="N195" s="1">
        <v>126.6</v>
      </c>
      <c r="O195" s="1">
        <v>148.69999999999999</v>
      </c>
      <c r="P195" s="1">
        <v>136.4</v>
      </c>
      <c r="Q195" s="1">
        <v>160.30000000000001</v>
      </c>
      <c r="R195" s="1">
        <v>138.6</v>
      </c>
      <c r="S195" s="1">
        <v>127.9</v>
      </c>
      <c r="T195" s="1">
        <v>137</v>
      </c>
      <c r="U195" s="1">
        <v>143.19999999999999</v>
      </c>
      <c r="V195" s="1">
        <v>124.7</v>
      </c>
      <c r="W195" s="1">
        <v>132.5</v>
      </c>
      <c r="X195" s="1">
        <v>132</v>
      </c>
      <c r="Y195" s="1">
        <v>119.8</v>
      </c>
      <c r="Z195" s="1">
        <v>128</v>
      </c>
      <c r="AA195" s="1">
        <v>140.4</v>
      </c>
      <c r="AB195" s="1">
        <v>128.1</v>
      </c>
      <c r="AC195" s="1">
        <v>128.9</v>
      </c>
      <c r="AD195" s="1">
        <v>135.4</v>
      </c>
    </row>
    <row r="196" spans="1:30" ht="13">
      <c r="A196" s="11" t="s">
        <v>34</v>
      </c>
      <c r="B196" s="21">
        <v>2018</v>
      </c>
      <c r="C196" s="11" t="s">
        <v>38</v>
      </c>
      <c r="D196" s="1">
        <v>136.6</v>
      </c>
      <c r="E196" s="1">
        <v>146.6</v>
      </c>
      <c r="F196" s="1">
        <v>133.6</v>
      </c>
      <c r="G196" s="1">
        <v>142.1</v>
      </c>
      <c r="H196" s="1">
        <v>121</v>
      </c>
      <c r="I196" s="1">
        <v>154.6</v>
      </c>
      <c r="J196" s="1">
        <v>135.6</v>
      </c>
      <c r="K196" s="1">
        <v>122.3</v>
      </c>
      <c r="L196" s="1">
        <v>109.6</v>
      </c>
      <c r="M196" s="1">
        <v>138.1</v>
      </c>
      <c r="N196" s="1">
        <v>129.9</v>
      </c>
      <c r="O196" s="1">
        <v>151.69999999999999</v>
      </c>
      <c r="P196" s="1">
        <v>138.1</v>
      </c>
      <c r="Q196" s="1">
        <v>157.9</v>
      </c>
      <c r="R196" s="1">
        <v>146</v>
      </c>
      <c r="S196" s="1">
        <v>137.4</v>
      </c>
      <c r="T196" s="1">
        <v>144.69999999999999</v>
      </c>
      <c r="U196" s="1">
        <v>143.19999999999999</v>
      </c>
      <c r="V196" s="1">
        <v>136.9</v>
      </c>
      <c r="W196" s="1">
        <v>137.4</v>
      </c>
      <c r="X196" s="1">
        <v>136</v>
      </c>
      <c r="Y196" s="1">
        <v>122.9</v>
      </c>
      <c r="Z196" s="1">
        <v>131.80000000000001</v>
      </c>
      <c r="AA196" s="1">
        <v>142.1</v>
      </c>
      <c r="AB196" s="1">
        <v>129.9</v>
      </c>
      <c r="AC196" s="1">
        <v>132.1</v>
      </c>
      <c r="AD196" s="1">
        <v>137.80000000000001</v>
      </c>
    </row>
    <row r="197" spans="1:30" ht="13">
      <c r="A197" s="11" t="s">
        <v>30</v>
      </c>
      <c r="B197" s="21">
        <v>2018</v>
      </c>
      <c r="C197" s="11" t="s">
        <v>39</v>
      </c>
      <c r="D197" s="1">
        <v>137.6</v>
      </c>
      <c r="E197" s="1">
        <v>148.1</v>
      </c>
      <c r="F197" s="1">
        <v>136.69999999999999</v>
      </c>
      <c r="G197" s="1">
        <v>143.19999999999999</v>
      </c>
      <c r="H197" s="1">
        <v>124</v>
      </c>
      <c r="I197" s="1">
        <v>154.1</v>
      </c>
      <c r="J197" s="1">
        <v>143.5</v>
      </c>
      <c r="K197" s="1">
        <v>126</v>
      </c>
      <c r="L197" s="1">
        <v>112.4</v>
      </c>
      <c r="M197" s="1">
        <v>137.6</v>
      </c>
      <c r="N197" s="1">
        <v>132.80000000000001</v>
      </c>
      <c r="O197" s="1">
        <v>154.30000000000001</v>
      </c>
      <c r="P197" s="1">
        <v>140</v>
      </c>
      <c r="Q197" s="1">
        <v>157.30000000000001</v>
      </c>
      <c r="R197" s="1">
        <v>151.30000000000001</v>
      </c>
      <c r="S197" s="1">
        <v>144.69999999999999</v>
      </c>
      <c r="T197" s="1">
        <v>150.30000000000001</v>
      </c>
      <c r="U197" s="1" t="s">
        <v>32</v>
      </c>
      <c r="V197" s="1">
        <v>145.1</v>
      </c>
      <c r="W197" s="1">
        <v>142.19999999999999</v>
      </c>
      <c r="X197" s="1">
        <v>138.4</v>
      </c>
      <c r="Y197" s="1">
        <v>127.4</v>
      </c>
      <c r="Z197" s="1">
        <v>137.80000000000001</v>
      </c>
      <c r="AA197" s="1">
        <v>145.1</v>
      </c>
      <c r="AB197" s="1">
        <v>131.4</v>
      </c>
      <c r="AC197" s="1">
        <v>135.6</v>
      </c>
      <c r="AD197" s="1">
        <v>140.5</v>
      </c>
    </row>
    <row r="198" spans="1:30" ht="13">
      <c r="A198" s="11" t="s">
        <v>33</v>
      </c>
      <c r="B198" s="21">
        <v>2018</v>
      </c>
      <c r="C198" s="11" t="s">
        <v>39</v>
      </c>
      <c r="D198" s="1">
        <v>135.30000000000001</v>
      </c>
      <c r="E198" s="1">
        <v>149.69999999999999</v>
      </c>
      <c r="F198" s="1">
        <v>133.9</v>
      </c>
      <c r="G198" s="1">
        <v>140.80000000000001</v>
      </c>
      <c r="H198" s="1">
        <v>116.6</v>
      </c>
      <c r="I198" s="1">
        <v>152.19999999999999</v>
      </c>
      <c r="J198" s="1">
        <v>144</v>
      </c>
      <c r="K198" s="1">
        <v>112.3</v>
      </c>
      <c r="L198" s="1">
        <v>108.4</v>
      </c>
      <c r="M198" s="1">
        <v>140</v>
      </c>
      <c r="N198" s="1">
        <v>126.7</v>
      </c>
      <c r="O198" s="1">
        <v>149</v>
      </c>
      <c r="P198" s="1">
        <v>138.4</v>
      </c>
      <c r="Q198" s="1">
        <v>161</v>
      </c>
      <c r="R198" s="1">
        <v>138.9</v>
      </c>
      <c r="S198" s="1">
        <v>128.69999999999999</v>
      </c>
      <c r="T198" s="1">
        <v>137.4</v>
      </c>
      <c r="U198" s="1">
        <v>142.5</v>
      </c>
      <c r="V198" s="1">
        <v>126.5</v>
      </c>
      <c r="W198" s="1">
        <v>133.1</v>
      </c>
      <c r="X198" s="1">
        <v>132.6</v>
      </c>
      <c r="Y198" s="1">
        <v>120.4</v>
      </c>
      <c r="Z198" s="1">
        <v>128.5</v>
      </c>
      <c r="AA198" s="1">
        <v>141.19999999999999</v>
      </c>
      <c r="AB198" s="1">
        <v>128.19999999999999</v>
      </c>
      <c r="AC198" s="1">
        <v>129.5</v>
      </c>
      <c r="AD198" s="1">
        <v>136.19999999999999</v>
      </c>
    </row>
    <row r="199" spans="1:30" ht="13">
      <c r="A199" s="11" t="s">
        <v>34</v>
      </c>
      <c r="B199" s="21">
        <v>2018</v>
      </c>
      <c r="C199" s="11" t="s">
        <v>39</v>
      </c>
      <c r="D199" s="1">
        <v>136.9</v>
      </c>
      <c r="E199" s="1">
        <v>148.69999999999999</v>
      </c>
      <c r="F199" s="1">
        <v>135.6</v>
      </c>
      <c r="G199" s="1">
        <v>142.30000000000001</v>
      </c>
      <c r="H199" s="1">
        <v>121.3</v>
      </c>
      <c r="I199" s="1">
        <v>153.19999999999999</v>
      </c>
      <c r="J199" s="1">
        <v>143.69999999999999</v>
      </c>
      <c r="K199" s="1">
        <v>121.4</v>
      </c>
      <c r="L199" s="1">
        <v>111.1</v>
      </c>
      <c r="M199" s="1">
        <v>138.4</v>
      </c>
      <c r="N199" s="1">
        <v>130.30000000000001</v>
      </c>
      <c r="O199" s="1">
        <v>151.80000000000001</v>
      </c>
      <c r="P199" s="1">
        <v>139.4</v>
      </c>
      <c r="Q199" s="1">
        <v>158.30000000000001</v>
      </c>
      <c r="R199" s="1">
        <v>146.4</v>
      </c>
      <c r="S199" s="1">
        <v>138.1</v>
      </c>
      <c r="T199" s="1">
        <v>145.19999999999999</v>
      </c>
      <c r="U199" s="1">
        <v>142.5</v>
      </c>
      <c r="V199" s="1">
        <v>138.1</v>
      </c>
      <c r="W199" s="1">
        <v>137.9</v>
      </c>
      <c r="X199" s="1">
        <v>136.19999999999999</v>
      </c>
      <c r="Y199" s="1">
        <v>123.7</v>
      </c>
      <c r="Z199" s="1">
        <v>132.6</v>
      </c>
      <c r="AA199" s="1">
        <v>142.80000000000001</v>
      </c>
      <c r="AB199" s="1">
        <v>130.1</v>
      </c>
      <c r="AC199" s="1">
        <v>132.6</v>
      </c>
      <c r="AD199" s="1">
        <v>138.5</v>
      </c>
    </row>
    <row r="200" spans="1:30" ht="13">
      <c r="A200" s="11" t="s">
        <v>30</v>
      </c>
      <c r="B200" s="21">
        <v>2018</v>
      </c>
      <c r="C200" s="11" t="s">
        <v>40</v>
      </c>
      <c r="D200" s="1">
        <v>138.4</v>
      </c>
      <c r="E200" s="1">
        <v>149.30000000000001</v>
      </c>
      <c r="F200" s="1">
        <v>139.30000000000001</v>
      </c>
      <c r="G200" s="1">
        <v>143.4</v>
      </c>
      <c r="H200" s="1">
        <v>124.1</v>
      </c>
      <c r="I200" s="1">
        <v>153.30000000000001</v>
      </c>
      <c r="J200" s="1">
        <v>154.19999999999999</v>
      </c>
      <c r="K200" s="1">
        <v>126.4</v>
      </c>
      <c r="L200" s="1">
        <v>114.3</v>
      </c>
      <c r="M200" s="1">
        <v>138.19999999999999</v>
      </c>
      <c r="N200" s="1">
        <v>132.80000000000001</v>
      </c>
      <c r="O200" s="1">
        <v>154.80000000000001</v>
      </c>
      <c r="P200" s="1">
        <v>142</v>
      </c>
      <c r="Q200" s="1">
        <v>156.1</v>
      </c>
      <c r="R200" s="1">
        <v>151.5</v>
      </c>
      <c r="S200" s="1">
        <v>145.1</v>
      </c>
      <c r="T200" s="1">
        <v>150.6</v>
      </c>
      <c r="U200" s="1" t="s">
        <v>32</v>
      </c>
      <c r="V200" s="1">
        <v>146.80000000000001</v>
      </c>
      <c r="W200" s="1">
        <v>143.1</v>
      </c>
      <c r="X200" s="1">
        <v>139</v>
      </c>
      <c r="Y200" s="1">
        <v>127.5</v>
      </c>
      <c r="Z200" s="1">
        <v>138.4</v>
      </c>
      <c r="AA200" s="1">
        <v>145.80000000000001</v>
      </c>
      <c r="AB200" s="1">
        <v>131.4</v>
      </c>
      <c r="AC200" s="1">
        <v>136</v>
      </c>
      <c r="AD200" s="1">
        <v>141.80000000000001</v>
      </c>
    </row>
    <row r="201" spans="1:30" ht="13">
      <c r="A201" s="11" t="s">
        <v>33</v>
      </c>
      <c r="B201" s="21">
        <v>2018</v>
      </c>
      <c r="C201" s="11" t="s">
        <v>40</v>
      </c>
      <c r="D201" s="1">
        <v>135.6</v>
      </c>
      <c r="E201" s="1">
        <v>148.6</v>
      </c>
      <c r="F201" s="1">
        <v>139.1</v>
      </c>
      <c r="G201" s="1">
        <v>141</v>
      </c>
      <c r="H201" s="1">
        <v>116.7</v>
      </c>
      <c r="I201" s="1">
        <v>149.69999999999999</v>
      </c>
      <c r="J201" s="1">
        <v>159.19999999999999</v>
      </c>
      <c r="K201" s="1">
        <v>112.6</v>
      </c>
      <c r="L201" s="1">
        <v>111.8</v>
      </c>
      <c r="M201" s="1">
        <v>140.30000000000001</v>
      </c>
      <c r="N201" s="1">
        <v>126.8</v>
      </c>
      <c r="O201" s="1">
        <v>149.4</v>
      </c>
      <c r="P201" s="1">
        <v>140.30000000000001</v>
      </c>
      <c r="Q201" s="1">
        <v>161.4</v>
      </c>
      <c r="R201" s="1">
        <v>139.6</v>
      </c>
      <c r="S201" s="1">
        <v>128.9</v>
      </c>
      <c r="T201" s="1">
        <v>137.9</v>
      </c>
      <c r="U201" s="1">
        <v>143.6</v>
      </c>
      <c r="V201" s="1">
        <v>128.1</v>
      </c>
      <c r="W201" s="1">
        <v>133.6</v>
      </c>
      <c r="X201" s="1">
        <v>133.6</v>
      </c>
      <c r="Y201" s="1">
        <v>120.1</v>
      </c>
      <c r="Z201" s="1">
        <v>129</v>
      </c>
      <c r="AA201" s="1">
        <v>144</v>
      </c>
      <c r="AB201" s="1">
        <v>128.19999999999999</v>
      </c>
      <c r="AC201" s="1">
        <v>130.19999999999999</v>
      </c>
      <c r="AD201" s="1">
        <v>137.5</v>
      </c>
    </row>
    <row r="202" spans="1:30" ht="13">
      <c r="A202" s="11" t="s">
        <v>34</v>
      </c>
      <c r="B202" s="21">
        <v>2018</v>
      </c>
      <c r="C202" s="11" t="s">
        <v>40</v>
      </c>
      <c r="D202" s="1">
        <v>137.5</v>
      </c>
      <c r="E202" s="1">
        <v>149.1</v>
      </c>
      <c r="F202" s="1">
        <v>139.19999999999999</v>
      </c>
      <c r="G202" s="1">
        <v>142.5</v>
      </c>
      <c r="H202" s="1">
        <v>121.4</v>
      </c>
      <c r="I202" s="1">
        <v>151.6</v>
      </c>
      <c r="J202" s="1">
        <v>155.9</v>
      </c>
      <c r="K202" s="1">
        <v>121.7</v>
      </c>
      <c r="L202" s="1">
        <v>113.5</v>
      </c>
      <c r="M202" s="1">
        <v>138.9</v>
      </c>
      <c r="N202" s="1">
        <v>130.30000000000001</v>
      </c>
      <c r="O202" s="1">
        <v>152.30000000000001</v>
      </c>
      <c r="P202" s="1">
        <v>141.4</v>
      </c>
      <c r="Q202" s="1">
        <v>157.5</v>
      </c>
      <c r="R202" s="1">
        <v>146.80000000000001</v>
      </c>
      <c r="S202" s="1">
        <v>138.4</v>
      </c>
      <c r="T202" s="1">
        <v>145.6</v>
      </c>
      <c r="U202" s="1">
        <v>143.6</v>
      </c>
      <c r="V202" s="1">
        <v>139.69999999999999</v>
      </c>
      <c r="W202" s="1">
        <v>138.6</v>
      </c>
      <c r="X202" s="1">
        <v>137</v>
      </c>
      <c r="Y202" s="1">
        <v>123.6</v>
      </c>
      <c r="Z202" s="1">
        <v>133.1</v>
      </c>
      <c r="AA202" s="1">
        <v>144.69999999999999</v>
      </c>
      <c r="AB202" s="1">
        <v>130.1</v>
      </c>
      <c r="AC202" s="1">
        <v>133.19999999999999</v>
      </c>
      <c r="AD202" s="1">
        <v>139.80000000000001</v>
      </c>
    </row>
    <row r="203" spans="1:30" ht="13">
      <c r="A203" s="11" t="s">
        <v>30</v>
      </c>
      <c r="B203" s="21">
        <v>2018</v>
      </c>
      <c r="C203" s="11" t="s">
        <v>41</v>
      </c>
      <c r="D203" s="1">
        <v>139.19999999999999</v>
      </c>
      <c r="E203" s="1">
        <v>148.80000000000001</v>
      </c>
      <c r="F203" s="1">
        <v>139.1</v>
      </c>
      <c r="G203" s="1">
        <v>143.5</v>
      </c>
      <c r="H203" s="1">
        <v>125</v>
      </c>
      <c r="I203" s="1">
        <v>154.4</v>
      </c>
      <c r="J203" s="1">
        <v>156.30000000000001</v>
      </c>
      <c r="K203" s="1">
        <v>126.8</v>
      </c>
      <c r="L203" s="1">
        <v>115.4</v>
      </c>
      <c r="M203" s="1">
        <v>138.6</v>
      </c>
      <c r="N203" s="1">
        <v>133.80000000000001</v>
      </c>
      <c r="O203" s="1">
        <v>155.19999999999999</v>
      </c>
      <c r="P203" s="1">
        <v>142.69999999999999</v>
      </c>
      <c r="Q203" s="1">
        <v>156.4</v>
      </c>
      <c r="R203" s="1">
        <v>152.1</v>
      </c>
      <c r="S203" s="1">
        <v>145.80000000000001</v>
      </c>
      <c r="T203" s="1">
        <v>151.30000000000001</v>
      </c>
      <c r="U203" s="1" t="s">
        <v>32</v>
      </c>
      <c r="V203" s="1">
        <v>147.69999999999999</v>
      </c>
      <c r="W203" s="1">
        <v>143.80000000000001</v>
      </c>
      <c r="X203" s="1">
        <v>139.4</v>
      </c>
      <c r="Y203" s="1">
        <v>128.30000000000001</v>
      </c>
      <c r="Z203" s="1">
        <v>138.6</v>
      </c>
      <c r="AA203" s="1">
        <v>146.9</v>
      </c>
      <c r="AB203" s="1">
        <v>131.30000000000001</v>
      </c>
      <c r="AC203" s="1">
        <v>136.6</v>
      </c>
      <c r="AD203" s="1">
        <v>142.5</v>
      </c>
    </row>
    <row r="204" spans="1:30" ht="13">
      <c r="A204" s="11" t="s">
        <v>33</v>
      </c>
      <c r="B204" s="21">
        <v>2018</v>
      </c>
      <c r="C204" s="11" t="s">
        <v>41</v>
      </c>
      <c r="D204" s="1">
        <v>136.5</v>
      </c>
      <c r="E204" s="1">
        <v>146.4</v>
      </c>
      <c r="F204" s="1">
        <v>136.6</v>
      </c>
      <c r="G204" s="1">
        <v>141.19999999999999</v>
      </c>
      <c r="H204" s="1">
        <v>117.4</v>
      </c>
      <c r="I204" s="1">
        <v>146.30000000000001</v>
      </c>
      <c r="J204" s="1">
        <v>157.30000000000001</v>
      </c>
      <c r="K204" s="1">
        <v>113.6</v>
      </c>
      <c r="L204" s="1">
        <v>113.3</v>
      </c>
      <c r="M204" s="1">
        <v>141.1</v>
      </c>
      <c r="N204" s="1">
        <v>127.4</v>
      </c>
      <c r="O204" s="1">
        <v>150.4</v>
      </c>
      <c r="P204" s="1">
        <v>140.1</v>
      </c>
      <c r="Q204" s="1">
        <v>162.1</v>
      </c>
      <c r="R204" s="1">
        <v>140</v>
      </c>
      <c r="S204" s="1">
        <v>129</v>
      </c>
      <c r="T204" s="1">
        <v>138.30000000000001</v>
      </c>
      <c r="U204" s="1">
        <v>144.6</v>
      </c>
      <c r="V204" s="1">
        <v>129.80000000000001</v>
      </c>
      <c r="W204" s="1">
        <v>134.4</v>
      </c>
      <c r="X204" s="1">
        <v>134.9</v>
      </c>
      <c r="Y204" s="1">
        <v>120.7</v>
      </c>
      <c r="Z204" s="1">
        <v>129.80000000000001</v>
      </c>
      <c r="AA204" s="1">
        <v>145.30000000000001</v>
      </c>
      <c r="AB204" s="1">
        <v>128.30000000000001</v>
      </c>
      <c r="AC204" s="1">
        <v>131</v>
      </c>
      <c r="AD204" s="1">
        <v>138</v>
      </c>
    </row>
    <row r="205" spans="1:30" ht="13">
      <c r="A205" s="11" t="s">
        <v>34</v>
      </c>
      <c r="B205" s="21">
        <v>2018</v>
      </c>
      <c r="C205" s="11" t="s">
        <v>41</v>
      </c>
      <c r="D205" s="1">
        <v>138.30000000000001</v>
      </c>
      <c r="E205" s="1">
        <v>148</v>
      </c>
      <c r="F205" s="1">
        <v>138.1</v>
      </c>
      <c r="G205" s="1">
        <v>142.6</v>
      </c>
      <c r="H205" s="1">
        <v>122.2</v>
      </c>
      <c r="I205" s="1">
        <v>150.6</v>
      </c>
      <c r="J205" s="1">
        <v>156.6</v>
      </c>
      <c r="K205" s="1">
        <v>122.4</v>
      </c>
      <c r="L205" s="1">
        <v>114.7</v>
      </c>
      <c r="M205" s="1">
        <v>139.4</v>
      </c>
      <c r="N205" s="1">
        <v>131.1</v>
      </c>
      <c r="O205" s="1">
        <v>153</v>
      </c>
      <c r="P205" s="1">
        <v>141.69999999999999</v>
      </c>
      <c r="Q205" s="1">
        <v>157.9</v>
      </c>
      <c r="R205" s="1">
        <v>147.30000000000001</v>
      </c>
      <c r="S205" s="1">
        <v>138.80000000000001</v>
      </c>
      <c r="T205" s="1">
        <v>146.1</v>
      </c>
      <c r="U205" s="1">
        <v>144.6</v>
      </c>
      <c r="V205" s="1">
        <v>140.9</v>
      </c>
      <c r="W205" s="1">
        <v>139.4</v>
      </c>
      <c r="X205" s="1">
        <v>137.69999999999999</v>
      </c>
      <c r="Y205" s="1">
        <v>124.3</v>
      </c>
      <c r="Z205" s="1">
        <v>133.6</v>
      </c>
      <c r="AA205" s="1">
        <v>146</v>
      </c>
      <c r="AB205" s="1">
        <v>130.1</v>
      </c>
      <c r="AC205" s="1">
        <v>133.9</v>
      </c>
      <c r="AD205" s="1">
        <v>140.4</v>
      </c>
    </row>
    <row r="206" spans="1:30" ht="13">
      <c r="A206" s="11" t="s">
        <v>30</v>
      </c>
      <c r="B206" s="21">
        <v>2018</v>
      </c>
      <c r="C206" s="11" t="s">
        <v>42</v>
      </c>
      <c r="D206" s="1">
        <v>139.4</v>
      </c>
      <c r="E206" s="1">
        <v>147.19999999999999</v>
      </c>
      <c r="F206" s="1">
        <v>136.6</v>
      </c>
      <c r="G206" s="1">
        <v>143.69999999999999</v>
      </c>
      <c r="H206" s="1">
        <v>124.6</v>
      </c>
      <c r="I206" s="1">
        <v>150.1</v>
      </c>
      <c r="J206" s="1">
        <v>149.4</v>
      </c>
      <c r="K206" s="1">
        <v>125.4</v>
      </c>
      <c r="L206" s="1">
        <v>114.4</v>
      </c>
      <c r="M206" s="1">
        <v>138.69999999999999</v>
      </c>
      <c r="N206" s="1">
        <v>133.1</v>
      </c>
      <c r="O206" s="1">
        <v>155.9</v>
      </c>
      <c r="P206" s="1">
        <v>141.30000000000001</v>
      </c>
      <c r="Q206" s="1">
        <v>157.69999999999999</v>
      </c>
      <c r="R206" s="1">
        <v>152.1</v>
      </c>
      <c r="S206" s="1">
        <v>146.1</v>
      </c>
      <c r="T206" s="1">
        <v>151.30000000000001</v>
      </c>
      <c r="U206" s="1" t="s">
        <v>32</v>
      </c>
      <c r="V206" s="1">
        <v>149</v>
      </c>
      <c r="W206" s="1">
        <v>144</v>
      </c>
      <c r="X206" s="1">
        <v>140</v>
      </c>
      <c r="Y206" s="1">
        <v>129.9</v>
      </c>
      <c r="Z206" s="1">
        <v>140</v>
      </c>
      <c r="AA206" s="1">
        <v>147.6</v>
      </c>
      <c r="AB206" s="1">
        <v>132</v>
      </c>
      <c r="AC206" s="1">
        <v>137.4</v>
      </c>
      <c r="AD206" s="1">
        <v>142.1</v>
      </c>
    </row>
    <row r="207" spans="1:30" ht="13">
      <c r="A207" s="11" t="s">
        <v>33</v>
      </c>
      <c r="B207" s="21">
        <v>2018</v>
      </c>
      <c r="C207" s="11" t="s">
        <v>42</v>
      </c>
      <c r="D207" s="1">
        <v>137</v>
      </c>
      <c r="E207" s="1">
        <v>143.1</v>
      </c>
      <c r="F207" s="1">
        <v>132.80000000000001</v>
      </c>
      <c r="G207" s="1">
        <v>141.5</v>
      </c>
      <c r="H207" s="1">
        <v>117.8</v>
      </c>
      <c r="I207" s="1">
        <v>140</v>
      </c>
      <c r="J207" s="1">
        <v>151.30000000000001</v>
      </c>
      <c r="K207" s="1">
        <v>113.5</v>
      </c>
      <c r="L207" s="1">
        <v>112.3</v>
      </c>
      <c r="M207" s="1">
        <v>141.19999999999999</v>
      </c>
      <c r="N207" s="1">
        <v>127.7</v>
      </c>
      <c r="O207" s="1">
        <v>151.30000000000001</v>
      </c>
      <c r="P207" s="1">
        <v>138.9</v>
      </c>
      <c r="Q207" s="1">
        <v>163.30000000000001</v>
      </c>
      <c r="R207" s="1">
        <v>140.80000000000001</v>
      </c>
      <c r="S207" s="1">
        <v>129.30000000000001</v>
      </c>
      <c r="T207" s="1">
        <v>139.1</v>
      </c>
      <c r="U207" s="1">
        <v>145.30000000000001</v>
      </c>
      <c r="V207" s="1">
        <v>131.19999999999999</v>
      </c>
      <c r="W207" s="1">
        <v>134.9</v>
      </c>
      <c r="X207" s="1">
        <v>135.69999999999999</v>
      </c>
      <c r="Y207" s="1">
        <v>122.5</v>
      </c>
      <c r="Z207" s="1">
        <v>130.19999999999999</v>
      </c>
      <c r="AA207" s="1">
        <v>145.19999999999999</v>
      </c>
      <c r="AB207" s="1">
        <v>129.30000000000001</v>
      </c>
      <c r="AC207" s="1">
        <v>131.9</v>
      </c>
      <c r="AD207" s="1">
        <v>138.1</v>
      </c>
    </row>
    <row r="208" spans="1:30" ht="13">
      <c r="A208" s="11" t="s">
        <v>34</v>
      </c>
      <c r="B208" s="21">
        <v>2018</v>
      </c>
      <c r="C208" s="11" t="s">
        <v>42</v>
      </c>
      <c r="D208" s="1">
        <v>138.6</v>
      </c>
      <c r="E208" s="1">
        <v>145.80000000000001</v>
      </c>
      <c r="F208" s="1">
        <v>135.1</v>
      </c>
      <c r="G208" s="1">
        <v>142.9</v>
      </c>
      <c r="H208" s="1">
        <v>122.1</v>
      </c>
      <c r="I208" s="1">
        <v>145.4</v>
      </c>
      <c r="J208" s="1">
        <v>150</v>
      </c>
      <c r="K208" s="1">
        <v>121.4</v>
      </c>
      <c r="L208" s="1">
        <v>113.7</v>
      </c>
      <c r="M208" s="1">
        <v>139.5</v>
      </c>
      <c r="N208" s="1">
        <v>130.80000000000001</v>
      </c>
      <c r="O208" s="1">
        <v>153.80000000000001</v>
      </c>
      <c r="P208" s="1">
        <v>140.4</v>
      </c>
      <c r="Q208" s="1">
        <v>159.19999999999999</v>
      </c>
      <c r="R208" s="1">
        <v>147.69999999999999</v>
      </c>
      <c r="S208" s="1">
        <v>139.1</v>
      </c>
      <c r="T208" s="1">
        <v>146.5</v>
      </c>
      <c r="U208" s="1">
        <v>145.30000000000001</v>
      </c>
      <c r="V208" s="1">
        <v>142.30000000000001</v>
      </c>
      <c r="W208" s="1">
        <v>139.69999999999999</v>
      </c>
      <c r="X208" s="1">
        <v>138.4</v>
      </c>
      <c r="Y208" s="1">
        <v>126</v>
      </c>
      <c r="Z208" s="1">
        <v>134.5</v>
      </c>
      <c r="AA208" s="1">
        <v>146.19999999999999</v>
      </c>
      <c r="AB208" s="1">
        <v>130.9</v>
      </c>
      <c r="AC208" s="1">
        <v>134.69999999999999</v>
      </c>
      <c r="AD208" s="1">
        <v>140.19999999999999</v>
      </c>
    </row>
    <row r="209" spans="1:30" ht="13">
      <c r="A209" s="11" t="s">
        <v>30</v>
      </c>
      <c r="B209" s="21">
        <v>2018</v>
      </c>
      <c r="C209" s="11" t="s">
        <v>43</v>
      </c>
      <c r="D209" s="1">
        <v>139.30000000000001</v>
      </c>
      <c r="E209" s="1">
        <v>147.6</v>
      </c>
      <c r="F209" s="1">
        <v>134.6</v>
      </c>
      <c r="G209" s="1">
        <v>141.9</v>
      </c>
      <c r="H209" s="1">
        <v>123.5</v>
      </c>
      <c r="I209" s="1">
        <v>144.5</v>
      </c>
      <c r="J209" s="1">
        <v>147.6</v>
      </c>
      <c r="K209" s="1">
        <v>121.4</v>
      </c>
      <c r="L209" s="1">
        <v>112.3</v>
      </c>
      <c r="M209" s="1">
        <v>139.5</v>
      </c>
      <c r="N209" s="1">
        <v>134.6</v>
      </c>
      <c r="O209" s="1">
        <v>155.19999999999999</v>
      </c>
      <c r="P209" s="1">
        <v>140.19999999999999</v>
      </c>
      <c r="Q209" s="1">
        <v>159.6</v>
      </c>
      <c r="R209" s="1">
        <v>150.69999999999999</v>
      </c>
      <c r="S209" s="1">
        <v>144.5</v>
      </c>
      <c r="T209" s="1">
        <v>149.80000000000001</v>
      </c>
      <c r="U209" s="1" t="s">
        <v>32</v>
      </c>
      <c r="V209" s="1">
        <v>149.69999999999999</v>
      </c>
      <c r="W209" s="1">
        <v>147.5</v>
      </c>
      <c r="X209" s="1">
        <v>144.80000000000001</v>
      </c>
      <c r="Y209" s="1">
        <v>130.80000000000001</v>
      </c>
      <c r="Z209" s="1">
        <v>140.1</v>
      </c>
      <c r="AA209" s="1">
        <v>148</v>
      </c>
      <c r="AB209" s="1">
        <v>134.4</v>
      </c>
      <c r="AC209" s="1">
        <v>139.80000000000001</v>
      </c>
      <c r="AD209" s="1">
        <v>142.19999999999999</v>
      </c>
    </row>
    <row r="210" spans="1:30" ht="13">
      <c r="A210" s="11" t="s">
        <v>33</v>
      </c>
      <c r="B210" s="21">
        <v>2018</v>
      </c>
      <c r="C210" s="11" t="s">
        <v>43</v>
      </c>
      <c r="D210" s="1">
        <v>137.6</v>
      </c>
      <c r="E210" s="1">
        <v>144.9</v>
      </c>
      <c r="F210" s="1">
        <v>133.5</v>
      </c>
      <c r="G210" s="1">
        <v>141.5</v>
      </c>
      <c r="H210" s="1">
        <v>118</v>
      </c>
      <c r="I210" s="1">
        <v>139.5</v>
      </c>
      <c r="J210" s="1">
        <v>153</v>
      </c>
      <c r="K210" s="1">
        <v>113.2</v>
      </c>
      <c r="L210" s="1">
        <v>112.8</v>
      </c>
      <c r="M210" s="1">
        <v>141.1</v>
      </c>
      <c r="N210" s="1">
        <v>127.6</v>
      </c>
      <c r="O210" s="1">
        <v>152</v>
      </c>
      <c r="P210" s="1">
        <v>139.4</v>
      </c>
      <c r="Q210" s="1">
        <v>164</v>
      </c>
      <c r="R210" s="1">
        <v>141.5</v>
      </c>
      <c r="S210" s="1">
        <v>129.80000000000001</v>
      </c>
      <c r="T210" s="1">
        <v>139.69999999999999</v>
      </c>
      <c r="U210" s="1">
        <v>146.30000000000001</v>
      </c>
      <c r="V210" s="1">
        <v>133.4</v>
      </c>
      <c r="W210" s="1">
        <v>135.1</v>
      </c>
      <c r="X210" s="1">
        <v>136.19999999999999</v>
      </c>
      <c r="Y210" s="1">
        <v>123.3</v>
      </c>
      <c r="Z210" s="1">
        <v>130.69999999999999</v>
      </c>
      <c r="AA210" s="1">
        <v>145.5</v>
      </c>
      <c r="AB210" s="1">
        <v>130.4</v>
      </c>
      <c r="AC210" s="1">
        <v>132.5</v>
      </c>
      <c r="AD210" s="1">
        <v>138.9</v>
      </c>
    </row>
    <row r="211" spans="1:30" ht="13">
      <c r="A211" s="11" t="s">
        <v>34</v>
      </c>
      <c r="B211" s="21">
        <v>2018</v>
      </c>
      <c r="C211" s="11" t="s">
        <v>43</v>
      </c>
      <c r="D211" s="1">
        <v>137.4</v>
      </c>
      <c r="E211" s="1">
        <v>149.5</v>
      </c>
      <c r="F211" s="1">
        <v>137.30000000000001</v>
      </c>
      <c r="G211" s="1">
        <v>141.9</v>
      </c>
      <c r="H211" s="1">
        <v>121.1</v>
      </c>
      <c r="I211" s="1">
        <v>142.5</v>
      </c>
      <c r="J211" s="1">
        <v>146.69999999999999</v>
      </c>
      <c r="K211" s="1">
        <v>119.1</v>
      </c>
      <c r="L211" s="1">
        <v>111.9</v>
      </c>
      <c r="M211" s="1">
        <v>141</v>
      </c>
      <c r="N211" s="1">
        <v>133.6</v>
      </c>
      <c r="O211" s="1">
        <v>154.5</v>
      </c>
      <c r="P211" s="1">
        <v>139.69999999999999</v>
      </c>
      <c r="Q211" s="1">
        <v>162.6</v>
      </c>
      <c r="R211" s="1">
        <v>148</v>
      </c>
      <c r="S211" s="1">
        <v>139.19999999999999</v>
      </c>
      <c r="T211" s="1">
        <v>146.80000000000001</v>
      </c>
      <c r="U211" s="1">
        <v>146.9</v>
      </c>
      <c r="V211" s="1">
        <v>145.30000000000001</v>
      </c>
      <c r="W211" s="1">
        <v>142.19999999999999</v>
      </c>
      <c r="X211" s="1">
        <v>142.1</v>
      </c>
      <c r="Y211" s="1">
        <v>125.5</v>
      </c>
      <c r="Z211" s="1">
        <v>136.5</v>
      </c>
      <c r="AA211" s="1">
        <v>147.80000000000001</v>
      </c>
      <c r="AB211" s="1">
        <v>132</v>
      </c>
      <c r="AC211" s="1">
        <v>136.30000000000001</v>
      </c>
      <c r="AD211" s="1">
        <v>140.80000000000001</v>
      </c>
    </row>
    <row r="212" spans="1:30" ht="13">
      <c r="A212" s="11" t="s">
        <v>30</v>
      </c>
      <c r="B212" s="21">
        <v>2018</v>
      </c>
      <c r="C212" s="11" t="s">
        <v>44</v>
      </c>
      <c r="D212" s="1">
        <v>137.1</v>
      </c>
      <c r="E212" s="1">
        <v>150.80000000000001</v>
      </c>
      <c r="F212" s="1">
        <v>136.69999999999999</v>
      </c>
      <c r="G212" s="1">
        <v>141.9</v>
      </c>
      <c r="H212" s="1">
        <v>122.8</v>
      </c>
      <c r="I212" s="1">
        <v>143.9</v>
      </c>
      <c r="J212" s="1">
        <v>147.5</v>
      </c>
      <c r="K212" s="1">
        <v>121</v>
      </c>
      <c r="L212" s="1">
        <v>111.6</v>
      </c>
      <c r="M212" s="1">
        <v>140.6</v>
      </c>
      <c r="N212" s="1">
        <v>137.5</v>
      </c>
      <c r="O212" s="1">
        <v>156.1</v>
      </c>
      <c r="P212" s="1">
        <v>140</v>
      </c>
      <c r="Q212" s="1">
        <v>161.9</v>
      </c>
      <c r="R212" s="1">
        <v>151.69999999999999</v>
      </c>
      <c r="S212" s="1">
        <v>145.5</v>
      </c>
      <c r="T212" s="1">
        <v>150.80000000000001</v>
      </c>
      <c r="U212" s="1" t="s">
        <v>32</v>
      </c>
      <c r="V212" s="1">
        <v>150.30000000000001</v>
      </c>
      <c r="W212" s="1">
        <v>148</v>
      </c>
      <c r="X212" s="1">
        <v>145.4</v>
      </c>
      <c r="Y212" s="1">
        <v>130.30000000000001</v>
      </c>
      <c r="Z212" s="1">
        <v>143.1</v>
      </c>
      <c r="AA212" s="1">
        <v>150.19999999999999</v>
      </c>
      <c r="AB212" s="1">
        <v>133.1</v>
      </c>
      <c r="AC212" s="1">
        <v>140.1</v>
      </c>
      <c r="AD212" s="1">
        <v>142.4</v>
      </c>
    </row>
    <row r="213" spans="1:30" ht="13">
      <c r="A213" s="11" t="s">
        <v>33</v>
      </c>
      <c r="B213" s="21">
        <v>2018</v>
      </c>
      <c r="C213" s="11" t="s">
        <v>44</v>
      </c>
      <c r="D213" s="1">
        <v>138.1</v>
      </c>
      <c r="E213" s="1">
        <v>146.30000000000001</v>
      </c>
      <c r="F213" s="1">
        <v>137.80000000000001</v>
      </c>
      <c r="G213" s="1">
        <v>141.6</v>
      </c>
      <c r="H213" s="1">
        <v>118.1</v>
      </c>
      <c r="I213" s="1">
        <v>141.5</v>
      </c>
      <c r="J213" s="1">
        <v>145.19999999999999</v>
      </c>
      <c r="K213" s="1">
        <v>115.3</v>
      </c>
      <c r="L213" s="1">
        <v>112.5</v>
      </c>
      <c r="M213" s="1">
        <v>141.4</v>
      </c>
      <c r="N213" s="1">
        <v>128</v>
      </c>
      <c r="O213" s="1">
        <v>152.6</v>
      </c>
      <c r="P213" s="1">
        <v>139.1</v>
      </c>
      <c r="Q213" s="1">
        <v>164.4</v>
      </c>
      <c r="R213" s="1">
        <v>142.4</v>
      </c>
      <c r="S213" s="1">
        <v>130.19999999999999</v>
      </c>
      <c r="T213" s="1">
        <v>140.5</v>
      </c>
      <c r="U213" s="1">
        <v>146.9</v>
      </c>
      <c r="V213" s="1">
        <v>136.69999999999999</v>
      </c>
      <c r="W213" s="1">
        <v>135.80000000000001</v>
      </c>
      <c r="X213" s="1">
        <v>136.80000000000001</v>
      </c>
      <c r="Y213" s="1">
        <v>121.2</v>
      </c>
      <c r="Z213" s="1">
        <v>131.30000000000001</v>
      </c>
      <c r="AA213" s="1">
        <v>146.1</v>
      </c>
      <c r="AB213" s="1">
        <v>130.5</v>
      </c>
      <c r="AC213" s="1">
        <v>132.19999999999999</v>
      </c>
      <c r="AD213" s="1">
        <v>139</v>
      </c>
    </row>
    <row r="214" spans="1:30" ht="13">
      <c r="A214" s="11" t="s">
        <v>34</v>
      </c>
      <c r="B214" s="21">
        <v>2018</v>
      </c>
      <c r="C214" s="11" t="s">
        <v>44</v>
      </c>
      <c r="D214" s="1">
        <v>137.4</v>
      </c>
      <c r="E214" s="1">
        <v>149.19999999999999</v>
      </c>
      <c r="F214" s="1">
        <v>137.1</v>
      </c>
      <c r="G214" s="1">
        <v>141.80000000000001</v>
      </c>
      <c r="H214" s="1">
        <v>121.1</v>
      </c>
      <c r="I214" s="1">
        <v>142.80000000000001</v>
      </c>
      <c r="J214" s="1">
        <v>146.69999999999999</v>
      </c>
      <c r="K214" s="1">
        <v>119.1</v>
      </c>
      <c r="L214" s="1">
        <v>111.9</v>
      </c>
      <c r="M214" s="1">
        <v>140.9</v>
      </c>
      <c r="N214" s="1">
        <v>133.5</v>
      </c>
      <c r="O214" s="1">
        <v>154.5</v>
      </c>
      <c r="P214" s="1">
        <v>139.69999999999999</v>
      </c>
      <c r="Q214" s="1">
        <v>162.6</v>
      </c>
      <c r="R214" s="1">
        <v>148</v>
      </c>
      <c r="S214" s="1">
        <v>139.1</v>
      </c>
      <c r="T214" s="1">
        <v>146.69999999999999</v>
      </c>
      <c r="U214" s="1">
        <v>146.9</v>
      </c>
      <c r="V214" s="1">
        <v>145.1</v>
      </c>
      <c r="W214" s="1">
        <v>142.19999999999999</v>
      </c>
      <c r="X214" s="1">
        <v>142.1</v>
      </c>
      <c r="Y214" s="1">
        <v>125.5</v>
      </c>
      <c r="Z214" s="1">
        <v>136.5</v>
      </c>
      <c r="AA214" s="1">
        <v>147.80000000000001</v>
      </c>
      <c r="AB214" s="1">
        <v>132</v>
      </c>
      <c r="AC214" s="1">
        <v>136.30000000000001</v>
      </c>
      <c r="AD214" s="1">
        <v>140.80000000000001</v>
      </c>
    </row>
    <row r="215" spans="1:30" ht="13">
      <c r="A215" s="11" t="s">
        <v>30</v>
      </c>
      <c r="B215" s="21">
        <v>2018</v>
      </c>
      <c r="C215" s="11" t="s">
        <v>45</v>
      </c>
      <c r="D215" s="1">
        <v>137.1</v>
      </c>
      <c r="E215" s="1">
        <v>151.9</v>
      </c>
      <c r="F215" s="1">
        <v>137.4</v>
      </c>
      <c r="G215" s="1">
        <v>142.4</v>
      </c>
      <c r="H215" s="1">
        <v>124.2</v>
      </c>
      <c r="I215" s="1">
        <v>140.19999999999999</v>
      </c>
      <c r="J215" s="1">
        <v>136.6</v>
      </c>
      <c r="K215" s="1">
        <v>120.9</v>
      </c>
      <c r="L215" s="1">
        <v>109.9</v>
      </c>
      <c r="M215" s="1">
        <v>140.19999999999999</v>
      </c>
      <c r="N215" s="1">
        <v>137.80000000000001</v>
      </c>
      <c r="O215" s="1">
        <v>156</v>
      </c>
      <c r="P215" s="1">
        <v>138.5</v>
      </c>
      <c r="Q215" s="1">
        <v>162.4</v>
      </c>
      <c r="R215" s="1">
        <v>151.6</v>
      </c>
      <c r="S215" s="1">
        <v>145.9</v>
      </c>
      <c r="T215" s="1">
        <v>150.80000000000001</v>
      </c>
      <c r="U215" s="1" t="s">
        <v>32</v>
      </c>
      <c r="V215" s="1">
        <v>149</v>
      </c>
      <c r="W215" s="1">
        <v>149.5</v>
      </c>
      <c r="X215" s="1">
        <v>149.6</v>
      </c>
      <c r="Y215" s="1">
        <v>128.9</v>
      </c>
      <c r="Z215" s="1">
        <v>143.30000000000001</v>
      </c>
      <c r="AA215" s="1">
        <v>155.1</v>
      </c>
      <c r="AB215" s="1">
        <v>133.19999999999999</v>
      </c>
      <c r="AC215" s="1">
        <v>141.6</v>
      </c>
      <c r="AD215" s="1">
        <v>141.9</v>
      </c>
    </row>
    <row r="216" spans="1:30" ht="13">
      <c r="A216" s="11" t="s">
        <v>33</v>
      </c>
      <c r="B216" s="21">
        <v>2018</v>
      </c>
      <c r="C216" s="11" t="s">
        <v>45</v>
      </c>
      <c r="D216" s="1">
        <v>138.5</v>
      </c>
      <c r="E216" s="1">
        <v>147.80000000000001</v>
      </c>
      <c r="F216" s="1">
        <v>141.1</v>
      </c>
      <c r="G216" s="1">
        <v>141.6</v>
      </c>
      <c r="H216" s="1">
        <v>118.1</v>
      </c>
      <c r="I216" s="1">
        <v>138.5</v>
      </c>
      <c r="J216" s="1">
        <v>132.4</v>
      </c>
      <c r="K216" s="1">
        <v>117.5</v>
      </c>
      <c r="L216" s="1">
        <v>111</v>
      </c>
      <c r="M216" s="1">
        <v>141.5</v>
      </c>
      <c r="N216" s="1">
        <v>128.1</v>
      </c>
      <c r="O216" s="1">
        <v>152.9</v>
      </c>
      <c r="P216" s="1">
        <v>137.6</v>
      </c>
      <c r="Q216" s="1">
        <v>164.6</v>
      </c>
      <c r="R216" s="1">
        <v>142.69999999999999</v>
      </c>
      <c r="S216" s="1">
        <v>130.30000000000001</v>
      </c>
      <c r="T216" s="1">
        <v>140.80000000000001</v>
      </c>
      <c r="U216" s="1">
        <v>146.5</v>
      </c>
      <c r="V216" s="1">
        <v>132.4</v>
      </c>
      <c r="W216" s="1">
        <v>136.19999999999999</v>
      </c>
      <c r="X216" s="1">
        <v>137.30000000000001</v>
      </c>
      <c r="Y216" s="1">
        <v>118.8</v>
      </c>
      <c r="Z216" s="1">
        <v>131.69999999999999</v>
      </c>
      <c r="AA216" s="1">
        <v>146.5</v>
      </c>
      <c r="AB216" s="1">
        <v>130.80000000000001</v>
      </c>
      <c r="AC216" s="1">
        <v>131.69999999999999</v>
      </c>
      <c r="AD216" s="1">
        <v>138</v>
      </c>
    </row>
    <row r="217" spans="1:30" ht="13">
      <c r="A217" s="11" t="s">
        <v>34</v>
      </c>
      <c r="B217" s="21">
        <v>2018</v>
      </c>
      <c r="C217" s="11" t="s">
        <v>45</v>
      </c>
      <c r="D217" s="1">
        <v>137.5</v>
      </c>
      <c r="E217" s="1">
        <v>150.5</v>
      </c>
      <c r="F217" s="1">
        <v>138.80000000000001</v>
      </c>
      <c r="G217" s="1">
        <v>142.1</v>
      </c>
      <c r="H217" s="1">
        <v>122</v>
      </c>
      <c r="I217" s="1">
        <v>139.4</v>
      </c>
      <c r="J217" s="1">
        <v>135.19999999999999</v>
      </c>
      <c r="K217" s="1">
        <v>119.8</v>
      </c>
      <c r="L217" s="1">
        <v>110.3</v>
      </c>
      <c r="M217" s="1">
        <v>140.6</v>
      </c>
      <c r="N217" s="1">
        <v>133.80000000000001</v>
      </c>
      <c r="O217" s="1">
        <v>154.6</v>
      </c>
      <c r="P217" s="1">
        <v>138.19999999999999</v>
      </c>
      <c r="Q217" s="1">
        <v>163</v>
      </c>
      <c r="R217" s="1">
        <v>148.1</v>
      </c>
      <c r="S217" s="1">
        <v>139.4</v>
      </c>
      <c r="T217" s="1">
        <v>146.80000000000001</v>
      </c>
      <c r="U217" s="1">
        <v>146.5</v>
      </c>
      <c r="V217" s="1">
        <v>142.69999999999999</v>
      </c>
      <c r="W217" s="1">
        <v>143.19999999999999</v>
      </c>
      <c r="X217" s="1">
        <v>144.9</v>
      </c>
      <c r="Y217" s="1">
        <v>123.6</v>
      </c>
      <c r="Z217" s="1">
        <v>136.80000000000001</v>
      </c>
      <c r="AA217" s="1">
        <v>150.1</v>
      </c>
      <c r="AB217" s="1">
        <v>132.19999999999999</v>
      </c>
      <c r="AC217" s="1">
        <v>136.80000000000001</v>
      </c>
      <c r="AD217" s="1">
        <v>140.1</v>
      </c>
    </row>
    <row r="218" spans="1:30" ht="13">
      <c r="A218" s="11" t="s">
        <v>30</v>
      </c>
      <c r="B218" s="21">
        <v>2019</v>
      </c>
      <c r="C218" s="11" t="s">
        <v>31</v>
      </c>
      <c r="D218" s="1">
        <v>136.6</v>
      </c>
      <c r="E218" s="1">
        <v>152.5</v>
      </c>
      <c r="F218" s="1">
        <v>138.19999999999999</v>
      </c>
      <c r="G218" s="1">
        <v>142.4</v>
      </c>
      <c r="H218" s="1">
        <v>123.9</v>
      </c>
      <c r="I218" s="1">
        <v>135.5</v>
      </c>
      <c r="J218" s="1">
        <v>131.69999999999999</v>
      </c>
      <c r="K218" s="1">
        <v>121.3</v>
      </c>
      <c r="L218" s="1">
        <v>108.4</v>
      </c>
      <c r="M218" s="1">
        <v>138.9</v>
      </c>
      <c r="N218" s="1">
        <v>137</v>
      </c>
      <c r="O218" s="1">
        <v>155.80000000000001</v>
      </c>
      <c r="P218" s="1">
        <v>137.4</v>
      </c>
      <c r="Q218" s="1">
        <v>162.69999999999999</v>
      </c>
      <c r="R218" s="1">
        <v>150.6</v>
      </c>
      <c r="S218" s="1">
        <v>145.1</v>
      </c>
      <c r="T218" s="1">
        <v>149.9</v>
      </c>
      <c r="U218" s="1" t="s">
        <v>32</v>
      </c>
      <c r="V218" s="1">
        <v>146.19999999999999</v>
      </c>
      <c r="W218" s="1">
        <v>150.1</v>
      </c>
      <c r="X218" s="1">
        <v>149.6</v>
      </c>
      <c r="Y218" s="1">
        <v>128.6</v>
      </c>
      <c r="Z218" s="1">
        <v>142.9</v>
      </c>
      <c r="AA218" s="1">
        <v>155.19999999999999</v>
      </c>
      <c r="AB218" s="1">
        <v>133.5</v>
      </c>
      <c r="AC218" s="1">
        <v>141.69999999999999</v>
      </c>
      <c r="AD218" s="1">
        <v>141</v>
      </c>
    </row>
    <row r="219" spans="1:30" ht="13">
      <c r="A219" s="11" t="s">
        <v>33</v>
      </c>
      <c r="B219" s="21">
        <v>2019</v>
      </c>
      <c r="C219" s="11" t="s">
        <v>31</v>
      </c>
      <c r="D219" s="1">
        <v>138.30000000000001</v>
      </c>
      <c r="E219" s="1">
        <v>149.4</v>
      </c>
      <c r="F219" s="1">
        <v>143.5</v>
      </c>
      <c r="G219" s="1">
        <v>141.69999999999999</v>
      </c>
      <c r="H219" s="1">
        <v>118.1</v>
      </c>
      <c r="I219" s="1">
        <v>135.19999999999999</v>
      </c>
      <c r="J219" s="1">
        <v>130.5</v>
      </c>
      <c r="K219" s="1">
        <v>118.2</v>
      </c>
      <c r="L219" s="1">
        <v>110.4</v>
      </c>
      <c r="M219" s="1">
        <v>140.4</v>
      </c>
      <c r="N219" s="1">
        <v>128.1</v>
      </c>
      <c r="O219" s="1">
        <v>153.19999999999999</v>
      </c>
      <c r="P219" s="1">
        <v>137.30000000000001</v>
      </c>
      <c r="Q219" s="1">
        <v>164.7</v>
      </c>
      <c r="R219" s="1">
        <v>143</v>
      </c>
      <c r="S219" s="1">
        <v>130.4</v>
      </c>
      <c r="T219" s="1">
        <v>141.1</v>
      </c>
      <c r="U219" s="1">
        <v>147.69999999999999</v>
      </c>
      <c r="V219" s="1">
        <v>128.6</v>
      </c>
      <c r="W219" s="1">
        <v>136.30000000000001</v>
      </c>
      <c r="X219" s="1">
        <v>137.80000000000001</v>
      </c>
      <c r="Y219" s="1">
        <v>118.6</v>
      </c>
      <c r="Z219" s="1">
        <v>131.9</v>
      </c>
      <c r="AA219" s="1">
        <v>146.6</v>
      </c>
      <c r="AB219" s="1">
        <v>131.69999999999999</v>
      </c>
      <c r="AC219" s="1">
        <v>131.80000000000001</v>
      </c>
      <c r="AD219" s="1">
        <v>138</v>
      </c>
    </row>
    <row r="220" spans="1:30" ht="13">
      <c r="A220" s="11" t="s">
        <v>34</v>
      </c>
      <c r="B220" s="21">
        <v>2019</v>
      </c>
      <c r="C220" s="11" t="s">
        <v>31</v>
      </c>
      <c r="D220" s="1">
        <v>137.1</v>
      </c>
      <c r="E220" s="1">
        <v>151.4</v>
      </c>
      <c r="F220" s="1">
        <v>140.19999999999999</v>
      </c>
      <c r="G220" s="1">
        <v>142.1</v>
      </c>
      <c r="H220" s="1">
        <v>121.8</v>
      </c>
      <c r="I220" s="1">
        <v>135.4</v>
      </c>
      <c r="J220" s="1">
        <v>131.30000000000001</v>
      </c>
      <c r="K220" s="1">
        <v>120.3</v>
      </c>
      <c r="L220" s="1">
        <v>109.1</v>
      </c>
      <c r="M220" s="1">
        <v>139.4</v>
      </c>
      <c r="N220" s="1">
        <v>133.30000000000001</v>
      </c>
      <c r="O220" s="1">
        <v>154.6</v>
      </c>
      <c r="P220" s="1">
        <v>137.4</v>
      </c>
      <c r="Q220" s="1">
        <v>163.19999999999999</v>
      </c>
      <c r="R220" s="1">
        <v>147.6</v>
      </c>
      <c r="S220" s="1">
        <v>139</v>
      </c>
      <c r="T220" s="1">
        <v>146.4</v>
      </c>
      <c r="U220" s="1">
        <v>147.69999999999999</v>
      </c>
      <c r="V220" s="1">
        <v>139.5</v>
      </c>
      <c r="W220" s="1">
        <v>143.6</v>
      </c>
      <c r="X220" s="1">
        <v>145.1</v>
      </c>
      <c r="Y220" s="1">
        <v>123.3</v>
      </c>
      <c r="Z220" s="1">
        <v>136.69999999999999</v>
      </c>
      <c r="AA220" s="1">
        <v>150.19999999999999</v>
      </c>
      <c r="AB220" s="1">
        <v>132.80000000000001</v>
      </c>
      <c r="AC220" s="1">
        <v>136.9</v>
      </c>
      <c r="AD220" s="1">
        <v>139.6</v>
      </c>
    </row>
    <row r="221" spans="1:30" ht="13">
      <c r="A221" s="11" t="s">
        <v>30</v>
      </c>
      <c r="B221" s="21">
        <v>2019</v>
      </c>
      <c r="C221" s="11" t="s">
        <v>35</v>
      </c>
      <c r="D221" s="1">
        <v>136.80000000000001</v>
      </c>
      <c r="E221" s="1">
        <v>153</v>
      </c>
      <c r="F221" s="1">
        <v>139.1</v>
      </c>
      <c r="G221" s="1">
        <v>142.5</v>
      </c>
      <c r="H221" s="1">
        <v>124.1</v>
      </c>
      <c r="I221" s="1">
        <v>135.80000000000001</v>
      </c>
      <c r="J221" s="1">
        <v>128.69999999999999</v>
      </c>
      <c r="K221" s="1">
        <v>121.5</v>
      </c>
      <c r="L221" s="1">
        <v>108.3</v>
      </c>
      <c r="M221" s="1">
        <v>139.19999999999999</v>
      </c>
      <c r="N221" s="1">
        <v>137.4</v>
      </c>
      <c r="O221" s="1">
        <v>156.19999999999999</v>
      </c>
      <c r="P221" s="1">
        <v>137.19999999999999</v>
      </c>
      <c r="Q221" s="1">
        <v>162.80000000000001</v>
      </c>
      <c r="R221" s="1">
        <v>150.5</v>
      </c>
      <c r="S221" s="1">
        <v>146.1</v>
      </c>
      <c r="T221" s="1">
        <v>149.9</v>
      </c>
      <c r="U221" s="1" t="s">
        <v>32</v>
      </c>
      <c r="V221" s="1">
        <v>145.30000000000001</v>
      </c>
      <c r="W221" s="1">
        <v>150.1</v>
      </c>
      <c r="X221" s="1">
        <v>149.9</v>
      </c>
      <c r="Y221" s="1">
        <v>129.19999999999999</v>
      </c>
      <c r="Z221" s="1">
        <v>143.4</v>
      </c>
      <c r="AA221" s="1">
        <v>155.5</v>
      </c>
      <c r="AB221" s="1">
        <v>134.9</v>
      </c>
      <c r="AC221" s="1">
        <v>142.19999999999999</v>
      </c>
      <c r="AD221" s="1">
        <v>141</v>
      </c>
    </row>
    <row r="222" spans="1:30" ht="13">
      <c r="A222" s="11" t="s">
        <v>33</v>
      </c>
      <c r="B222" s="21">
        <v>2019</v>
      </c>
      <c r="C222" s="11" t="s">
        <v>35</v>
      </c>
      <c r="D222" s="1">
        <v>139.4</v>
      </c>
      <c r="E222" s="1">
        <v>150.1</v>
      </c>
      <c r="F222" s="1">
        <v>145.30000000000001</v>
      </c>
      <c r="G222" s="1">
        <v>141.69999999999999</v>
      </c>
      <c r="H222" s="1">
        <v>118.4</v>
      </c>
      <c r="I222" s="1">
        <v>137</v>
      </c>
      <c r="J222" s="1">
        <v>131.6</v>
      </c>
      <c r="K222" s="1">
        <v>119.9</v>
      </c>
      <c r="L222" s="1">
        <v>110.4</v>
      </c>
      <c r="M222" s="1">
        <v>140.80000000000001</v>
      </c>
      <c r="N222" s="1">
        <v>128.30000000000001</v>
      </c>
      <c r="O222" s="1">
        <v>153.5</v>
      </c>
      <c r="P222" s="1">
        <v>138</v>
      </c>
      <c r="Q222" s="1">
        <v>164.9</v>
      </c>
      <c r="R222" s="1">
        <v>143.30000000000001</v>
      </c>
      <c r="S222" s="1">
        <v>130.80000000000001</v>
      </c>
      <c r="T222" s="1">
        <v>141.4</v>
      </c>
      <c r="U222" s="1">
        <v>148.5</v>
      </c>
      <c r="V222" s="1">
        <v>127.1</v>
      </c>
      <c r="W222" s="1">
        <v>136.6</v>
      </c>
      <c r="X222" s="1">
        <v>138.5</v>
      </c>
      <c r="Y222" s="1">
        <v>119.2</v>
      </c>
      <c r="Z222" s="1">
        <v>132.19999999999999</v>
      </c>
      <c r="AA222" s="1">
        <v>146.6</v>
      </c>
      <c r="AB222" s="1">
        <v>133</v>
      </c>
      <c r="AC222" s="1">
        <v>132.4</v>
      </c>
      <c r="AD222" s="1">
        <v>138.6</v>
      </c>
    </row>
    <row r="223" spans="1:30" ht="13">
      <c r="A223" s="11" t="s">
        <v>34</v>
      </c>
      <c r="B223" s="21">
        <v>2019</v>
      </c>
      <c r="C223" s="11" t="s">
        <v>35</v>
      </c>
      <c r="D223" s="1">
        <v>137.6</v>
      </c>
      <c r="E223" s="1">
        <v>152</v>
      </c>
      <c r="F223" s="1">
        <v>141.5</v>
      </c>
      <c r="G223" s="1">
        <v>142.19999999999999</v>
      </c>
      <c r="H223" s="1">
        <v>122</v>
      </c>
      <c r="I223" s="1">
        <v>136.4</v>
      </c>
      <c r="J223" s="1">
        <v>129.69999999999999</v>
      </c>
      <c r="K223" s="1">
        <v>121</v>
      </c>
      <c r="L223" s="1">
        <v>109</v>
      </c>
      <c r="M223" s="1">
        <v>139.69999999999999</v>
      </c>
      <c r="N223" s="1">
        <v>133.6</v>
      </c>
      <c r="O223" s="1">
        <v>154.9</v>
      </c>
      <c r="P223" s="1">
        <v>137.5</v>
      </c>
      <c r="Q223" s="1">
        <v>163.4</v>
      </c>
      <c r="R223" s="1">
        <v>147.69999999999999</v>
      </c>
      <c r="S223" s="1">
        <v>139.69999999999999</v>
      </c>
      <c r="T223" s="1">
        <v>146.5</v>
      </c>
      <c r="U223" s="1">
        <v>148.5</v>
      </c>
      <c r="V223" s="1">
        <v>138.4</v>
      </c>
      <c r="W223" s="1">
        <v>143.69999999999999</v>
      </c>
      <c r="X223" s="1">
        <v>145.6</v>
      </c>
      <c r="Y223" s="1">
        <v>123.9</v>
      </c>
      <c r="Z223" s="1">
        <v>137.1</v>
      </c>
      <c r="AA223" s="1">
        <v>150.30000000000001</v>
      </c>
      <c r="AB223" s="1">
        <v>134.1</v>
      </c>
      <c r="AC223" s="1">
        <v>137.4</v>
      </c>
      <c r="AD223" s="1">
        <v>139.9</v>
      </c>
    </row>
    <row r="224" spans="1:30" ht="13">
      <c r="A224" s="11" t="s">
        <v>30</v>
      </c>
      <c r="B224" s="21">
        <v>2019</v>
      </c>
      <c r="C224" s="11" t="s">
        <v>36</v>
      </c>
      <c r="D224" s="1">
        <v>136.9</v>
      </c>
      <c r="E224" s="1">
        <v>154.1</v>
      </c>
      <c r="F224" s="1">
        <v>138.69999999999999</v>
      </c>
      <c r="G224" s="1">
        <v>142.5</v>
      </c>
      <c r="H224" s="1">
        <v>124.1</v>
      </c>
      <c r="I224" s="1">
        <v>136.1</v>
      </c>
      <c r="J224" s="1">
        <v>128.19999999999999</v>
      </c>
      <c r="K224" s="1">
        <v>122.3</v>
      </c>
      <c r="L224" s="1">
        <v>108.3</v>
      </c>
      <c r="M224" s="1">
        <v>138.9</v>
      </c>
      <c r="N224" s="1">
        <v>137.4</v>
      </c>
      <c r="O224" s="1">
        <v>156.4</v>
      </c>
      <c r="P224" s="1">
        <v>137.30000000000001</v>
      </c>
      <c r="Q224" s="1">
        <v>162.9</v>
      </c>
      <c r="R224" s="1">
        <v>150.80000000000001</v>
      </c>
      <c r="S224" s="1">
        <v>146.1</v>
      </c>
      <c r="T224" s="1">
        <v>150.1</v>
      </c>
      <c r="U224" s="1" t="s">
        <v>32</v>
      </c>
      <c r="V224" s="1">
        <v>146.4</v>
      </c>
      <c r="W224" s="1">
        <v>150</v>
      </c>
      <c r="X224" s="1">
        <v>150.4</v>
      </c>
      <c r="Y224" s="1">
        <v>129.9</v>
      </c>
      <c r="Z224" s="1">
        <v>143.80000000000001</v>
      </c>
      <c r="AA224" s="1">
        <v>155.5</v>
      </c>
      <c r="AB224" s="1">
        <v>134</v>
      </c>
      <c r="AC224" s="1">
        <v>142.4</v>
      </c>
      <c r="AD224" s="1">
        <v>141.19999999999999</v>
      </c>
    </row>
    <row r="225" spans="1:30" ht="13">
      <c r="A225" s="11" t="s">
        <v>33</v>
      </c>
      <c r="B225" s="21">
        <v>2019</v>
      </c>
      <c r="C225" s="11" t="s">
        <v>36</v>
      </c>
      <c r="D225" s="1">
        <v>139.69999999999999</v>
      </c>
      <c r="E225" s="1">
        <v>151.1</v>
      </c>
      <c r="F225" s="1">
        <v>142.9</v>
      </c>
      <c r="G225" s="1">
        <v>141.9</v>
      </c>
      <c r="H225" s="1">
        <v>118.4</v>
      </c>
      <c r="I225" s="1">
        <v>139.4</v>
      </c>
      <c r="J225" s="1">
        <v>141.19999999999999</v>
      </c>
      <c r="K225" s="1">
        <v>120.7</v>
      </c>
      <c r="L225" s="1">
        <v>110.4</v>
      </c>
      <c r="M225" s="1">
        <v>140.69999999999999</v>
      </c>
      <c r="N225" s="1">
        <v>128.5</v>
      </c>
      <c r="O225" s="1">
        <v>153.9</v>
      </c>
      <c r="P225" s="1">
        <v>139.6</v>
      </c>
      <c r="Q225" s="1">
        <v>165.3</v>
      </c>
      <c r="R225" s="1">
        <v>143.5</v>
      </c>
      <c r="S225" s="1">
        <v>131.19999999999999</v>
      </c>
      <c r="T225" s="1">
        <v>141.6</v>
      </c>
      <c r="U225" s="1">
        <v>149</v>
      </c>
      <c r="V225" s="1">
        <v>128.80000000000001</v>
      </c>
      <c r="W225" s="1">
        <v>136.80000000000001</v>
      </c>
      <c r="X225" s="1">
        <v>139.19999999999999</v>
      </c>
      <c r="Y225" s="1">
        <v>119.9</v>
      </c>
      <c r="Z225" s="1">
        <v>133</v>
      </c>
      <c r="AA225" s="1">
        <v>146.69999999999999</v>
      </c>
      <c r="AB225" s="1">
        <v>132.5</v>
      </c>
      <c r="AC225" s="1">
        <v>132.80000000000001</v>
      </c>
      <c r="AD225" s="1">
        <v>139.5</v>
      </c>
    </row>
    <row r="226" spans="1:30" ht="13">
      <c r="A226" s="11" t="s">
        <v>34</v>
      </c>
      <c r="B226" s="21">
        <v>2019</v>
      </c>
      <c r="C226" s="11" t="s">
        <v>36</v>
      </c>
      <c r="D226" s="1">
        <v>137.80000000000001</v>
      </c>
      <c r="E226" s="1">
        <v>153</v>
      </c>
      <c r="F226" s="1">
        <v>140.30000000000001</v>
      </c>
      <c r="G226" s="1">
        <v>142.30000000000001</v>
      </c>
      <c r="H226" s="1">
        <v>122</v>
      </c>
      <c r="I226" s="1">
        <v>137.6</v>
      </c>
      <c r="J226" s="1">
        <v>132.6</v>
      </c>
      <c r="K226" s="1">
        <v>121.8</v>
      </c>
      <c r="L226" s="1">
        <v>109</v>
      </c>
      <c r="M226" s="1">
        <v>139.5</v>
      </c>
      <c r="N226" s="1">
        <v>133.69999999999999</v>
      </c>
      <c r="O226" s="1">
        <v>155.19999999999999</v>
      </c>
      <c r="P226" s="1">
        <v>138.1</v>
      </c>
      <c r="Q226" s="1">
        <v>163.5</v>
      </c>
      <c r="R226" s="1">
        <v>147.9</v>
      </c>
      <c r="S226" s="1">
        <v>139.9</v>
      </c>
      <c r="T226" s="1">
        <v>146.69999999999999</v>
      </c>
      <c r="U226" s="1">
        <v>149</v>
      </c>
      <c r="V226" s="1">
        <v>139.69999999999999</v>
      </c>
      <c r="W226" s="1">
        <v>143.80000000000001</v>
      </c>
      <c r="X226" s="1">
        <v>146.19999999999999</v>
      </c>
      <c r="Y226" s="1">
        <v>124.6</v>
      </c>
      <c r="Z226" s="1">
        <v>137.69999999999999</v>
      </c>
      <c r="AA226" s="1">
        <v>150.30000000000001</v>
      </c>
      <c r="AB226" s="1">
        <v>133.4</v>
      </c>
      <c r="AC226" s="1">
        <v>137.69999999999999</v>
      </c>
      <c r="AD226" s="1">
        <v>140.4</v>
      </c>
    </row>
    <row r="227" spans="1:30" ht="13">
      <c r="A227" s="11" t="s">
        <v>30</v>
      </c>
      <c r="B227" s="21">
        <v>2019</v>
      </c>
      <c r="C227" s="11" t="s">
        <v>38</v>
      </c>
      <c r="D227" s="1">
        <v>137.4</v>
      </c>
      <c r="E227" s="1">
        <v>159.5</v>
      </c>
      <c r="F227" s="1">
        <v>134.5</v>
      </c>
      <c r="G227" s="1">
        <v>142.6</v>
      </c>
      <c r="H227" s="1">
        <v>124</v>
      </c>
      <c r="I227" s="1">
        <v>143.69999999999999</v>
      </c>
      <c r="J227" s="1">
        <v>133.4</v>
      </c>
      <c r="K227" s="1">
        <v>125.1</v>
      </c>
      <c r="L227" s="1">
        <v>109.3</v>
      </c>
      <c r="M227" s="1">
        <v>139.30000000000001</v>
      </c>
      <c r="N227" s="1">
        <v>137.69999999999999</v>
      </c>
      <c r="O227" s="1">
        <v>156.4</v>
      </c>
      <c r="P227" s="1">
        <v>139.19999999999999</v>
      </c>
      <c r="Q227" s="1">
        <v>163.30000000000001</v>
      </c>
      <c r="R227" s="1">
        <v>151.30000000000001</v>
      </c>
      <c r="S227" s="1">
        <v>146.6</v>
      </c>
      <c r="T227" s="1">
        <v>150.69999999999999</v>
      </c>
      <c r="U227" s="1" t="s">
        <v>32</v>
      </c>
      <c r="V227" s="1">
        <v>146.9</v>
      </c>
      <c r="W227" s="1">
        <v>149.5</v>
      </c>
      <c r="X227" s="1">
        <v>151.30000000000001</v>
      </c>
      <c r="Y227" s="1">
        <v>130.19999999999999</v>
      </c>
      <c r="Z227" s="1">
        <v>145.9</v>
      </c>
      <c r="AA227" s="1">
        <v>156.69999999999999</v>
      </c>
      <c r="AB227" s="1">
        <v>133.9</v>
      </c>
      <c r="AC227" s="1">
        <v>142.9</v>
      </c>
      <c r="AD227" s="1">
        <v>142.4</v>
      </c>
    </row>
    <row r="228" spans="1:30" ht="13">
      <c r="A228" s="11" t="s">
        <v>33</v>
      </c>
      <c r="B228" s="21">
        <v>2019</v>
      </c>
      <c r="C228" s="11" t="s">
        <v>38</v>
      </c>
      <c r="D228" s="1">
        <v>140.4</v>
      </c>
      <c r="E228" s="1">
        <v>156.69999999999999</v>
      </c>
      <c r="F228" s="1">
        <v>138.30000000000001</v>
      </c>
      <c r="G228" s="1">
        <v>142.4</v>
      </c>
      <c r="H228" s="1">
        <v>118.6</v>
      </c>
      <c r="I228" s="1">
        <v>149.69999999999999</v>
      </c>
      <c r="J228" s="1">
        <v>161.6</v>
      </c>
      <c r="K228" s="1">
        <v>124.4</v>
      </c>
      <c r="L228" s="1">
        <v>111.2</v>
      </c>
      <c r="M228" s="1">
        <v>141</v>
      </c>
      <c r="N228" s="1">
        <v>128.9</v>
      </c>
      <c r="O228" s="1">
        <v>154.5</v>
      </c>
      <c r="P228" s="1">
        <v>143.80000000000001</v>
      </c>
      <c r="Q228" s="1">
        <v>166.2</v>
      </c>
      <c r="R228" s="1">
        <v>144</v>
      </c>
      <c r="S228" s="1">
        <v>131.69999999999999</v>
      </c>
      <c r="T228" s="1">
        <v>142.19999999999999</v>
      </c>
      <c r="U228" s="1">
        <v>150.1</v>
      </c>
      <c r="V228" s="1">
        <v>129.4</v>
      </c>
      <c r="W228" s="1">
        <v>137.19999999999999</v>
      </c>
      <c r="X228" s="1">
        <v>139.80000000000001</v>
      </c>
      <c r="Y228" s="1">
        <v>120.1</v>
      </c>
      <c r="Z228" s="1">
        <v>134</v>
      </c>
      <c r="AA228" s="1">
        <v>148</v>
      </c>
      <c r="AB228" s="1">
        <v>132.6</v>
      </c>
      <c r="AC228" s="1">
        <v>133.30000000000001</v>
      </c>
      <c r="AD228" s="1">
        <v>141.5</v>
      </c>
    </row>
    <row r="229" spans="1:30" ht="13">
      <c r="A229" s="11" t="s">
        <v>34</v>
      </c>
      <c r="B229" s="21">
        <v>2019</v>
      </c>
      <c r="C229" s="11" t="s">
        <v>38</v>
      </c>
      <c r="D229" s="1">
        <v>138.30000000000001</v>
      </c>
      <c r="E229" s="1">
        <v>158.5</v>
      </c>
      <c r="F229" s="1">
        <v>136</v>
      </c>
      <c r="G229" s="1">
        <v>142.5</v>
      </c>
      <c r="H229" s="1">
        <v>122</v>
      </c>
      <c r="I229" s="1">
        <v>146.5</v>
      </c>
      <c r="J229" s="1">
        <v>143</v>
      </c>
      <c r="K229" s="1">
        <v>124.9</v>
      </c>
      <c r="L229" s="1">
        <v>109.9</v>
      </c>
      <c r="M229" s="1">
        <v>139.9</v>
      </c>
      <c r="N229" s="1">
        <v>134</v>
      </c>
      <c r="O229" s="1">
        <v>155.5</v>
      </c>
      <c r="P229" s="1">
        <v>140.9</v>
      </c>
      <c r="Q229" s="1">
        <v>164.1</v>
      </c>
      <c r="R229" s="1">
        <v>148.4</v>
      </c>
      <c r="S229" s="1">
        <v>140.4</v>
      </c>
      <c r="T229" s="1">
        <v>147.30000000000001</v>
      </c>
      <c r="U229" s="1">
        <v>150.1</v>
      </c>
      <c r="V229" s="1">
        <v>140.30000000000001</v>
      </c>
      <c r="W229" s="1">
        <v>143.69999999999999</v>
      </c>
      <c r="X229" s="1">
        <v>146.9</v>
      </c>
      <c r="Y229" s="1">
        <v>124.9</v>
      </c>
      <c r="Z229" s="1">
        <v>139.19999999999999</v>
      </c>
      <c r="AA229" s="1">
        <v>151.6</v>
      </c>
      <c r="AB229" s="1">
        <v>133.4</v>
      </c>
      <c r="AC229" s="1">
        <v>138.19999999999999</v>
      </c>
      <c r="AD229" s="1">
        <v>142</v>
      </c>
    </row>
    <row r="230" spans="1:30" ht="13">
      <c r="A230" s="11" t="s">
        <v>30</v>
      </c>
      <c r="B230" s="21">
        <v>2019</v>
      </c>
      <c r="C230" s="11" t="s">
        <v>39</v>
      </c>
      <c r="D230" s="1">
        <v>137.80000000000001</v>
      </c>
      <c r="E230" s="1">
        <v>163.5</v>
      </c>
      <c r="F230" s="1">
        <v>136.19999999999999</v>
      </c>
      <c r="G230" s="1">
        <v>143.19999999999999</v>
      </c>
      <c r="H230" s="1">
        <v>124.3</v>
      </c>
      <c r="I230" s="1">
        <v>143.30000000000001</v>
      </c>
      <c r="J230" s="1">
        <v>140.6</v>
      </c>
      <c r="K230" s="1">
        <v>128.69999999999999</v>
      </c>
      <c r="L230" s="1">
        <v>110.6</v>
      </c>
      <c r="M230" s="1">
        <v>140.4</v>
      </c>
      <c r="N230" s="1">
        <v>138</v>
      </c>
      <c r="O230" s="1">
        <v>156.6</v>
      </c>
      <c r="P230" s="1">
        <v>141</v>
      </c>
      <c r="Q230" s="1">
        <v>164.2</v>
      </c>
      <c r="R230" s="1">
        <v>151.4</v>
      </c>
      <c r="S230" s="1">
        <v>146.5</v>
      </c>
      <c r="T230" s="1">
        <v>150.69999999999999</v>
      </c>
      <c r="U230" s="1" t="s">
        <v>32</v>
      </c>
      <c r="V230" s="1">
        <v>147.80000000000001</v>
      </c>
      <c r="W230" s="1">
        <v>149.6</v>
      </c>
      <c r="X230" s="1">
        <v>151.69999999999999</v>
      </c>
      <c r="Y230" s="1">
        <v>130.19999999999999</v>
      </c>
      <c r="Z230" s="1">
        <v>146.4</v>
      </c>
      <c r="AA230" s="1">
        <v>157.69999999999999</v>
      </c>
      <c r="AB230" s="1">
        <v>134.80000000000001</v>
      </c>
      <c r="AC230" s="1">
        <v>143.30000000000001</v>
      </c>
      <c r="AD230" s="1">
        <v>143.6</v>
      </c>
    </row>
    <row r="231" spans="1:30" ht="13">
      <c r="A231" s="11" t="s">
        <v>33</v>
      </c>
      <c r="B231" s="21">
        <v>2019</v>
      </c>
      <c r="C231" s="11" t="s">
        <v>39</v>
      </c>
      <c r="D231" s="1">
        <v>140.69999999999999</v>
      </c>
      <c r="E231" s="1">
        <v>159.6</v>
      </c>
      <c r="F231" s="1">
        <v>140.4</v>
      </c>
      <c r="G231" s="1">
        <v>143.4</v>
      </c>
      <c r="H231" s="1">
        <v>118.6</v>
      </c>
      <c r="I231" s="1">
        <v>150.9</v>
      </c>
      <c r="J231" s="1">
        <v>169.8</v>
      </c>
      <c r="K231" s="1">
        <v>127.4</v>
      </c>
      <c r="L231" s="1">
        <v>111.8</v>
      </c>
      <c r="M231" s="1">
        <v>141</v>
      </c>
      <c r="N231" s="1">
        <v>129</v>
      </c>
      <c r="O231" s="1">
        <v>155.1</v>
      </c>
      <c r="P231" s="1">
        <v>145.6</v>
      </c>
      <c r="Q231" s="1">
        <v>166.7</v>
      </c>
      <c r="R231" s="1">
        <v>144.30000000000001</v>
      </c>
      <c r="S231" s="1">
        <v>131.69999999999999</v>
      </c>
      <c r="T231" s="1">
        <v>142.4</v>
      </c>
      <c r="U231" s="1">
        <v>149.4</v>
      </c>
      <c r="V231" s="1">
        <v>130.5</v>
      </c>
      <c r="W231" s="1">
        <v>137.4</v>
      </c>
      <c r="X231" s="1">
        <v>140.30000000000001</v>
      </c>
      <c r="Y231" s="1">
        <v>119.6</v>
      </c>
      <c r="Z231" s="1">
        <v>134.30000000000001</v>
      </c>
      <c r="AA231" s="1">
        <v>148.9</v>
      </c>
      <c r="AB231" s="1">
        <v>133.69999999999999</v>
      </c>
      <c r="AC231" s="1">
        <v>133.6</v>
      </c>
      <c r="AD231" s="1">
        <v>142.1</v>
      </c>
    </row>
    <row r="232" spans="1:30" ht="13">
      <c r="A232" s="11" t="s">
        <v>34</v>
      </c>
      <c r="B232" s="21">
        <v>2019</v>
      </c>
      <c r="C232" s="11" t="s">
        <v>39</v>
      </c>
      <c r="D232" s="1">
        <v>138.69999999999999</v>
      </c>
      <c r="E232" s="1">
        <v>162.1</v>
      </c>
      <c r="F232" s="1">
        <v>137.80000000000001</v>
      </c>
      <c r="G232" s="1">
        <v>143.30000000000001</v>
      </c>
      <c r="H232" s="1">
        <v>122.2</v>
      </c>
      <c r="I232" s="1">
        <v>146.80000000000001</v>
      </c>
      <c r="J232" s="1">
        <v>150.5</v>
      </c>
      <c r="K232" s="1">
        <v>128.30000000000001</v>
      </c>
      <c r="L232" s="1">
        <v>111</v>
      </c>
      <c r="M232" s="1">
        <v>140.6</v>
      </c>
      <c r="N232" s="1">
        <v>134.19999999999999</v>
      </c>
      <c r="O232" s="1">
        <v>155.9</v>
      </c>
      <c r="P232" s="1">
        <v>142.69999999999999</v>
      </c>
      <c r="Q232" s="1">
        <v>164.9</v>
      </c>
      <c r="R232" s="1">
        <v>148.6</v>
      </c>
      <c r="S232" s="1">
        <v>140.4</v>
      </c>
      <c r="T232" s="1">
        <v>147.4</v>
      </c>
      <c r="U232" s="1">
        <v>149.4</v>
      </c>
      <c r="V232" s="1">
        <v>141.19999999999999</v>
      </c>
      <c r="W232" s="1">
        <v>143.80000000000001</v>
      </c>
      <c r="X232" s="1">
        <v>147.4</v>
      </c>
      <c r="Y232" s="1">
        <v>124.6</v>
      </c>
      <c r="Z232" s="1">
        <v>139.6</v>
      </c>
      <c r="AA232" s="1">
        <v>152.5</v>
      </c>
      <c r="AB232" s="1">
        <v>134.30000000000001</v>
      </c>
      <c r="AC232" s="1">
        <v>138.6</v>
      </c>
      <c r="AD232" s="1">
        <v>142.9</v>
      </c>
    </row>
    <row r="233" spans="1:30" ht="13">
      <c r="A233" s="11" t="s">
        <v>30</v>
      </c>
      <c r="B233" s="21">
        <v>2019</v>
      </c>
      <c r="C233" s="11" t="s">
        <v>40</v>
      </c>
      <c r="D233" s="1">
        <v>138.4</v>
      </c>
      <c r="E233" s="1">
        <v>164</v>
      </c>
      <c r="F233" s="1">
        <v>138.4</v>
      </c>
      <c r="G233" s="1">
        <v>143.9</v>
      </c>
      <c r="H233" s="1">
        <v>124.4</v>
      </c>
      <c r="I233" s="1">
        <v>146.4</v>
      </c>
      <c r="J233" s="1">
        <v>150.1</v>
      </c>
      <c r="K233" s="1">
        <v>130.6</v>
      </c>
      <c r="L233" s="1">
        <v>110.8</v>
      </c>
      <c r="M233" s="1">
        <v>141.69999999999999</v>
      </c>
      <c r="N233" s="1">
        <v>138.5</v>
      </c>
      <c r="O233" s="1">
        <v>156.69999999999999</v>
      </c>
      <c r="P233" s="1">
        <v>143</v>
      </c>
      <c r="Q233" s="1">
        <v>164.5</v>
      </c>
      <c r="R233" s="1">
        <v>151.6</v>
      </c>
      <c r="S233" s="1">
        <v>146.6</v>
      </c>
      <c r="T233" s="1">
        <v>150.9</v>
      </c>
      <c r="U233" s="1" t="s">
        <v>32</v>
      </c>
      <c r="V233" s="1">
        <v>146.80000000000001</v>
      </c>
      <c r="W233" s="1">
        <v>150</v>
      </c>
      <c r="X233" s="1">
        <v>152.19999999999999</v>
      </c>
      <c r="Y233" s="1">
        <v>131.19999999999999</v>
      </c>
      <c r="Z233" s="1">
        <v>147.5</v>
      </c>
      <c r="AA233" s="1">
        <v>159.1</v>
      </c>
      <c r="AB233" s="1">
        <v>136.1</v>
      </c>
      <c r="AC233" s="1">
        <v>144.19999999999999</v>
      </c>
      <c r="AD233" s="1">
        <v>144.9</v>
      </c>
    </row>
    <row r="234" spans="1:30" ht="13">
      <c r="A234" s="11" t="s">
        <v>33</v>
      </c>
      <c r="B234" s="21">
        <v>2019</v>
      </c>
      <c r="C234" s="11" t="s">
        <v>40</v>
      </c>
      <c r="D234" s="1">
        <v>141.4</v>
      </c>
      <c r="E234" s="1">
        <v>160.19999999999999</v>
      </c>
      <c r="F234" s="1">
        <v>142.5</v>
      </c>
      <c r="G234" s="1">
        <v>144.1</v>
      </c>
      <c r="H234" s="1">
        <v>119.3</v>
      </c>
      <c r="I234" s="1">
        <v>154.69999999999999</v>
      </c>
      <c r="J234" s="1">
        <v>180.1</v>
      </c>
      <c r="K234" s="1">
        <v>128.9</v>
      </c>
      <c r="L234" s="1">
        <v>111.8</v>
      </c>
      <c r="M234" s="1">
        <v>141.6</v>
      </c>
      <c r="N234" s="1">
        <v>129.5</v>
      </c>
      <c r="O234" s="1">
        <v>155.6</v>
      </c>
      <c r="P234" s="1">
        <v>147.69999999999999</v>
      </c>
      <c r="Q234" s="1">
        <v>167.2</v>
      </c>
      <c r="R234" s="1">
        <v>144.69999999999999</v>
      </c>
      <c r="S234" s="1">
        <v>131.9</v>
      </c>
      <c r="T234" s="1">
        <v>142.69999999999999</v>
      </c>
      <c r="U234" s="1">
        <v>150.6</v>
      </c>
      <c r="V234" s="1">
        <v>127</v>
      </c>
      <c r="W234" s="1">
        <v>137.69999999999999</v>
      </c>
      <c r="X234" s="1">
        <v>140.80000000000001</v>
      </c>
      <c r="Y234" s="1">
        <v>120.6</v>
      </c>
      <c r="Z234" s="1">
        <v>135</v>
      </c>
      <c r="AA234" s="1">
        <v>150.4</v>
      </c>
      <c r="AB234" s="1">
        <v>135.1</v>
      </c>
      <c r="AC234" s="1">
        <v>134.5</v>
      </c>
      <c r="AD234" s="1">
        <v>143.30000000000001</v>
      </c>
    </row>
    <row r="235" spans="1:30" ht="13">
      <c r="A235" s="11" t="s">
        <v>34</v>
      </c>
      <c r="B235" s="21">
        <v>2019</v>
      </c>
      <c r="C235" s="11" t="s">
        <v>40</v>
      </c>
      <c r="D235" s="1">
        <v>139.30000000000001</v>
      </c>
      <c r="E235" s="1">
        <v>162.69999999999999</v>
      </c>
      <c r="F235" s="1">
        <v>140</v>
      </c>
      <c r="G235" s="1">
        <v>144</v>
      </c>
      <c r="H235" s="1">
        <v>122.5</v>
      </c>
      <c r="I235" s="1">
        <v>150.30000000000001</v>
      </c>
      <c r="J235" s="1">
        <v>160.30000000000001</v>
      </c>
      <c r="K235" s="1">
        <v>130</v>
      </c>
      <c r="L235" s="1">
        <v>111.1</v>
      </c>
      <c r="M235" s="1">
        <v>141.69999999999999</v>
      </c>
      <c r="N235" s="1">
        <v>134.69999999999999</v>
      </c>
      <c r="O235" s="1">
        <v>156.19999999999999</v>
      </c>
      <c r="P235" s="1">
        <v>144.69999999999999</v>
      </c>
      <c r="Q235" s="1">
        <v>165.2</v>
      </c>
      <c r="R235" s="1">
        <v>148.9</v>
      </c>
      <c r="S235" s="1">
        <v>140.5</v>
      </c>
      <c r="T235" s="1">
        <v>147.6</v>
      </c>
      <c r="U235" s="1">
        <v>150.6</v>
      </c>
      <c r="V235" s="1">
        <v>139.30000000000001</v>
      </c>
      <c r="W235" s="1">
        <v>144.19999999999999</v>
      </c>
      <c r="X235" s="1">
        <v>147.9</v>
      </c>
      <c r="Y235" s="1">
        <v>125.6</v>
      </c>
      <c r="Z235" s="1">
        <v>140.5</v>
      </c>
      <c r="AA235" s="1">
        <v>154</v>
      </c>
      <c r="AB235" s="1">
        <v>135.69999999999999</v>
      </c>
      <c r="AC235" s="1">
        <v>139.5</v>
      </c>
      <c r="AD235" s="1">
        <v>144.19999999999999</v>
      </c>
    </row>
    <row r="236" spans="1:30" ht="13">
      <c r="A236" s="11" t="s">
        <v>30</v>
      </c>
      <c r="B236" s="21">
        <v>2019</v>
      </c>
      <c r="C236" s="11" t="s">
        <v>41</v>
      </c>
      <c r="D236" s="1">
        <v>139.19999999999999</v>
      </c>
      <c r="E236" s="1">
        <v>161.9</v>
      </c>
      <c r="F236" s="1">
        <v>137.1</v>
      </c>
      <c r="G236" s="1">
        <v>144.6</v>
      </c>
      <c r="H236" s="1">
        <v>124.7</v>
      </c>
      <c r="I236" s="1">
        <v>145.5</v>
      </c>
      <c r="J236" s="1">
        <v>156.19999999999999</v>
      </c>
      <c r="K236" s="1">
        <v>131.5</v>
      </c>
      <c r="L236" s="1">
        <v>111.7</v>
      </c>
      <c r="M236" s="1">
        <v>142.69999999999999</v>
      </c>
      <c r="N236" s="1">
        <v>138.5</v>
      </c>
      <c r="O236" s="1">
        <v>156.9</v>
      </c>
      <c r="P236" s="1">
        <v>144</v>
      </c>
      <c r="Q236" s="1">
        <v>165.1</v>
      </c>
      <c r="R236" s="1">
        <v>151.80000000000001</v>
      </c>
      <c r="S236" s="1">
        <v>146.6</v>
      </c>
      <c r="T236" s="1">
        <v>151.1</v>
      </c>
      <c r="U236" s="1" t="s">
        <v>32</v>
      </c>
      <c r="V236" s="1">
        <v>146.4</v>
      </c>
      <c r="W236" s="1">
        <v>150.19999999999999</v>
      </c>
      <c r="X236" s="1">
        <v>152.69999999999999</v>
      </c>
      <c r="Y236" s="1">
        <v>131.4</v>
      </c>
      <c r="Z236" s="1">
        <v>148</v>
      </c>
      <c r="AA236" s="1">
        <v>159.69999999999999</v>
      </c>
      <c r="AB236" s="1">
        <v>138.80000000000001</v>
      </c>
      <c r="AC236" s="1">
        <v>144.9</v>
      </c>
      <c r="AD236" s="1">
        <v>145.69999999999999</v>
      </c>
    </row>
    <row r="237" spans="1:30" ht="13">
      <c r="A237" s="11" t="s">
        <v>33</v>
      </c>
      <c r="B237" s="21">
        <v>2019</v>
      </c>
      <c r="C237" s="11" t="s">
        <v>41</v>
      </c>
      <c r="D237" s="1">
        <v>142.1</v>
      </c>
      <c r="E237" s="1">
        <v>158.30000000000001</v>
      </c>
      <c r="F237" s="1">
        <v>140.80000000000001</v>
      </c>
      <c r="G237" s="1">
        <v>144.9</v>
      </c>
      <c r="H237" s="1">
        <v>119.9</v>
      </c>
      <c r="I237" s="1">
        <v>153.9</v>
      </c>
      <c r="J237" s="1">
        <v>189.1</v>
      </c>
      <c r="K237" s="1">
        <v>129.80000000000001</v>
      </c>
      <c r="L237" s="1">
        <v>112.7</v>
      </c>
      <c r="M237" s="1">
        <v>142.5</v>
      </c>
      <c r="N237" s="1">
        <v>129.80000000000001</v>
      </c>
      <c r="O237" s="1">
        <v>156.19999999999999</v>
      </c>
      <c r="P237" s="1">
        <v>149.1</v>
      </c>
      <c r="Q237" s="1">
        <v>167.9</v>
      </c>
      <c r="R237" s="1">
        <v>145</v>
      </c>
      <c r="S237" s="1">
        <v>132.19999999999999</v>
      </c>
      <c r="T237" s="1">
        <v>143</v>
      </c>
      <c r="U237" s="1">
        <v>151.6</v>
      </c>
      <c r="V237" s="1">
        <v>125.5</v>
      </c>
      <c r="W237" s="1">
        <v>138.1</v>
      </c>
      <c r="X237" s="1">
        <v>141.5</v>
      </c>
      <c r="Y237" s="1">
        <v>120.8</v>
      </c>
      <c r="Z237" s="1">
        <v>135.4</v>
      </c>
      <c r="AA237" s="1">
        <v>151.5</v>
      </c>
      <c r="AB237" s="1">
        <v>137.80000000000001</v>
      </c>
      <c r="AC237" s="1">
        <v>135.30000000000001</v>
      </c>
      <c r="AD237" s="1">
        <v>144.19999999999999</v>
      </c>
    </row>
    <row r="238" spans="1:30" ht="13">
      <c r="A238" s="11" t="s">
        <v>34</v>
      </c>
      <c r="B238" s="21">
        <v>2019</v>
      </c>
      <c r="C238" s="11" t="s">
        <v>41</v>
      </c>
      <c r="D238" s="1">
        <v>140.1</v>
      </c>
      <c r="E238" s="1">
        <v>160.6</v>
      </c>
      <c r="F238" s="1">
        <v>138.5</v>
      </c>
      <c r="G238" s="1">
        <v>144.69999999999999</v>
      </c>
      <c r="H238" s="1">
        <v>122.9</v>
      </c>
      <c r="I238" s="1">
        <v>149.4</v>
      </c>
      <c r="J238" s="1">
        <v>167.4</v>
      </c>
      <c r="K238" s="1">
        <v>130.9</v>
      </c>
      <c r="L238" s="1">
        <v>112</v>
      </c>
      <c r="M238" s="1">
        <v>142.6</v>
      </c>
      <c r="N238" s="1">
        <v>134.9</v>
      </c>
      <c r="O238" s="1">
        <v>156.6</v>
      </c>
      <c r="P238" s="1">
        <v>145.9</v>
      </c>
      <c r="Q238" s="1">
        <v>165.8</v>
      </c>
      <c r="R238" s="1">
        <v>149.1</v>
      </c>
      <c r="S238" s="1">
        <v>140.6</v>
      </c>
      <c r="T238" s="1">
        <v>147.9</v>
      </c>
      <c r="U238" s="1">
        <v>151.6</v>
      </c>
      <c r="V238" s="1">
        <v>138.5</v>
      </c>
      <c r="W238" s="1">
        <v>144.5</v>
      </c>
      <c r="X238" s="1">
        <v>148.5</v>
      </c>
      <c r="Y238" s="1">
        <v>125.8</v>
      </c>
      <c r="Z238" s="1">
        <v>140.9</v>
      </c>
      <c r="AA238" s="1">
        <v>154.9</v>
      </c>
      <c r="AB238" s="1">
        <v>138.4</v>
      </c>
      <c r="AC238" s="1">
        <v>140.19999999999999</v>
      </c>
      <c r="AD238" s="1">
        <v>145</v>
      </c>
    </row>
    <row r="239" spans="1:30" ht="13">
      <c r="A239" s="11" t="s">
        <v>30</v>
      </c>
      <c r="B239" s="21">
        <v>2019</v>
      </c>
      <c r="C239" s="11" t="s">
        <v>42</v>
      </c>
      <c r="D239" s="1">
        <v>140.1</v>
      </c>
      <c r="E239" s="1">
        <v>161.9</v>
      </c>
      <c r="F239" s="1">
        <v>138.30000000000001</v>
      </c>
      <c r="G239" s="1">
        <v>145.69999999999999</v>
      </c>
      <c r="H239" s="1">
        <v>125.1</v>
      </c>
      <c r="I239" s="1">
        <v>143.80000000000001</v>
      </c>
      <c r="J239" s="1">
        <v>163.4</v>
      </c>
      <c r="K239" s="1">
        <v>132.19999999999999</v>
      </c>
      <c r="L239" s="1">
        <v>112.8</v>
      </c>
      <c r="M239" s="1">
        <v>144.19999999999999</v>
      </c>
      <c r="N239" s="1">
        <v>138.5</v>
      </c>
      <c r="O239" s="1">
        <v>157.19999999999999</v>
      </c>
      <c r="P239" s="1">
        <v>145.5</v>
      </c>
      <c r="Q239" s="1">
        <v>165.7</v>
      </c>
      <c r="R239" s="1">
        <v>151.69999999999999</v>
      </c>
      <c r="S239" s="1">
        <v>146.6</v>
      </c>
      <c r="T239" s="1">
        <v>151</v>
      </c>
      <c r="U239" s="1" t="s">
        <v>32</v>
      </c>
      <c r="V239" s="1">
        <v>146.9</v>
      </c>
      <c r="W239" s="1">
        <v>150.30000000000001</v>
      </c>
      <c r="X239" s="1">
        <v>153.4</v>
      </c>
      <c r="Y239" s="1">
        <v>131.6</v>
      </c>
      <c r="Z239" s="1">
        <v>148.30000000000001</v>
      </c>
      <c r="AA239" s="1">
        <v>160.19999999999999</v>
      </c>
      <c r="AB239" s="1">
        <v>140.19999999999999</v>
      </c>
      <c r="AC239" s="1">
        <v>145.4</v>
      </c>
      <c r="AD239" s="1">
        <v>146.69999999999999</v>
      </c>
    </row>
    <row r="240" spans="1:30" ht="13">
      <c r="A240" s="11" t="s">
        <v>33</v>
      </c>
      <c r="B240" s="21">
        <v>2019</v>
      </c>
      <c r="C240" s="11" t="s">
        <v>42</v>
      </c>
      <c r="D240" s="1">
        <v>142.69999999999999</v>
      </c>
      <c r="E240" s="1">
        <v>158.69999999999999</v>
      </c>
      <c r="F240" s="1">
        <v>141.6</v>
      </c>
      <c r="G240" s="1">
        <v>144.9</v>
      </c>
      <c r="H240" s="1">
        <v>120.8</v>
      </c>
      <c r="I240" s="1">
        <v>149.80000000000001</v>
      </c>
      <c r="J240" s="1">
        <v>192.4</v>
      </c>
      <c r="K240" s="1">
        <v>130.30000000000001</v>
      </c>
      <c r="L240" s="1">
        <v>114</v>
      </c>
      <c r="M240" s="1">
        <v>143.80000000000001</v>
      </c>
      <c r="N240" s="1">
        <v>130</v>
      </c>
      <c r="O240" s="1">
        <v>156.4</v>
      </c>
      <c r="P240" s="1">
        <v>149.5</v>
      </c>
      <c r="Q240" s="1">
        <v>168.6</v>
      </c>
      <c r="R240" s="1">
        <v>145.30000000000001</v>
      </c>
      <c r="S240" s="1">
        <v>132.19999999999999</v>
      </c>
      <c r="T240" s="1">
        <v>143.30000000000001</v>
      </c>
      <c r="U240" s="1">
        <v>152.19999999999999</v>
      </c>
      <c r="V240" s="1">
        <v>126.6</v>
      </c>
      <c r="W240" s="1">
        <v>138.30000000000001</v>
      </c>
      <c r="X240" s="1">
        <v>141.9</v>
      </c>
      <c r="Y240" s="1">
        <v>121.2</v>
      </c>
      <c r="Z240" s="1">
        <v>135.9</v>
      </c>
      <c r="AA240" s="1">
        <v>151.6</v>
      </c>
      <c r="AB240" s="1">
        <v>139</v>
      </c>
      <c r="AC240" s="1">
        <v>135.69999999999999</v>
      </c>
      <c r="AD240" s="1">
        <v>144.69999999999999</v>
      </c>
    </row>
    <row r="241" spans="1:30" ht="13">
      <c r="A241" s="11" t="s">
        <v>34</v>
      </c>
      <c r="B241" s="21">
        <v>2019</v>
      </c>
      <c r="C241" s="11" t="s">
        <v>42</v>
      </c>
      <c r="D241" s="1">
        <v>140.9</v>
      </c>
      <c r="E241" s="1">
        <v>160.80000000000001</v>
      </c>
      <c r="F241" s="1">
        <v>139.6</v>
      </c>
      <c r="G241" s="1">
        <v>145.4</v>
      </c>
      <c r="H241" s="1">
        <v>123.5</v>
      </c>
      <c r="I241" s="1">
        <v>146.6</v>
      </c>
      <c r="J241" s="1">
        <v>173.2</v>
      </c>
      <c r="K241" s="1">
        <v>131.6</v>
      </c>
      <c r="L241" s="1">
        <v>113.2</v>
      </c>
      <c r="M241" s="1">
        <v>144.1</v>
      </c>
      <c r="N241" s="1">
        <v>135</v>
      </c>
      <c r="O241" s="1">
        <v>156.80000000000001</v>
      </c>
      <c r="P241" s="1">
        <v>147</v>
      </c>
      <c r="Q241" s="1">
        <v>166.5</v>
      </c>
      <c r="R241" s="1">
        <v>149.19999999999999</v>
      </c>
      <c r="S241" s="1">
        <v>140.6</v>
      </c>
      <c r="T241" s="1">
        <v>147.9</v>
      </c>
      <c r="U241" s="1">
        <v>152.19999999999999</v>
      </c>
      <c r="V241" s="1">
        <v>139.19999999999999</v>
      </c>
      <c r="W241" s="1">
        <v>144.6</v>
      </c>
      <c r="X241" s="1">
        <v>149</v>
      </c>
      <c r="Y241" s="1">
        <v>126.1</v>
      </c>
      <c r="Z241" s="1">
        <v>141.30000000000001</v>
      </c>
      <c r="AA241" s="1">
        <v>155.19999999999999</v>
      </c>
      <c r="AB241" s="1">
        <v>139.69999999999999</v>
      </c>
      <c r="AC241" s="1">
        <v>140.69999999999999</v>
      </c>
      <c r="AD241" s="1">
        <v>145.80000000000001</v>
      </c>
    </row>
    <row r="242" spans="1:30" ht="13">
      <c r="A242" s="11" t="s">
        <v>30</v>
      </c>
      <c r="B242" s="21">
        <v>2019</v>
      </c>
      <c r="C242" s="11" t="s">
        <v>43</v>
      </c>
      <c r="D242" s="1">
        <v>141</v>
      </c>
      <c r="E242" s="1">
        <v>161.6</v>
      </c>
      <c r="F242" s="1">
        <v>141.19999999999999</v>
      </c>
      <c r="G242" s="1">
        <v>146.5</v>
      </c>
      <c r="H242" s="1">
        <v>125.6</v>
      </c>
      <c r="I242" s="1">
        <v>145.69999999999999</v>
      </c>
      <c r="J242" s="1">
        <v>178.8</v>
      </c>
      <c r="K242" s="1">
        <v>133.1</v>
      </c>
      <c r="L242" s="1">
        <v>113.6</v>
      </c>
      <c r="M242" s="1">
        <v>145.5</v>
      </c>
      <c r="N242" s="1">
        <v>138.6</v>
      </c>
      <c r="O242" s="1">
        <v>157.4</v>
      </c>
      <c r="P242" s="1">
        <v>148.30000000000001</v>
      </c>
      <c r="Q242" s="1">
        <v>166.3</v>
      </c>
      <c r="R242" s="1">
        <v>151.69999999999999</v>
      </c>
      <c r="S242" s="1">
        <v>146.69999999999999</v>
      </c>
      <c r="T242" s="1">
        <v>151</v>
      </c>
      <c r="U242" s="1" t="s">
        <v>32</v>
      </c>
      <c r="V242" s="1">
        <v>147.69999999999999</v>
      </c>
      <c r="W242" s="1">
        <v>150.6</v>
      </c>
      <c r="X242" s="1">
        <v>153.69999999999999</v>
      </c>
      <c r="Y242" s="1">
        <v>131.69999999999999</v>
      </c>
      <c r="Z242" s="1">
        <v>148.69999999999999</v>
      </c>
      <c r="AA242" s="1">
        <v>160.69999999999999</v>
      </c>
      <c r="AB242" s="1">
        <v>140.30000000000001</v>
      </c>
      <c r="AC242" s="1">
        <v>145.69999999999999</v>
      </c>
      <c r="AD242" s="1">
        <v>148.30000000000001</v>
      </c>
    </row>
    <row r="243" spans="1:30" ht="13">
      <c r="A243" s="11" t="s">
        <v>33</v>
      </c>
      <c r="B243" s="21">
        <v>2019</v>
      </c>
      <c r="C243" s="11" t="s">
        <v>43</v>
      </c>
      <c r="D243" s="1">
        <v>143.5</v>
      </c>
      <c r="E243" s="1">
        <v>159.80000000000001</v>
      </c>
      <c r="F243" s="1">
        <v>144.69999999999999</v>
      </c>
      <c r="G243" s="1">
        <v>145.6</v>
      </c>
      <c r="H243" s="1">
        <v>121.1</v>
      </c>
      <c r="I243" s="1">
        <v>150.6</v>
      </c>
      <c r="J243" s="1">
        <v>207.2</v>
      </c>
      <c r="K243" s="1">
        <v>131.19999999999999</v>
      </c>
      <c r="L243" s="1">
        <v>114.8</v>
      </c>
      <c r="M243" s="1">
        <v>145.19999999999999</v>
      </c>
      <c r="N243" s="1">
        <v>130.19999999999999</v>
      </c>
      <c r="O243" s="1">
        <v>156.80000000000001</v>
      </c>
      <c r="P243" s="1">
        <v>151.9</v>
      </c>
      <c r="Q243" s="1">
        <v>169.3</v>
      </c>
      <c r="R243" s="1">
        <v>145.9</v>
      </c>
      <c r="S243" s="1">
        <v>132.4</v>
      </c>
      <c r="T243" s="1">
        <v>143.9</v>
      </c>
      <c r="U243" s="1">
        <v>153</v>
      </c>
      <c r="V243" s="1">
        <v>128.9</v>
      </c>
      <c r="W243" s="1">
        <v>138.69999999999999</v>
      </c>
      <c r="X243" s="1">
        <v>142.4</v>
      </c>
      <c r="Y243" s="1">
        <v>121.5</v>
      </c>
      <c r="Z243" s="1">
        <v>136.19999999999999</v>
      </c>
      <c r="AA243" s="1">
        <v>151.69999999999999</v>
      </c>
      <c r="AB243" s="1">
        <v>139.5</v>
      </c>
      <c r="AC243" s="1">
        <v>136</v>
      </c>
      <c r="AD243" s="1">
        <v>146</v>
      </c>
    </row>
    <row r="244" spans="1:30" ht="13">
      <c r="A244" s="11" t="s">
        <v>34</v>
      </c>
      <c r="B244" s="21">
        <v>2019</v>
      </c>
      <c r="C244" s="11" t="s">
        <v>43</v>
      </c>
      <c r="D244" s="1">
        <v>141.80000000000001</v>
      </c>
      <c r="E244" s="1">
        <v>161</v>
      </c>
      <c r="F244" s="1">
        <v>142.6</v>
      </c>
      <c r="G244" s="1">
        <v>146.19999999999999</v>
      </c>
      <c r="H244" s="1">
        <v>123.9</v>
      </c>
      <c r="I244" s="1">
        <v>148</v>
      </c>
      <c r="J244" s="1">
        <v>188.4</v>
      </c>
      <c r="K244" s="1">
        <v>132.5</v>
      </c>
      <c r="L244" s="1">
        <v>114</v>
      </c>
      <c r="M244" s="1">
        <v>145.4</v>
      </c>
      <c r="N244" s="1">
        <v>135.1</v>
      </c>
      <c r="O244" s="1">
        <v>157.1</v>
      </c>
      <c r="P244" s="1">
        <v>149.6</v>
      </c>
      <c r="Q244" s="1">
        <v>167.1</v>
      </c>
      <c r="R244" s="1">
        <v>149.4</v>
      </c>
      <c r="S244" s="1">
        <v>140.80000000000001</v>
      </c>
      <c r="T244" s="1">
        <v>148.19999999999999</v>
      </c>
      <c r="U244" s="1">
        <v>153</v>
      </c>
      <c r="V244" s="1">
        <v>140.6</v>
      </c>
      <c r="W244" s="1">
        <v>145</v>
      </c>
      <c r="X244" s="1">
        <v>149.4</v>
      </c>
      <c r="Y244" s="1">
        <v>126.3</v>
      </c>
      <c r="Z244" s="1">
        <v>141.69999999999999</v>
      </c>
      <c r="AA244" s="1">
        <v>155.4</v>
      </c>
      <c r="AB244" s="1">
        <v>140</v>
      </c>
      <c r="AC244" s="1">
        <v>141</v>
      </c>
      <c r="AD244" s="1">
        <v>147.19999999999999</v>
      </c>
    </row>
    <row r="245" spans="1:30" ht="13">
      <c r="A245" s="11" t="s">
        <v>30</v>
      </c>
      <c r="B245" s="21">
        <v>2019</v>
      </c>
      <c r="C245" s="11" t="s">
        <v>44</v>
      </c>
      <c r="D245" s="1">
        <v>141.80000000000001</v>
      </c>
      <c r="E245" s="1">
        <v>163.69999999999999</v>
      </c>
      <c r="F245" s="1">
        <v>143.80000000000001</v>
      </c>
      <c r="G245" s="1">
        <v>147.1</v>
      </c>
      <c r="H245" s="1">
        <v>126</v>
      </c>
      <c r="I245" s="1">
        <v>146.19999999999999</v>
      </c>
      <c r="J245" s="1">
        <v>191.4</v>
      </c>
      <c r="K245" s="1">
        <v>136.19999999999999</v>
      </c>
      <c r="L245" s="1">
        <v>113.8</v>
      </c>
      <c r="M245" s="1">
        <v>147.30000000000001</v>
      </c>
      <c r="N245" s="1">
        <v>138.69999999999999</v>
      </c>
      <c r="O245" s="1">
        <v>157.69999999999999</v>
      </c>
      <c r="P245" s="1">
        <v>150.9</v>
      </c>
      <c r="Q245" s="1">
        <v>167.2</v>
      </c>
      <c r="R245" s="1">
        <v>152.30000000000001</v>
      </c>
      <c r="S245" s="1">
        <v>147</v>
      </c>
      <c r="T245" s="1">
        <v>151.5</v>
      </c>
      <c r="U245" s="1" t="s">
        <v>32</v>
      </c>
      <c r="V245" s="1">
        <v>148.4</v>
      </c>
      <c r="W245" s="1">
        <v>150.9</v>
      </c>
      <c r="X245" s="1">
        <v>154.30000000000001</v>
      </c>
      <c r="Y245" s="1">
        <v>132.1</v>
      </c>
      <c r="Z245" s="1">
        <v>149.1</v>
      </c>
      <c r="AA245" s="1">
        <v>160.80000000000001</v>
      </c>
      <c r="AB245" s="1">
        <v>140.6</v>
      </c>
      <c r="AC245" s="1">
        <v>146.1</v>
      </c>
      <c r="AD245" s="1">
        <v>149.9</v>
      </c>
    </row>
    <row r="246" spans="1:30" ht="13">
      <c r="A246" s="11" t="s">
        <v>33</v>
      </c>
      <c r="B246" s="21">
        <v>2019</v>
      </c>
      <c r="C246" s="11" t="s">
        <v>44</v>
      </c>
      <c r="D246" s="1">
        <v>144.1</v>
      </c>
      <c r="E246" s="1">
        <v>162.4</v>
      </c>
      <c r="F246" s="1">
        <v>148.4</v>
      </c>
      <c r="G246" s="1">
        <v>145.9</v>
      </c>
      <c r="H246" s="1">
        <v>121.5</v>
      </c>
      <c r="I246" s="1">
        <v>148.80000000000001</v>
      </c>
      <c r="J246" s="1">
        <v>215.7</v>
      </c>
      <c r="K246" s="1">
        <v>134.6</v>
      </c>
      <c r="L246" s="1">
        <v>115</v>
      </c>
      <c r="M246" s="1">
        <v>146.30000000000001</v>
      </c>
      <c r="N246" s="1">
        <v>130.5</v>
      </c>
      <c r="O246" s="1">
        <v>157.19999999999999</v>
      </c>
      <c r="P246" s="1">
        <v>153.6</v>
      </c>
      <c r="Q246" s="1">
        <v>169.9</v>
      </c>
      <c r="R246" s="1">
        <v>146.30000000000001</v>
      </c>
      <c r="S246" s="1">
        <v>132.6</v>
      </c>
      <c r="T246" s="1">
        <v>144.19999999999999</v>
      </c>
      <c r="U246" s="1">
        <v>153.5</v>
      </c>
      <c r="V246" s="1">
        <v>132.19999999999999</v>
      </c>
      <c r="W246" s="1">
        <v>139.1</v>
      </c>
      <c r="X246" s="1">
        <v>142.80000000000001</v>
      </c>
      <c r="Y246" s="1">
        <v>121.7</v>
      </c>
      <c r="Z246" s="1">
        <v>136.69999999999999</v>
      </c>
      <c r="AA246" s="1">
        <v>151.80000000000001</v>
      </c>
      <c r="AB246" s="1">
        <v>139.80000000000001</v>
      </c>
      <c r="AC246" s="1">
        <v>136.30000000000001</v>
      </c>
      <c r="AD246" s="1">
        <v>147</v>
      </c>
    </row>
    <row r="247" spans="1:30" ht="13">
      <c r="A247" s="11" t="s">
        <v>34</v>
      </c>
      <c r="B247" s="21">
        <v>2019</v>
      </c>
      <c r="C247" s="11" t="s">
        <v>44</v>
      </c>
      <c r="D247" s="1">
        <v>142.5</v>
      </c>
      <c r="E247" s="1">
        <v>163.19999999999999</v>
      </c>
      <c r="F247" s="1">
        <v>145.6</v>
      </c>
      <c r="G247" s="1">
        <v>146.69999999999999</v>
      </c>
      <c r="H247" s="1">
        <v>124.3</v>
      </c>
      <c r="I247" s="1">
        <v>147.4</v>
      </c>
      <c r="J247" s="1">
        <v>199.6</v>
      </c>
      <c r="K247" s="1">
        <v>135.69999999999999</v>
      </c>
      <c r="L247" s="1">
        <v>114.2</v>
      </c>
      <c r="M247" s="1">
        <v>147</v>
      </c>
      <c r="N247" s="1">
        <v>135.30000000000001</v>
      </c>
      <c r="O247" s="1">
        <v>157.5</v>
      </c>
      <c r="P247" s="1">
        <v>151.9</v>
      </c>
      <c r="Q247" s="1">
        <v>167.9</v>
      </c>
      <c r="R247" s="1">
        <v>149.9</v>
      </c>
      <c r="S247" s="1">
        <v>141</v>
      </c>
      <c r="T247" s="1">
        <v>148.6</v>
      </c>
      <c r="U247" s="1">
        <v>153.5</v>
      </c>
      <c r="V247" s="1">
        <v>142.30000000000001</v>
      </c>
      <c r="W247" s="1">
        <v>145.30000000000001</v>
      </c>
      <c r="X247" s="1">
        <v>149.9</v>
      </c>
      <c r="Y247" s="1">
        <v>126.6</v>
      </c>
      <c r="Z247" s="1">
        <v>142.1</v>
      </c>
      <c r="AA247" s="1">
        <v>155.5</v>
      </c>
      <c r="AB247" s="1">
        <v>140.30000000000001</v>
      </c>
      <c r="AC247" s="1">
        <v>141.30000000000001</v>
      </c>
      <c r="AD247" s="1">
        <v>148.6</v>
      </c>
    </row>
    <row r="248" spans="1:30" ht="13">
      <c r="A248" s="11" t="s">
        <v>30</v>
      </c>
      <c r="B248" s="21">
        <v>2019</v>
      </c>
      <c r="C248" s="11" t="s">
        <v>45</v>
      </c>
      <c r="D248" s="1">
        <v>142.80000000000001</v>
      </c>
      <c r="E248" s="1">
        <v>165.3</v>
      </c>
      <c r="F248" s="1">
        <v>149.5</v>
      </c>
      <c r="G248" s="1">
        <v>148.69999999999999</v>
      </c>
      <c r="H248" s="1">
        <v>127.5</v>
      </c>
      <c r="I248" s="1">
        <v>144.30000000000001</v>
      </c>
      <c r="J248" s="1">
        <v>209.5</v>
      </c>
      <c r="K248" s="1">
        <v>138.80000000000001</v>
      </c>
      <c r="L248" s="1">
        <v>113.6</v>
      </c>
      <c r="M248" s="1">
        <v>149.1</v>
      </c>
      <c r="N248" s="1">
        <v>139.30000000000001</v>
      </c>
      <c r="O248" s="1">
        <v>158.30000000000001</v>
      </c>
      <c r="P248" s="1">
        <v>154.30000000000001</v>
      </c>
      <c r="Q248" s="1">
        <v>167.8</v>
      </c>
      <c r="R248" s="1">
        <v>152.6</v>
      </c>
      <c r="S248" s="1">
        <v>147.30000000000001</v>
      </c>
      <c r="T248" s="1">
        <v>151.9</v>
      </c>
      <c r="U248" s="1" t="s">
        <v>32</v>
      </c>
      <c r="V248" s="1">
        <v>149.9</v>
      </c>
      <c r="W248" s="1">
        <v>151.19999999999999</v>
      </c>
      <c r="X248" s="1">
        <v>154.80000000000001</v>
      </c>
      <c r="Y248" s="1">
        <v>135</v>
      </c>
      <c r="Z248" s="1">
        <v>149.5</v>
      </c>
      <c r="AA248" s="1">
        <v>161.1</v>
      </c>
      <c r="AB248" s="1">
        <v>140.6</v>
      </c>
      <c r="AC248" s="1">
        <v>147.1</v>
      </c>
      <c r="AD248" s="1">
        <v>152.30000000000001</v>
      </c>
    </row>
    <row r="249" spans="1:30" ht="13">
      <c r="A249" s="11" t="s">
        <v>33</v>
      </c>
      <c r="B249" s="21">
        <v>2019</v>
      </c>
      <c r="C249" s="11" t="s">
        <v>45</v>
      </c>
      <c r="D249" s="1">
        <v>144.9</v>
      </c>
      <c r="E249" s="1">
        <v>164.5</v>
      </c>
      <c r="F249" s="1">
        <v>153.69999999999999</v>
      </c>
      <c r="G249" s="1">
        <v>147.5</v>
      </c>
      <c r="H249" s="1">
        <v>122.7</v>
      </c>
      <c r="I249" s="1">
        <v>147.19999999999999</v>
      </c>
      <c r="J249" s="1">
        <v>231.5</v>
      </c>
      <c r="K249" s="1">
        <v>137.19999999999999</v>
      </c>
      <c r="L249" s="1">
        <v>114.7</v>
      </c>
      <c r="M249" s="1">
        <v>148</v>
      </c>
      <c r="N249" s="1">
        <v>130.80000000000001</v>
      </c>
      <c r="O249" s="1">
        <v>157.69999999999999</v>
      </c>
      <c r="P249" s="1">
        <v>156.30000000000001</v>
      </c>
      <c r="Q249" s="1">
        <v>170.4</v>
      </c>
      <c r="R249" s="1">
        <v>146.80000000000001</v>
      </c>
      <c r="S249" s="1">
        <v>132.80000000000001</v>
      </c>
      <c r="T249" s="1">
        <v>144.6</v>
      </c>
      <c r="U249" s="1">
        <v>152.80000000000001</v>
      </c>
      <c r="V249" s="1">
        <v>133.6</v>
      </c>
      <c r="W249" s="1">
        <v>139.80000000000001</v>
      </c>
      <c r="X249" s="1">
        <v>143.19999999999999</v>
      </c>
      <c r="Y249" s="1">
        <v>125.2</v>
      </c>
      <c r="Z249" s="1">
        <v>136.80000000000001</v>
      </c>
      <c r="AA249" s="1">
        <v>151.9</v>
      </c>
      <c r="AB249" s="1">
        <v>140.19999999999999</v>
      </c>
      <c r="AC249" s="1">
        <v>137.69999999999999</v>
      </c>
      <c r="AD249" s="1">
        <v>148.30000000000001</v>
      </c>
    </row>
    <row r="250" spans="1:30" ht="13">
      <c r="A250" s="11" t="s">
        <v>34</v>
      </c>
      <c r="B250" s="21">
        <v>2019</v>
      </c>
      <c r="C250" s="11" t="s">
        <v>45</v>
      </c>
      <c r="D250" s="1">
        <v>143.5</v>
      </c>
      <c r="E250" s="1">
        <v>165</v>
      </c>
      <c r="F250" s="1">
        <v>151.1</v>
      </c>
      <c r="G250" s="1">
        <v>148.30000000000001</v>
      </c>
      <c r="H250" s="1">
        <v>125.7</v>
      </c>
      <c r="I250" s="1">
        <v>145.69999999999999</v>
      </c>
      <c r="J250" s="1">
        <v>217</v>
      </c>
      <c r="K250" s="1">
        <v>138.30000000000001</v>
      </c>
      <c r="L250" s="1">
        <v>114</v>
      </c>
      <c r="M250" s="1">
        <v>148.69999999999999</v>
      </c>
      <c r="N250" s="1">
        <v>135.80000000000001</v>
      </c>
      <c r="O250" s="1">
        <v>158</v>
      </c>
      <c r="P250" s="1">
        <v>155</v>
      </c>
      <c r="Q250" s="1">
        <v>168.5</v>
      </c>
      <c r="R250" s="1">
        <v>150.30000000000001</v>
      </c>
      <c r="S250" s="1">
        <v>141.30000000000001</v>
      </c>
      <c r="T250" s="1">
        <v>149</v>
      </c>
      <c r="U250" s="1">
        <v>152.80000000000001</v>
      </c>
      <c r="V250" s="1">
        <v>143.69999999999999</v>
      </c>
      <c r="W250" s="1">
        <v>145.80000000000001</v>
      </c>
      <c r="X250" s="1">
        <v>150.4</v>
      </c>
      <c r="Y250" s="1">
        <v>129.80000000000001</v>
      </c>
      <c r="Z250" s="1">
        <v>142.30000000000001</v>
      </c>
      <c r="AA250" s="1">
        <v>155.69999999999999</v>
      </c>
      <c r="AB250" s="1">
        <v>140.4</v>
      </c>
      <c r="AC250" s="1">
        <v>142.5</v>
      </c>
      <c r="AD250" s="1">
        <v>150.4</v>
      </c>
    </row>
    <row r="251" spans="1:30" ht="13">
      <c r="A251" s="11" t="s">
        <v>30</v>
      </c>
      <c r="B251" s="21">
        <v>2020</v>
      </c>
      <c r="C251" s="11" t="s">
        <v>31</v>
      </c>
      <c r="D251" s="1">
        <v>143.69999999999999</v>
      </c>
      <c r="E251" s="1">
        <v>167.3</v>
      </c>
      <c r="F251" s="1">
        <v>153.5</v>
      </c>
      <c r="G251" s="1">
        <v>150.5</v>
      </c>
      <c r="H251" s="1">
        <v>132</v>
      </c>
      <c r="I251" s="1">
        <v>142.19999999999999</v>
      </c>
      <c r="J251" s="1">
        <v>191.5</v>
      </c>
      <c r="K251" s="1">
        <v>141.1</v>
      </c>
      <c r="L251" s="1">
        <v>113.8</v>
      </c>
      <c r="M251" s="1">
        <v>151.6</v>
      </c>
      <c r="N251" s="1">
        <v>139.69999999999999</v>
      </c>
      <c r="O251" s="1">
        <v>158.69999999999999</v>
      </c>
      <c r="P251" s="1">
        <v>153</v>
      </c>
      <c r="Q251" s="1">
        <v>168.6</v>
      </c>
      <c r="R251" s="1">
        <v>152.80000000000001</v>
      </c>
      <c r="S251" s="1">
        <v>147.4</v>
      </c>
      <c r="T251" s="1">
        <v>152.1</v>
      </c>
      <c r="U251" s="1" t="s">
        <v>32</v>
      </c>
      <c r="V251" s="1">
        <v>150.4</v>
      </c>
      <c r="W251" s="1">
        <v>151.69999999999999</v>
      </c>
      <c r="X251" s="1">
        <v>155.69999999999999</v>
      </c>
      <c r="Y251" s="1">
        <v>136.30000000000001</v>
      </c>
      <c r="Z251" s="1">
        <v>150.1</v>
      </c>
      <c r="AA251" s="1">
        <v>161.69999999999999</v>
      </c>
      <c r="AB251" s="1">
        <v>142.5</v>
      </c>
      <c r="AC251" s="1">
        <v>148.1</v>
      </c>
      <c r="AD251" s="1">
        <v>151.9</v>
      </c>
    </row>
    <row r="252" spans="1:30" ht="13">
      <c r="A252" s="11" t="s">
        <v>33</v>
      </c>
      <c r="B252" s="21">
        <v>2020</v>
      </c>
      <c r="C252" s="11" t="s">
        <v>31</v>
      </c>
      <c r="D252" s="1">
        <v>145.6</v>
      </c>
      <c r="E252" s="1">
        <v>167.6</v>
      </c>
      <c r="F252" s="1">
        <v>157</v>
      </c>
      <c r="G252" s="1">
        <v>149.30000000000001</v>
      </c>
      <c r="H252" s="1">
        <v>126.3</v>
      </c>
      <c r="I252" s="1">
        <v>144.4</v>
      </c>
      <c r="J252" s="1">
        <v>207.8</v>
      </c>
      <c r="K252" s="1">
        <v>139.1</v>
      </c>
      <c r="L252" s="1">
        <v>114.8</v>
      </c>
      <c r="M252" s="1">
        <v>149.5</v>
      </c>
      <c r="N252" s="1">
        <v>131.1</v>
      </c>
      <c r="O252" s="1">
        <v>158.5</v>
      </c>
      <c r="P252" s="1">
        <v>154.4</v>
      </c>
      <c r="Q252" s="1">
        <v>170.8</v>
      </c>
      <c r="R252" s="1">
        <v>147</v>
      </c>
      <c r="S252" s="1">
        <v>133.19999999999999</v>
      </c>
      <c r="T252" s="1">
        <v>144.9</v>
      </c>
      <c r="U252" s="1">
        <v>153.9</v>
      </c>
      <c r="V252" s="1">
        <v>135.1</v>
      </c>
      <c r="W252" s="1">
        <v>140.1</v>
      </c>
      <c r="X252" s="1">
        <v>143.80000000000001</v>
      </c>
      <c r="Y252" s="1">
        <v>126.1</v>
      </c>
      <c r="Z252" s="1">
        <v>137.19999999999999</v>
      </c>
      <c r="AA252" s="1">
        <v>152.1</v>
      </c>
      <c r="AB252" s="1">
        <v>142.1</v>
      </c>
      <c r="AC252" s="1">
        <v>138.4</v>
      </c>
      <c r="AD252" s="1">
        <v>148.19999999999999</v>
      </c>
    </row>
    <row r="253" spans="1:30" ht="13">
      <c r="A253" s="11" t="s">
        <v>34</v>
      </c>
      <c r="B253" s="21">
        <v>2020</v>
      </c>
      <c r="C253" s="11" t="s">
        <v>31</v>
      </c>
      <c r="D253" s="1">
        <v>144.30000000000001</v>
      </c>
      <c r="E253" s="1">
        <v>167.4</v>
      </c>
      <c r="F253" s="1">
        <v>154.9</v>
      </c>
      <c r="G253" s="1">
        <v>150.1</v>
      </c>
      <c r="H253" s="1">
        <v>129.9</v>
      </c>
      <c r="I253" s="1">
        <v>143.19999999999999</v>
      </c>
      <c r="J253" s="1">
        <v>197</v>
      </c>
      <c r="K253" s="1">
        <v>140.4</v>
      </c>
      <c r="L253" s="1">
        <v>114.1</v>
      </c>
      <c r="M253" s="1">
        <v>150.9</v>
      </c>
      <c r="N253" s="1">
        <v>136.1</v>
      </c>
      <c r="O253" s="1">
        <v>158.6</v>
      </c>
      <c r="P253" s="1">
        <v>153.5</v>
      </c>
      <c r="Q253" s="1">
        <v>169.2</v>
      </c>
      <c r="R253" s="1">
        <v>150.5</v>
      </c>
      <c r="S253" s="1">
        <v>141.5</v>
      </c>
      <c r="T253" s="1">
        <v>149.19999999999999</v>
      </c>
      <c r="U253" s="1">
        <v>153.9</v>
      </c>
      <c r="V253" s="1">
        <v>144.6</v>
      </c>
      <c r="W253" s="1">
        <v>146.19999999999999</v>
      </c>
      <c r="X253" s="1">
        <v>151.19999999999999</v>
      </c>
      <c r="Y253" s="1">
        <v>130.9</v>
      </c>
      <c r="Z253" s="1">
        <v>142.80000000000001</v>
      </c>
      <c r="AA253" s="1">
        <v>156.1</v>
      </c>
      <c r="AB253" s="1">
        <v>142.30000000000001</v>
      </c>
      <c r="AC253" s="1">
        <v>143.4</v>
      </c>
      <c r="AD253" s="1">
        <v>150.19999999999999</v>
      </c>
    </row>
    <row r="254" spans="1:30" ht="13">
      <c r="A254" s="11" t="s">
        <v>30</v>
      </c>
      <c r="B254" s="21">
        <v>2020</v>
      </c>
      <c r="C254" s="11" t="s">
        <v>35</v>
      </c>
      <c r="D254" s="1">
        <v>144.19999999999999</v>
      </c>
      <c r="E254" s="1">
        <v>167.5</v>
      </c>
      <c r="F254" s="1">
        <v>150.9</v>
      </c>
      <c r="G254" s="1">
        <v>150.9</v>
      </c>
      <c r="H254" s="1">
        <v>133.69999999999999</v>
      </c>
      <c r="I254" s="1">
        <v>140.69999999999999</v>
      </c>
      <c r="J254" s="1">
        <v>165.1</v>
      </c>
      <c r="K254" s="1">
        <v>141.80000000000001</v>
      </c>
      <c r="L254" s="1">
        <v>113.1</v>
      </c>
      <c r="M254" s="1">
        <v>152.80000000000001</v>
      </c>
      <c r="N254" s="1">
        <v>140.1</v>
      </c>
      <c r="O254" s="1">
        <v>159.19999999999999</v>
      </c>
      <c r="P254" s="1">
        <v>149.80000000000001</v>
      </c>
      <c r="Q254" s="1">
        <v>169.4</v>
      </c>
      <c r="R254" s="1">
        <v>153</v>
      </c>
      <c r="S254" s="1">
        <v>147.5</v>
      </c>
      <c r="T254" s="1">
        <v>152.30000000000001</v>
      </c>
      <c r="U254" s="1" t="s">
        <v>32</v>
      </c>
      <c r="V254" s="1">
        <v>152.30000000000001</v>
      </c>
      <c r="W254" s="1">
        <v>151.80000000000001</v>
      </c>
      <c r="X254" s="1">
        <v>156.19999999999999</v>
      </c>
      <c r="Y254" s="1">
        <v>136</v>
      </c>
      <c r="Z254" s="1">
        <v>150.4</v>
      </c>
      <c r="AA254" s="1">
        <v>161.9</v>
      </c>
      <c r="AB254" s="1">
        <v>143.4</v>
      </c>
      <c r="AC254" s="1">
        <v>148.4</v>
      </c>
      <c r="AD254" s="1">
        <v>150.4</v>
      </c>
    </row>
    <row r="255" spans="1:30" ht="13">
      <c r="A255" s="11" t="s">
        <v>33</v>
      </c>
      <c r="B255" s="21">
        <v>2020</v>
      </c>
      <c r="C255" s="11" t="s">
        <v>35</v>
      </c>
      <c r="D255" s="1">
        <v>146.19999999999999</v>
      </c>
      <c r="E255" s="1">
        <v>167.6</v>
      </c>
      <c r="F255" s="1">
        <v>153.1</v>
      </c>
      <c r="G255" s="1">
        <v>150.69999999999999</v>
      </c>
      <c r="H255" s="1">
        <v>127.4</v>
      </c>
      <c r="I255" s="1">
        <v>143.1</v>
      </c>
      <c r="J255" s="1">
        <v>181.7</v>
      </c>
      <c r="K255" s="1">
        <v>139.6</v>
      </c>
      <c r="L255" s="1">
        <v>114.6</v>
      </c>
      <c r="M255" s="1">
        <v>150.4</v>
      </c>
      <c r="N255" s="1">
        <v>131.5</v>
      </c>
      <c r="O255" s="1">
        <v>159</v>
      </c>
      <c r="P255" s="1">
        <v>151.69999999999999</v>
      </c>
      <c r="Q255" s="1">
        <v>172</v>
      </c>
      <c r="R255" s="1">
        <v>147.30000000000001</v>
      </c>
      <c r="S255" s="1">
        <v>133.5</v>
      </c>
      <c r="T255" s="1">
        <v>145.19999999999999</v>
      </c>
      <c r="U255" s="1">
        <v>154.80000000000001</v>
      </c>
      <c r="V255" s="1">
        <v>138.9</v>
      </c>
      <c r="W255" s="1">
        <v>140.4</v>
      </c>
      <c r="X255" s="1">
        <v>144.4</v>
      </c>
      <c r="Y255" s="1">
        <v>125.2</v>
      </c>
      <c r="Z255" s="1">
        <v>137.69999999999999</v>
      </c>
      <c r="AA255" s="1">
        <v>152.19999999999999</v>
      </c>
      <c r="AB255" s="1">
        <v>143.5</v>
      </c>
      <c r="AC255" s="1">
        <v>138.4</v>
      </c>
      <c r="AD255" s="1">
        <v>147.69999999999999</v>
      </c>
    </row>
    <row r="256" spans="1:30" ht="13">
      <c r="A256" s="11" t="s">
        <v>34</v>
      </c>
      <c r="B256" s="21">
        <v>2020</v>
      </c>
      <c r="C256" s="11" t="s">
        <v>35</v>
      </c>
      <c r="D256" s="1">
        <v>144.80000000000001</v>
      </c>
      <c r="E256" s="1">
        <v>167.5</v>
      </c>
      <c r="F256" s="1">
        <v>151.80000000000001</v>
      </c>
      <c r="G256" s="1">
        <v>150.80000000000001</v>
      </c>
      <c r="H256" s="1">
        <v>131.4</v>
      </c>
      <c r="I256" s="1">
        <v>141.80000000000001</v>
      </c>
      <c r="J256" s="1">
        <v>170.7</v>
      </c>
      <c r="K256" s="1">
        <v>141.1</v>
      </c>
      <c r="L256" s="1">
        <v>113.6</v>
      </c>
      <c r="M256" s="1">
        <v>152</v>
      </c>
      <c r="N256" s="1">
        <v>136.5</v>
      </c>
      <c r="O256" s="1">
        <v>159.1</v>
      </c>
      <c r="P256" s="1">
        <v>150.5</v>
      </c>
      <c r="Q256" s="1">
        <v>170.1</v>
      </c>
      <c r="R256" s="1">
        <v>150.80000000000001</v>
      </c>
      <c r="S256" s="1">
        <v>141.69999999999999</v>
      </c>
      <c r="T256" s="1">
        <v>149.5</v>
      </c>
      <c r="U256" s="1">
        <v>154.80000000000001</v>
      </c>
      <c r="V256" s="1">
        <v>147.19999999999999</v>
      </c>
      <c r="W256" s="1">
        <v>146.4</v>
      </c>
      <c r="X256" s="1">
        <v>151.69999999999999</v>
      </c>
      <c r="Y256" s="1">
        <v>130.30000000000001</v>
      </c>
      <c r="Z256" s="1">
        <v>143.19999999999999</v>
      </c>
      <c r="AA256" s="1">
        <v>156.19999999999999</v>
      </c>
      <c r="AB256" s="1">
        <v>143.4</v>
      </c>
      <c r="AC256" s="1">
        <v>143.6</v>
      </c>
      <c r="AD256" s="1">
        <v>149.1</v>
      </c>
    </row>
    <row r="257" spans="1:30" ht="13">
      <c r="A257" s="11" t="s">
        <v>30</v>
      </c>
      <c r="B257" s="21">
        <v>2020</v>
      </c>
      <c r="C257" s="11" t="s">
        <v>36</v>
      </c>
      <c r="D257" s="1">
        <v>144.4</v>
      </c>
      <c r="E257" s="1">
        <v>166.8</v>
      </c>
      <c r="F257" s="1">
        <v>147.6</v>
      </c>
      <c r="G257" s="1">
        <v>151.69999999999999</v>
      </c>
      <c r="H257" s="1">
        <v>133.30000000000001</v>
      </c>
      <c r="I257" s="1">
        <v>141.80000000000001</v>
      </c>
      <c r="J257" s="1">
        <v>152.30000000000001</v>
      </c>
      <c r="K257" s="1">
        <v>141.80000000000001</v>
      </c>
      <c r="L257" s="1">
        <v>112.6</v>
      </c>
      <c r="M257" s="1">
        <v>154</v>
      </c>
      <c r="N257" s="1">
        <v>140.1</v>
      </c>
      <c r="O257" s="1">
        <v>160</v>
      </c>
      <c r="P257" s="1">
        <v>148.19999999999999</v>
      </c>
      <c r="Q257" s="1">
        <v>170.5</v>
      </c>
      <c r="R257" s="1">
        <v>153.4</v>
      </c>
      <c r="S257" s="1">
        <v>147.6</v>
      </c>
      <c r="T257" s="1">
        <v>152.5</v>
      </c>
      <c r="U257" s="1" t="s">
        <v>32</v>
      </c>
      <c r="V257" s="1">
        <v>153.4</v>
      </c>
      <c r="W257" s="1">
        <v>151.5</v>
      </c>
      <c r="X257" s="1">
        <v>156.69999999999999</v>
      </c>
      <c r="Y257" s="1">
        <v>135.80000000000001</v>
      </c>
      <c r="Z257" s="1">
        <v>151.19999999999999</v>
      </c>
      <c r="AA257" s="1">
        <v>161.19999999999999</v>
      </c>
      <c r="AB257" s="1">
        <v>145.1</v>
      </c>
      <c r="AC257" s="1">
        <v>148.6</v>
      </c>
      <c r="AD257" s="1">
        <v>149.80000000000001</v>
      </c>
    </row>
    <row r="258" spans="1:30" ht="13">
      <c r="A258" s="11" t="s">
        <v>33</v>
      </c>
      <c r="B258" s="21">
        <v>2020</v>
      </c>
      <c r="C258" s="11" t="s">
        <v>36</v>
      </c>
      <c r="D258" s="1">
        <v>146.5</v>
      </c>
      <c r="E258" s="1">
        <v>167.5</v>
      </c>
      <c r="F258" s="1">
        <v>148.9</v>
      </c>
      <c r="G258" s="1">
        <v>151.1</v>
      </c>
      <c r="H258" s="1">
        <v>127.5</v>
      </c>
      <c r="I258" s="1">
        <v>143.30000000000001</v>
      </c>
      <c r="J258" s="1">
        <v>167</v>
      </c>
      <c r="K258" s="1">
        <v>139.69999999999999</v>
      </c>
      <c r="L258" s="1">
        <v>114.4</v>
      </c>
      <c r="M258" s="1">
        <v>151.5</v>
      </c>
      <c r="N258" s="1">
        <v>131.9</v>
      </c>
      <c r="O258" s="1">
        <v>159.1</v>
      </c>
      <c r="P258" s="1">
        <v>150.1</v>
      </c>
      <c r="Q258" s="1">
        <v>173.3</v>
      </c>
      <c r="R258" s="1">
        <v>147.69999999999999</v>
      </c>
      <c r="S258" s="1">
        <v>133.80000000000001</v>
      </c>
      <c r="T258" s="1">
        <v>145.6</v>
      </c>
      <c r="U258" s="1">
        <v>154.5</v>
      </c>
      <c r="V258" s="1">
        <v>141.4</v>
      </c>
      <c r="W258" s="1">
        <v>140.80000000000001</v>
      </c>
      <c r="X258" s="1">
        <v>145</v>
      </c>
      <c r="Y258" s="1">
        <v>124.6</v>
      </c>
      <c r="Z258" s="1">
        <v>137.9</v>
      </c>
      <c r="AA258" s="1">
        <v>152.5</v>
      </c>
      <c r="AB258" s="1">
        <v>145.30000000000001</v>
      </c>
      <c r="AC258" s="1">
        <v>138.69999999999999</v>
      </c>
      <c r="AD258" s="1">
        <v>147.30000000000001</v>
      </c>
    </row>
    <row r="259" spans="1:30" ht="13">
      <c r="A259" s="11" t="s">
        <v>34</v>
      </c>
      <c r="B259" s="21">
        <v>2020</v>
      </c>
      <c r="C259" s="11" t="s">
        <v>36</v>
      </c>
      <c r="D259" s="1">
        <v>145.1</v>
      </c>
      <c r="E259" s="1">
        <v>167</v>
      </c>
      <c r="F259" s="1">
        <v>148.1</v>
      </c>
      <c r="G259" s="1">
        <v>151.5</v>
      </c>
      <c r="H259" s="1">
        <v>131.19999999999999</v>
      </c>
      <c r="I259" s="1">
        <v>142.5</v>
      </c>
      <c r="J259" s="1">
        <v>157.30000000000001</v>
      </c>
      <c r="K259" s="1">
        <v>141.1</v>
      </c>
      <c r="L259" s="1">
        <v>113.2</v>
      </c>
      <c r="M259" s="1">
        <v>153.19999999999999</v>
      </c>
      <c r="N259" s="1">
        <v>136.69999999999999</v>
      </c>
      <c r="O259" s="1">
        <v>159.6</v>
      </c>
      <c r="P259" s="1">
        <v>148.9</v>
      </c>
      <c r="Q259" s="1">
        <v>171.2</v>
      </c>
      <c r="R259" s="1">
        <v>151.19999999999999</v>
      </c>
      <c r="S259" s="1">
        <v>141.9</v>
      </c>
      <c r="T259" s="1">
        <v>149.80000000000001</v>
      </c>
      <c r="U259" s="1">
        <v>154.5</v>
      </c>
      <c r="V259" s="1">
        <v>148.9</v>
      </c>
      <c r="W259" s="1">
        <v>146.4</v>
      </c>
      <c r="X259" s="1">
        <v>152.30000000000001</v>
      </c>
      <c r="Y259" s="1">
        <v>129.9</v>
      </c>
      <c r="Z259" s="1">
        <v>143.69999999999999</v>
      </c>
      <c r="AA259" s="1">
        <v>156.1</v>
      </c>
      <c r="AB259" s="1">
        <v>145.19999999999999</v>
      </c>
      <c r="AC259" s="1">
        <v>143.80000000000001</v>
      </c>
      <c r="AD259" s="1">
        <v>148.6</v>
      </c>
    </row>
    <row r="260" spans="1:30" ht="13">
      <c r="A260" s="12" t="s">
        <v>30</v>
      </c>
      <c r="B260" s="22">
        <v>2020</v>
      </c>
      <c r="C260" s="12" t="s">
        <v>37</v>
      </c>
      <c r="D260" s="1">
        <v>147.19999999999999</v>
      </c>
      <c r="E260" s="10" t="s">
        <v>32</v>
      </c>
      <c r="F260" s="1">
        <v>146.9</v>
      </c>
      <c r="G260" s="1">
        <v>155.6</v>
      </c>
      <c r="H260" s="1">
        <v>137.1</v>
      </c>
      <c r="I260" s="1">
        <v>147.30000000000001</v>
      </c>
      <c r="J260" s="1">
        <v>162.69999999999999</v>
      </c>
      <c r="K260" s="1">
        <v>150.19999999999999</v>
      </c>
      <c r="L260" s="1">
        <v>119.8</v>
      </c>
      <c r="M260" s="1">
        <v>158.69999999999999</v>
      </c>
      <c r="N260" s="1">
        <v>139.19999999999999</v>
      </c>
      <c r="O260" s="10" t="s">
        <v>32</v>
      </c>
      <c r="P260" s="1">
        <v>150.1</v>
      </c>
      <c r="Q260" s="10" t="s">
        <v>32</v>
      </c>
      <c r="R260" s="10" t="s">
        <v>32</v>
      </c>
      <c r="S260" s="10" t="s">
        <v>32</v>
      </c>
      <c r="T260" s="10" t="s">
        <v>32</v>
      </c>
      <c r="U260" s="1" t="s">
        <v>32</v>
      </c>
      <c r="V260" s="1">
        <v>148.4</v>
      </c>
      <c r="W260" s="10" t="s">
        <v>32</v>
      </c>
      <c r="X260" s="1">
        <v>154.30000000000001</v>
      </c>
      <c r="Y260" s="10" t="s">
        <v>32</v>
      </c>
      <c r="Z260" s="10" t="s">
        <v>32</v>
      </c>
      <c r="AA260" s="10" t="s">
        <v>32</v>
      </c>
      <c r="AB260" s="10" t="s">
        <v>32</v>
      </c>
      <c r="AC260" s="10" t="s">
        <v>32</v>
      </c>
      <c r="AD260" s="10" t="s">
        <v>32</v>
      </c>
    </row>
    <row r="261" spans="1:30" ht="13">
      <c r="A261" s="12" t="s">
        <v>33</v>
      </c>
      <c r="B261" s="22">
        <v>2020</v>
      </c>
      <c r="C261" s="12" t="s">
        <v>37</v>
      </c>
      <c r="D261" s="1">
        <v>151.80000000000001</v>
      </c>
      <c r="E261" s="10" t="s">
        <v>32</v>
      </c>
      <c r="F261" s="1">
        <v>151.9</v>
      </c>
      <c r="G261" s="1">
        <v>155.5</v>
      </c>
      <c r="H261" s="1">
        <v>131.6</v>
      </c>
      <c r="I261" s="1">
        <v>152.9</v>
      </c>
      <c r="J261" s="1">
        <v>180</v>
      </c>
      <c r="K261" s="1">
        <v>150.80000000000001</v>
      </c>
      <c r="L261" s="1">
        <v>121.2</v>
      </c>
      <c r="M261" s="1">
        <v>154</v>
      </c>
      <c r="N261" s="1">
        <v>133.5</v>
      </c>
      <c r="O261" s="10" t="s">
        <v>32</v>
      </c>
      <c r="P261" s="1">
        <v>153.5</v>
      </c>
      <c r="Q261" s="10" t="s">
        <v>32</v>
      </c>
      <c r="R261" s="10" t="s">
        <v>32</v>
      </c>
      <c r="S261" s="10" t="s">
        <v>32</v>
      </c>
      <c r="T261" s="10" t="s">
        <v>32</v>
      </c>
      <c r="U261" s="1">
        <v>155.6</v>
      </c>
      <c r="V261" s="1">
        <v>137.1</v>
      </c>
      <c r="W261" s="10" t="s">
        <v>32</v>
      </c>
      <c r="X261" s="1">
        <v>144.80000000000001</v>
      </c>
      <c r="Y261" s="10" t="s">
        <v>32</v>
      </c>
      <c r="Z261" s="10" t="s">
        <v>32</v>
      </c>
      <c r="AA261" s="10" t="s">
        <v>32</v>
      </c>
      <c r="AB261" s="10" t="s">
        <v>32</v>
      </c>
      <c r="AC261" s="10" t="s">
        <v>32</v>
      </c>
      <c r="AD261" s="10" t="s">
        <v>32</v>
      </c>
    </row>
    <row r="262" spans="1:30" ht="13">
      <c r="A262" s="12" t="s">
        <v>34</v>
      </c>
      <c r="B262" s="22">
        <v>2020</v>
      </c>
      <c r="C262" s="12" t="s">
        <v>37</v>
      </c>
      <c r="D262" s="1">
        <v>148.69999999999999</v>
      </c>
      <c r="E262" s="10" t="s">
        <v>32</v>
      </c>
      <c r="F262" s="1">
        <v>148.80000000000001</v>
      </c>
      <c r="G262" s="1">
        <v>155.6</v>
      </c>
      <c r="H262" s="1">
        <v>135.1</v>
      </c>
      <c r="I262" s="1">
        <v>149.9</v>
      </c>
      <c r="J262" s="1">
        <v>168.6</v>
      </c>
      <c r="K262" s="1">
        <v>150.4</v>
      </c>
      <c r="L262" s="1">
        <v>120.3</v>
      </c>
      <c r="M262" s="1">
        <v>157.1</v>
      </c>
      <c r="N262" s="1">
        <v>136.80000000000001</v>
      </c>
      <c r="O262" s="10" t="s">
        <v>32</v>
      </c>
      <c r="P262" s="1">
        <v>151.4</v>
      </c>
      <c r="Q262" s="10" t="s">
        <v>32</v>
      </c>
      <c r="R262" s="10" t="s">
        <v>32</v>
      </c>
      <c r="S262" s="10" t="s">
        <v>32</v>
      </c>
      <c r="T262" s="10" t="s">
        <v>32</v>
      </c>
      <c r="U262" s="1">
        <v>155.6</v>
      </c>
      <c r="V262" s="1">
        <v>144.1</v>
      </c>
      <c r="W262" s="10" t="s">
        <v>32</v>
      </c>
      <c r="X262" s="1">
        <v>150.69999999999999</v>
      </c>
      <c r="Y262" s="10" t="s">
        <v>32</v>
      </c>
      <c r="Z262" s="10" t="s">
        <v>32</v>
      </c>
      <c r="AA262" s="10" t="s">
        <v>32</v>
      </c>
      <c r="AB262" s="10" t="s">
        <v>32</v>
      </c>
      <c r="AC262" s="10" t="s">
        <v>32</v>
      </c>
      <c r="AD262" s="10" t="s">
        <v>32</v>
      </c>
    </row>
    <row r="263" spans="1:30" ht="13">
      <c r="A263" s="12" t="s">
        <v>30</v>
      </c>
      <c r="B263" s="22">
        <v>2020</v>
      </c>
      <c r="C263" s="12" t="s">
        <v>38</v>
      </c>
      <c r="D263" s="10" t="s">
        <v>32</v>
      </c>
      <c r="E263" s="10" t="s">
        <v>32</v>
      </c>
      <c r="F263" s="10" t="s">
        <v>32</v>
      </c>
      <c r="G263" s="10" t="s">
        <v>32</v>
      </c>
      <c r="H263" s="10" t="s">
        <v>32</v>
      </c>
      <c r="I263" s="10" t="s">
        <v>32</v>
      </c>
      <c r="J263" s="10" t="s">
        <v>32</v>
      </c>
      <c r="K263" s="10" t="s">
        <v>32</v>
      </c>
      <c r="L263" s="10" t="s">
        <v>32</v>
      </c>
      <c r="M263" s="10" t="s">
        <v>32</v>
      </c>
      <c r="N263" s="10" t="s">
        <v>32</v>
      </c>
      <c r="O263" s="10" t="s">
        <v>32</v>
      </c>
      <c r="P263" s="10" t="s">
        <v>32</v>
      </c>
      <c r="Q263" s="10" t="s">
        <v>32</v>
      </c>
      <c r="R263" s="10" t="s">
        <v>32</v>
      </c>
      <c r="S263" s="10" t="s">
        <v>32</v>
      </c>
      <c r="T263" s="10" t="s">
        <v>32</v>
      </c>
      <c r="U263" s="10" t="s">
        <v>32</v>
      </c>
      <c r="V263" s="10" t="s">
        <v>32</v>
      </c>
      <c r="W263" s="10" t="s">
        <v>32</v>
      </c>
      <c r="X263" s="10" t="s">
        <v>32</v>
      </c>
      <c r="Y263" s="10" t="s">
        <v>32</v>
      </c>
      <c r="Z263" s="10" t="s">
        <v>32</v>
      </c>
      <c r="AA263" s="10" t="s">
        <v>32</v>
      </c>
      <c r="AB263" s="10" t="s">
        <v>32</v>
      </c>
      <c r="AC263" s="10" t="s">
        <v>32</v>
      </c>
      <c r="AD263" s="10" t="s">
        <v>32</v>
      </c>
    </row>
    <row r="264" spans="1:30" ht="13">
      <c r="A264" s="12" t="s">
        <v>33</v>
      </c>
      <c r="B264" s="22">
        <v>2020</v>
      </c>
      <c r="C264" s="12" t="s">
        <v>38</v>
      </c>
      <c r="D264" s="10" t="s">
        <v>32</v>
      </c>
      <c r="E264" s="10" t="s">
        <v>32</v>
      </c>
      <c r="F264" s="10" t="s">
        <v>32</v>
      </c>
      <c r="G264" s="10" t="s">
        <v>32</v>
      </c>
      <c r="H264" s="10" t="s">
        <v>32</v>
      </c>
      <c r="I264" s="10" t="s">
        <v>32</v>
      </c>
      <c r="J264" s="10" t="s">
        <v>32</v>
      </c>
      <c r="K264" s="10" t="s">
        <v>32</v>
      </c>
      <c r="L264" s="10" t="s">
        <v>32</v>
      </c>
      <c r="M264" s="10" t="s">
        <v>32</v>
      </c>
      <c r="N264" s="10" t="s">
        <v>32</v>
      </c>
      <c r="O264" s="10" t="s">
        <v>32</v>
      </c>
      <c r="P264" s="10" t="s">
        <v>32</v>
      </c>
      <c r="Q264" s="10" t="s">
        <v>32</v>
      </c>
      <c r="R264" s="10" t="s">
        <v>32</v>
      </c>
      <c r="S264" s="10" t="s">
        <v>32</v>
      </c>
      <c r="T264" s="10" t="s">
        <v>32</v>
      </c>
      <c r="U264" s="10" t="s">
        <v>32</v>
      </c>
      <c r="V264" s="10" t="s">
        <v>32</v>
      </c>
      <c r="W264" s="10" t="s">
        <v>32</v>
      </c>
      <c r="X264" s="10" t="s">
        <v>32</v>
      </c>
      <c r="Y264" s="10" t="s">
        <v>32</v>
      </c>
      <c r="Z264" s="10" t="s">
        <v>32</v>
      </c>
      <c r="AA264" s="10" t="s">
        <v>32</v>
      </c>
      <c r="AB264" s="10" t="s">
        <v>32</v>
      </c>
      <c r="AC264" s="10" t="s">
        <v>32</v>
      </c>
      <c r="AD264" s="10" t="s">
        <v>32</v>
      </c>
    </row>
    <row r="265" spans="1:30" ht="13">
      <c r="A265" s="12" t="s">
        <v>34</v>
      </c>
      <c r="B265" s="22">
        <v>2020</v>
      </c>
      <c r="C265" s="12" t="s">
        <v>38</v>
      </c>
      <c r="D265" s="10" t="s">
        <v>32</v>
      </c>
      <c r="E265" s="10" t="s">
        <v>32</v>
      </c>
      <c r="F265" s="10" t="s">
        <v>32</v>
      </c>
      <c r="G265" s="10" t="s">
        <v>32</v>
      </c>
      <c r="H265" s="10" t="s">
        <v>32</v>
      </c>
      <c r="I265" s="10" t="s">
        <v>32</v>
      </c>
      <c r="J265" s="10" t="s">
        <v>32</v>
      </c>
      <c r="K265" s="10" t="s">
        <v>32</v>
      </c>
      <c r="L265" s="10" t="s">
        <v>32</v>
      </c>
      <c r="M265" s="10" t="s">
        <v>32</v>
      </c>
      <c r="N265" s="10" t="s">
        <v>32</v>
      </c>
      <c r="O265" s="10" t="s">
        <v>32</v>
      </c>
      <c r="P265" s="10" t="s">
        <v>32</v>
      </c>
      <c r="Q265" s="10" t="s">
        <v>32</v>
      </c>
      <c r="R265" s="10" t="s">
        <v>32</v>
      </c>
      <c r="S265" s="10" t="s">
        <v>32</v>
      </c>
      <c r="T265" s="10" t="s">
        <v>32</v>
      </c>
      <c r="U265" s="10" t="s">
        <v>32</v>
      </c>
      <c r="V265" s="10" t="s">
        <v>32</v>
      </c>
      <c r="W265" s="10" t="s">
        <v>32</v>
      </c>
      <c r="X265" s="10" t="s">
        <v>32</v>
      </c>
      <c r="Y265" s="10" t="s">
        <v>32</v>
      </c>
      <c r="Z265" s="10" t="s">
        <v>32</v>
      </c>
      <c r="AA265" s="10" t="s">
        <v>32</v>
      </c>
      <c r="AB265" s="10" t="s">
        <v>32</v>
      </c>
      <c r="AC265" s="10" t="s">
        <v>32</v>
      </c>
      <c r="AD265" s="10" t="s">
        <v>32</v>
      </c>
    </row>
    <row r="266" spans="1:30" ht="13">
      <c r="A266" s="11" t="s">
        <v>30</v>
      </c>
      <c r="B266" s="21">
        <v>2020</v>
      </c>
      <c r="C266" s="11" t="s">
        <v>39</v>
      </c>
      <c r="D266" s="1">
        <v>148.19999999999999</v>
      </c>
      <c r="E266" s="1">
        <v>190.3</v>
      </c>
      <c r="F266" s="1">
        <v>149.4</v>
      </c>
      <c r="G266" s="1">
        <v>153.30000000000001</v>
      </c>
      <c r="H266" s="1">
        <v>138.19999999999999</v>
      </c>
      <c r="I266" s="1">
        <v>143.19999999999999</v>
      </c>
      <c r="J266" s="1">
        <v>148.9</v>
      </c>
      <c r="K266" s="1">
        <v>150.30000000000001</v>
      </c>
      <c r="L266" s="1">
        <v>113.2</v>
      </c>
      <c r="M266" s="1">
        <v>159.80000000000001</v>
      </c>
      <c r="N266" s="1">
        <v>142.1</v>
      </c>
      <c r="O266" s="1">
        <v>161.80000000000001</v>
      </c>
      <c r="P266" s="1">
        <v>152.30000000000001</v>
      </c>
      <c r="Q266" s="1">
        <v>182.4</v>
      </c>
      <c r="R266" s="1">
        <v>154.69999999999999</v>
      </c>
      <c r="S266" s="1">
        <v>150</v>
      </c>
      <c r="T266" s="1">
        <v>154.1</v>
      </c>
      <c r="U266" s="1" t="s">
        <v>32</v>
      </c>
      <c r="V266" s="1">
        <v>144.9</v>
      </c>
      <c r="W266" s="1">
        <v>151.69999999999999</v>
      </c>
      <c r="X266" s="1">
        <v>158.19999999999999</v>
      </c>
      <c r="Y266" s="1">
        <v>141.4</v>
      </c>
      <c r="Z266" s="1">
        <v>153.19999999999999</v>
      </c>
      <c r="AA266" s="1">
        <v>161.80000000000001</v>
      </c>
      <c r="AB266" s="1">
        <v>151.19999999999999</v>
      </c>
      <c r="AC266" s="1">
        <v>151.69999999999999</v>
      </c>
      <c r="AD266" s="1">
        <v>152.69999999999999</v>
      </c>
    </row>
    <row r="267" spans="1:30" ht="13">
      <c r="A267" s="11" t="s">
        <v>33</v>
      </c>
      <c r="B267" s="21">
        <v>2020</v>
      </c>
      <c r="C267" s="11" t="s">
        <v>39</v>
      </c>
      <c r="D267" s="1">
        <v>152.69999999999999</v>
      </c>
      <c r="E267" s="1">
        <v>197</v>
      </c>
      <c r="F267" s="1">
        <v>154.6</v>
      </c>
      <c r="G267" s="1">
        <v>153.4</v>
      </c>
      <c r="H267" s="1">
        <v>132.9</v>
      </c>
      <c r="I267" s="1">
        <v>151.80000000000001</v>
      </c>
      <c r="J267" s="1">
        <v>171.2</v>
      </c>
      <c r="K267" s="1">
        <v>152</v>
      </c>
      <c r="L267" s="1">
        <v>116.3</v>
      </c>
      <c r="M267" s="1">
        <v>158.80000000000001</v>
      </c>
      <c r="N267" s="1">
        <v>135.6</v>
      </c>
      <c r="O267" s="1">
        <v>161.69999999999999</v>
      </c>
      <c r="P267" s="1">
        <v>157</v>
      </c>
      <c r="Q267" s="1">
        <v>186.7</v>
      </c>
      <c r="R267" s="1">
        <v>149.1</v>
      </c>
      <c r="S267" s="1">
        <v>136.6</v>
      </c>
      <c r="T267" s="1">
        <v>147.19999999999999</v>
      </c>
      <c r="U267" s="1">
        <v>154.69999999999999</v>
      </c>
      <c r="V267" s="1">
        <v>137.1</v>
      </c>
      <c r="W267" s="1">
        <v>140.4</v>
      </c>
      <c r="X267" s="1">
        <v>148.1</v>
      </c>
      <c r="Y267" s="1">
        <v>129.30000000000001</v>
      </c>
      <c r="Z267" s="1">
        <v>144.5</v>
      </c>
      <c r="AA267" s="1">
        <v>152.5</v>
      </c>
      <c r="AB267" s="1">
        <v>152.19999999999999</v>
      </c>
      <c r="AC267" s="1">
        <v>142</v>
      </c>
      <c r="AD267" s="1">
        <v>150.80000000000001</v>
      </c>
    </row>
    <row r="268" spans="1:30" ht="13">
      <c r="A268" s="11" t="s">
        <v>34</v>
      </c>
      <c r="B268" s="21">
        <v>2020</v>
      </c>
      <c r="C268" s="11" t="s">
        <v>39</v>
      </c>
      <c r="D268" s="1">
        <v>149.6</v>
      </c>
      <c r="E268" s="1">
        <v>192.7</v>
      </c>
      <c r="F268" s="1">
        <v>151.4</v>
      </c>
      <c r="G268" s="1">
        <v>153.30000000000001</v>
      </c>
      <c r="H268" s="1">
        <v>136.30000000000001</v>
      </c>
      <c r="I268" s="1">
        <v>147.19999999999999</v>
      </c>
      <c r="J268" s="1">
        <v>156.5</v>
      </c>
      <c r="K268" s="1">
        <v>150.9</v>
      </c>
      <c r="L268" s="1">
        <v>114.2</v>
      </c>
      <c r="M268" s="1">
        <v>159.5</v>
      </c>
      <c r="N268" s="1">
        <v>139.4</v>
      </c>
      <c r="O268" s="1">
        <v>161.80000000000001</v>
      </c>
      <c r="P268" s="1">
        <v>154</v>
      </c>
      <c r="Q268" s="1">
        <v>183.5</v>
      </c>
      <c r="R268" s="1">
        <v>152.5</v>
      </c>
      <c r="S268" s="1">
        <v>144.4</v>
      </c>
      <c r="T268" s="1">
        <v>151.4</v>
      </c>
      <c r="U268" s="1">
        <v>154.69999999999999</v>
      </c>
      <c r="V268" s="1">
        <v>141.9</v>
      </c>
      <c r="W268" s="1">
        <v>146.4</v>
      </c>
      <c r="X268" s="1">
        <v>154.4</v>
      </c>
      <c r="Y268" s="1">
        <v>135</v>
      </c>
      <c r="Z268" s="1">
        <v>148.30000000000001</v>
      </c>
      <c r="AA268" s="1">
        <v>156.4</v>
      </c>
      <c r="AB268" s="1">
        <v>151.6</v>
      </c>
      <c r="AC268" s="1">
        <v>147</v>
      </c>
      <c r="AD268" s="1">
        <v>151.80000000000001</v>
      </c>
    </row>
    <row r="269" spans="1:30" ht="13">
      <c r="A269" s="11" t="s">
        <v>30</v>
      </c>
      <c r="B269" s="21">
        <v>2020</v>
      </c>
      <c r="C269" s="11" t="s">
        <v>40</v>
      </c>
      <c r="D269" s="1">
        <v>148.19999999999999</v>
      </c>
      <c r="E269" s="1">
        <v>190.3</v>
      </c>
      <c r="F269" s="1">
        <v>149.4</v>
      </c>
      <c r="G269" s="1">
        <v>153.30000000000001</v>
      </c>
      <c r="H269" s="1">
        <v>138.19999999999999</v>
      </c>
      <c r="I269" s="1">
        <v>143.19999999999999</v>
      </c>
      <c r="J269" s="1">
        <v>148.9</v>
      </c>
      <c r="K269" s="1">
        <v>150.30000000000001</v>
      </c>
      <c r="L269" s="1">
        <v>113.2</v>
      </c>
      <c r="M269" s="1">
        <v>159.80000000000001</v>
      </c>
      <c r="N269" s="1">
        <v>142.1</v>
      </c>
      <c r="O269" s="1">
        <v>161.80000000000001</v>
      </c>
      <c r="P269" s="1">
        <v>152.30000000000001</v>
      </c>
      <c r="Q269" s="1">
        <v>182.4</v>
      </c>
      <c r="R269" s="1">
        <v>154.69999999999999</v>
      </c>
      <c r="S269" s="1">
        <v>150</v>
      </c>
      <c r="T269" s="1">
        <v>154.1</v>
      </c>
      <c r="U269" s="1" t="s">
        <v>32</v>
      </c>
      <c r="V269" s="1">
        <v>144.9</v>
      </c>
      <c r="W269" s="1">
        <v>151.69999999999999</v>
      </c>
      <c r="X269" s="1">
        <v>158.19999999999999</v>
      </c>
      <c r="Y269" s="1">
        <v>141.4</v>
      </c>
      <c r="Z269" s="1">
        <v>153.19999999999999</v>
      </c>
      <c r="AA269" s="1">
        <v>161.80000000000001</v>
      </c>
      <c r="AB269" s="1">
        <v>151.19999999999999</v>
      </c>
      <c r="AC269" s="1">
        <v>151.69999999999999</v>
      </c>
      <c r="AD269" s="1">
        <v>152.69999999999999</v>
      </c>
    </row>
    <row r="270" spans="1:30" ht="13">
      <c r="A270" s="11" t="s">
        <v>33</v>
      </c>
      <c r="B270" s="21">
        <v>2020</v>
      </c>
      <c r="C270" s="11" t="s">
        <v>40</v>
      </c>
      <c r="D270" s="1">
        <v>152.69999999999999</v>
      </c>
      <c r="E270" s="1">
        <v>197</v>
      </c>
      <c r="F270" s="1">
        <v>154.6</v>
      </c>
      <c r="G270" s="1">
        <v>153.4</v>
      </c>
      <c r="H270" s="1">
        <v>132.9</v>
      </c>
      <c r="I270" s="1">
        <v>151.80000000000001</v>
      </c>
      <c r="J270" s="1">
        <v>171.2</v>
      </c>
      <c r="K270" s="1">
        <v>152</v>
      </c>
      <c r="L270" s="1">
        <v>116.3</v>
      </c>
      <c r="M270" s="1">
        <v>158.80000000000001</v>
      </c>
      <c r="N270" s="1">
        <v>135.6</v>
      </c>
      <c r="O270" s="1">
        <v>161.69999999999999</v>
      </c>
      <c r="P270" s="1">
        <v>157</v>
      </c>
      <c r="Q270" s="1">
        <v>186.7</v>
      </c>
      <c r="R270" s="1">
        <v>149.1</v>
      </c>
      <c r="S270" s="1">
        <v>136.6</v>
      </c>
      <c r="T270" s="1">
        <v>147.19999999999999</v>
      </c>
      <c r="U270" s="1">
        <v>154.69999999999999</v>
      </c>
      <c r="V270" s="1">
        <v>137.1</v>
      </c>
      <c r="W270" s="1">
        <v>140.4</v>
      </c>
      <c r="X270" s="1">
        <v>148.1</v>
      </c>
      <c r="Y270" s="1">
        <v>129.30000000000001</v>
      </c>
      <c r="Z270" s="1">
        <v>144.5</v>
      </c>
      <c r="AA270" s="1">
        <v>152.5</v>
      </c>
      <c r="AB270" s="1">
        <v>152.19999999999999</v>
      </c>
      <c r="AC270" s="1">
        <v>142</v>
      </c>
      <c r="AD270" s="1">
        <v>150.80000000000001</v>
      </c>
    </row>
    <row r="271" spans="1:30" ht="13">
      <c r="A271" s="11" t="s">
        <v>34</v>
      </c>
      <c r="B271" s="21">
        <v>2020</v>
      </c>
      <c r="C271" s="11" t="s">
        <v>40</v>
      </c>
      <c r="D271" s="1">
        <v>149.6</v>
      </c>
      <c r="E271" s="1">
        <v>192.7</v>
      </c>
      <c r="F271" s="1">
        <v>151.4</v>
      </c>
      <c r="G271" s="1">
        <v>153.30000000000001</v>
      </c>
      <c r="H271" s="1">
        <v>136.30000000000001</v>
      </c>
      <c r="I271" s="1">
        <v>147.19999999999999</v>
      </c>
      <c r="J271" s="1">
        <v>156.5</v>
      </c>
      <c r="K271" s="1">
        <v>150.9</v>
      </c>
      <c r="L271" s="1">
        <v>114.2</v>
      </c>
      <c r="M271" s="1">
        <v>159.5</v>
      </c>
      <c r="N271" s="1">
        <v>139.4</v>
      </c>
      <c r="O271" s="1">
        <v>161.80000000000001</v>
      </c>
      <c r="P271" s="1">
        <v>154</v>
      </c>
      <c r="Q271" s="1">
        <v>183.5</v>
      </c>
      <c r="R271" s="1">
        <v>152.5</v>
      </c>
      <c r="S271" s="1">
        <v>144.4</v>
      </c>
      <c r="T271" s="1">
        <v>151.4</v>
      </c>
      <c r="U271" s="1">
        <v>154.69999999999999</v>
      </c>
      <c r="V271" s="1">
        <v>141.9</v>
      </c>
      <c r="W271" s="1">
        <v>146.4</v>
      </c>
      <c r="X271" s="1">
        <v>154.4</v>
      </c>
      <c r="Y271" s="1">
        <v>135</v>
      </c>
      <c r="Z271" s="1">
        <v>148.30000000000001</v>
      </c>
      <c r="AA271" s="1">
        <v>156.4</v>
      </c>
      <c r="AB271" s="1">
        <v>151.6</v>
      </c>
      <c r="AC271" s="1">
        <v>147</v>
      </c>
      <c r="AD271" s="1">
        <v>151.80000000000001</v>
      </c>
    </row>
    <row r="272" spans="1:30" ht="13">
      <c r="A272" s="11" t="s">
        <v>30</v>
      </c>
      <c r="B272" s="21">
        <v>2020</v>
      </c>
      <c r="C272" s="11" t="s">
        <v>41</v>
      </c>
      <c r="D272" s="1">
        <v>147.6</v>
      </c>
      <c r="E272" s="1">
        <v>187.2</v>
      </c>
      <c r="F272" s="1">
        <v>148.4</v>
      </c>
      <c r="G272" s="1">
        <v>153.30000000000001</v>
      </c>
      <c r="H272" s="1">
        <v>139.80000000000001</v>
      </c>
      <c r="I272" s="1">
        <v>146.9</v>
      </c>
      <c r="J272" s="1">
        <v>171</v>
      </c>
      <c r="K272" s="1">
        <v>149.9</v>
      </c>
      <c r="L272" s="1">
        <v>114.2</v>
      </c>
      <c r="M272" s="1">
        <v>160</v>
      </c>
      <c r="N272" s="1">
        <v>143.5</v>
      </c>
      <c r="O272" s="1">
        <v>161.5</v>
      </c>
      <c r="P272" s="1">
        <v>155.30000000000001</v>
      </c>
      <c r="Q272" s="1">
        <v>180.9</v>
      </c>
      <c r="R272" s="1">
        <v>155.1</v>
      </c>
      <c r="S272" s="1">
        <v>149.30000000000001</v>
      </c>
      <c r="T272" s="1">
        <v>154.30000000000001</v>
      </c>
      <c r="U272" s="1" t="s">
        <v>32</v>
      </c>
      <c r="V272" s="1">
        <v>145.80000000000001</v>
      </c>
      <c r="W272" s="1">
        <v>151.9</v>
      </c>
      <c r="X272" s="1">
        <v>158.80000000000001</v>
      </c>
      <c r="Y272" s="1">
        <v>143.6</v>
      </c>
      <c r="Z272" s="1">
        <v>152.19999999999999</v>
      </c>
      <c r="AA272" s="1">
        <v>162.69999999999999</v>
      </c>
      <c r="AB272" s="1">
        <v>153.6</v>
      </c>
      <c r="AC272" s="1">
        <v>153</v>
      </c>
      <c r="AD272" s="1">
        <v>154.69999999999999</v>
      </c>
    </row>
    <row r="273" spans="1:30" ht="13">
      <c r="A273" s="11" t="s">
        <v>33</v>
      </c>
      <c r="B273" s="21">
        <v>2020</v>
      </c>
      <c r="C273" s="11" t="s">
        <v>41</v>
      </c>
      <c r="D273" s="1">
        <v>151.6</v>
      </c>
      <c r="E273" s="1">
        <v>197.8</v>
      </c>
      <c r="F273" s="1">
        <v>154.5</v>
      </c>
      <c r="G273" s="1">
        <v>153.4</v>
      </c>
      <c r="H273" s="1">
        <v>133.4</v>
      </c>
      <c r="I273" s="1">
        <v>154.5</v>
      </c>
      <c r="J273" s="1">
        <v>191.9</v>
      </c>
      <c r="K273" s="1">
        <v>151.30000000000001</v>
      </c>
      <c r="L273" s="1">
        <v>116.8</v>
      </c>
      <c r="M273" s="1">
        <v>160</v>
      </c>
      <c r="N273" s="1">
        <v>136.5</v>
      </c>
      <c r="O273" s="1">
        <v>163.30000000000001</v>
      </c>
      <c r="P273" s="1">
        <v>159.9</v>
      </c>
      <c r="Q273" s="1">
        <v>187.2</v>
      </c>
      <c r="R273" s="1">
        <v>150</v>
      </c>
      <c r="S273" s="1">
        <v>135.19999999999999</v>
      </c>
      <c r="T273" s="1">
        <v>147.80000000000001</v>
      </c>
      <c r="U273" s="1">
        <v>155.5</v>
      </c>
      <c r="V273" s="1">
        <v>138.30000000000001</v>
      </c>
      <c r="W273" s="1">
        <v>144.5</v>
      </c>
      <c r="X273" s="1">
        <v>148.69999999999999</v>
      </c>
      <c r="Y273" s="1">
        <v>133.9</v>
      </c>
      <c r="Z273" s="1">
        <v>141.19999999999999</v>
      </c>
      <c r="AA273" s="1">
        <v>155.5</v>
      </c>
      <c r="AB273" s="1">
        <v>155.19999999999999</v>
      </c>
      <c r="AC273" s="1">
        <v>144.80000000000001</v>
      </c>
      <c r="AD273" s="1">
        <v>152.9</v>
      </c>
    </row>
    <row r="274" spans="1:30" ht="13">
      <c r="A274" s="11" t="s">
        <v>34</v>
      </c>
      <c r="B274" s="21">
        <v>2020</v>
      </c>
      <c r="C274" s="11" t="s">
        <v>41</v>
      </c>
      <c r="D274" s="1">
        <v>148.9</v>
      </c>
      <c r="E274" s="1">
        <v>190.9</v>
      </c>
      <c r="F274" s="1">
        <v>150.80000000000001</v>
      </c>
      <c r="G274" s="1">
        <v>153.30000000000001</v>
      </c>
      <c r="H274" s="1">
        <v>137.4</v>
      </c>
      <c r="I274" s="1">
        <v>150.4</v>
      </c>
      <c r="J274" s="1">
        <v>178.1</v>
      </c>
      <c r="K274" s="1">
        <v>150.4</v>
      </c>
      <c r="L274" s="1">
        <v>115.1</v>
      </c>
      <c r="M274" s="1">
        <v>160</v>
      </c>
      <c r="N274" s="1">
        <v>140.6</v>
      </c>
      <c r="O274" s="1">
        <v>162.30000000000001</v>
      </c>
      <c r="P274" s="1">
        <v>157</v>
      </c>
      <c r="Q274" s="1">
        <v>182.6</v>
      </c>
      <c r="R274" s="1">
        <v>153.1</v>
      </c>
      <c r="S274" s="1">
        <v>143.4</v>
      </c>
      <c r="T274" s="1">
        <v>151.69999999999999</v>
      </c>
      <c r="U274" s="1">
        <v>155.5</v>
      </c>
      <c r="V274" s="1">
        <v>143</v>
      </c>
      <c r="W274" s="1">
        <v>148.4</v>
      </c>
      <c r="X274" s="1">
        <v>155</v>
      </c>
      <c r="Y274" s="1">
        <v>138.5</v>
      </c>
      <c r="Z274" s="1">
        <v>146</v>
      </c>
      <c r="AA274" s="1">
        <v>158.5</v>
      </c>
      <c r="AB274" s="1">
        <v>154.30000000000001</v>
      </c>
      <c r="AC274" s="1">
        <v>149</v>
      </c>
      <c r="AD274" s="1">
        <v>153.9</v>
      </c>
    </row>
    <row r="275" spans="1:30" ht="13">
      <c r="A275" s="11" t="s">
        <v>30</v>
      </c>
      <c r="B275" s="21">
        <v>2020</v>
      </c>
      <c r="C275" s="11" t="s">
        <v>42</v>
      </c>
      <c r="D275" s="1">
        <v>146.9</v>
      </c>
      <c r="E275" s="1">
        <v>183.9</v>
      </c>
      <c r="F275" s="1">
        <v>149.5</v>
      </c>
      <c r="G275" s="1">
        <v>153.4</v>
      </c>
      <c r="H275" s="1">
        <v>140.4</v>
      </c>
      <c r="I275" s="1">
        <v>147</v>
      </c>
      <c r="J275" s="1">
        <v>178.8</v>
      </c>
      <c r="K275" s="1">
        <v>149.30000000000001</v>
      </c>
      <c r="L275" s="1">
        <v>115.1</v>
      </c>
      <c r="M275" s="1">
        <v>160</v>
      </c>
      <c r="N275" s="1">
        <v>145.4</v>
      </c>
      <c r="O275" s="1">
        <v>161.6</v>
      </c>
      <c r="P275" s="1">
        <v>156.1</v>
      </c>
      <c r="Q275" s="1">
        <v>182.9</v>
      </c>
      <c r="R275" s="1">
        <v>155.4</v>
      </c>
      <c r="S275" s="1">
        <v>149.9</v>
      </c>
      <c r="T275" s="1">
        <v>154.6</v>
      </c>
      <c r="U275" s="1" t="s">
        <v>32</v>
      </c>
      <c r="V275" s="1">
        <v>146.4</v>
      </c>
      <c r="W275" s="1">
        <v>151.6</v>
      </c>
      <c r="X275" s="1">
        <v>159.1</v>
      </c>
      <c r="Y275" s="1">
        <v>144.6</v>
      </c>
      <c r="Z275" s="1">
        <v>152.80000000000001</v>
      </c>
      <c r="AA275" s="1">
        <v>161.1</v>
      </c>
      <c r="AB275" s="1">
        <v>157.4</v>
      </c>
      <c r="AC275" s="1">
        <v>153.69999999999999</v>
      </c>
      <c r="AD275" s="1">
        <v>155.4</v>
      </c>
    </row>
    <row r="276" spans="1:30" ht="13">
      <c r="A276" s="11" t="s">
        <v>33</v>
      </c>
      <c r="B276" s="21">
        <v>2020</v>
      </c>
      <c r="C276" s="11" t="s">
        <v>42</v>
      </c>
      <c r="D276" s="1">
        <v>151.5</v>
      </c>
      <c r="E276" s="1">
        <v>193.1</v>
      </c>
      <c r="F276" s="1">
        <v>157.30000000000001</v>
      </c>
      <c r="G276" s="1">
        <v>153.9</v>
      </c>
      <c r="H276" s="1">
        <v>134.4</v>
      </c>
      <c r="I276" s="1">
        <v>155.4</v>
      </c>
      <c r="J276" s="1">
        <v>202</v>
      </c>
      <c r="K276" s="1">
        <v>150.80000000000001</v>
      </c>
      <c r="L276" s="1">
        <v>118.9</v>
      </c>
      <c r="M276" s="1">
        <v>160.9</v>
      </c>
      <c r="N276" s="1">
        <v>137.69999999999999</v>
      </c>
      <c r="O276" s="1">
        <v>164.4</v>
      </c>
      <c r="P276" s="1">
        <v>161.30000000000001</v>
      </c>
      <c r="Q276" s="1">
        <v>188.7</v>
      </c>
      <c r="R276" s="1">
        <v>150.19999999999999</v>
      </c>
      <c r="S276" s="1">
        <v>136.30000000000001</v>
      </c>
      <c r="T276" s="1">
        <v>148.1</v>
      </c>
      <c r="U276" s="1">
        <v>156.30000000000001</v>
      </c>
      <c r="V276" s="1">
        <v>137.19999999999999</v>
      </c>
      <c r="W276" s="1">
        <v>145.4</v>
      </c>
      <c r="X276" s="1">
        <v>150</v>
      </c>
      <c r="Y276" s="1">
        <v>135.1</v>
      </c>
      <c r="Z276" s="1">
        <v>141.80000000000001</v>
      </c>
      <c r="AA276" s="1">
        <v>154.9</v>
      </c>
      <c r="AB276" s="1">
        <v>159.80000000000001</v>
      </c>
      <c r="AC276" s="1">
        <v>146</v>
      </c>
      <c r="AD276" s="1">
        <v>154</v>
      </c>
    </row>
    <row r="277" spans="1:30" ht="13">
      <c r="A277" s="11" t="s">
        <v>34</v>
      </c>
      <c r="B277" s="21">
        <v>2020</v>
      </c>
      <c r="C277" s="11" t="s">
        <v>42</v>
      </c>
      <c r="D277" s="1">
        <v>148.4</v>
      </c>
      <c r="E277" s="1">
        <v>187.1</v>
      </c>
      <c r="F277" s="1">
        <v>152.5</v>
      </c>
      <c r="G277" s="1">
        <v>153.6</v>
      </c>
      <c r="H277" s="1">
        <v>138.19999999999999</v>
      </c>
      <c r="I277" s="1">
        <v>150.9</v>
      </c>
      <c r="J277" s="1">
        <v>186.7</v>
      </c>
      <c r="K277" s="1">
        <v>149.80000000000001</v>
      </c>
      <c r="L277" s="1">
        <v>116.4</v>
      </c>
      <c r="M277" s="1">
        <v>160.30000000000001</v>
      </c>
      <c r="N277" s="1">
        <v>142.19999999999999</v>
      </c>
      <c r="O277" s="1">
        <v>162.9</v>
      </c>
      <c r="P277" s="1">
        <v>158</v>
      </c>
      <c r="Q277" s="1">
        <v>184.4</v>
      </c>
      <c r="R277" s="1">
        <v>153.4</v>
      </c>
      <c r="S277" s="1">
        <v>144.30000000000001</v>
      </c>
      <c r="T277" s="1">
        <v>152</v>
      </c>
      <c r="U277" s="1">
        <v>156.30000000000001</v>
      </c>
      <c r="V277" s="1">
        <v>142.9</v>
      </c>
      <c r="W277" s="1">
        <v>148.69999999999999</v>
      </c>
      <c r="X277" s="1">
        <v>155.6</v>
      </c>
      <c r="Y277" s="1">
        <v>139.6</v>
      </c>
      <c r="Z277" s="1">
        <v>146.6</v>
      </c>
      <c r="AA277" s="1">
        <v>157.5</v>
      </c>
      <c r="AB277" s="1">
        <v>158.4</v>
      </c>
      <c r="AC277" s="1">
        <v>150</v>
      </c>
      <c r="AD277" s="1">
        <v>154.69999999999999</v>
      </c>
    </row>
    <row r="278" spans="1:30" ht="13">
      <c r="A278" s="11" t="s">
        <v>30</v>
      </c>
      <c r="B278" s="21">
        <v>2020</v>
      </c>
      <c r="C278" s="11" t="s">
        <v>43</v>
      </c>
      <c r="D278" s="1">
        <v>146</v>
      </c>
      <c r="E278" s="1">
        <v>186.3</v>
      </c>
      <c r="F278" s="1">
        <v>159.19999999999999</v>
      </c>
      <c r="G278" s="1">
        <v>153.6</v>
      </c>
      <c r="H278" s="1">
        <v>142.6</v>
      </c>
      <c r="I278" s="1">
        <v>147.19999999999999</v>
      </c>
      <c r="J278" s="1">
        <v>200.6</v>
      </c>
      <c r="K278" s="1">
        <v>150.30000000000001</v>
      </c>
      <c r="L278" s="1">
        <v>115.3</v>
      </c>
      <c r="M278" s="1">
        <v>160.9</v>
      </c>
      <c r="N278" s="1">
        <v>147.4</v>
      </c>
      <c r="O278" s="1">
        <v>161.9</v>
      </c>
      <c r="P278" s="1">
        <v>159.6</v>
      </c>
      <c r="Q278" s="1">
        <v>182.7</v>
      </c>
      <c r="R278" s="1">
        <v>155.69999999999999</v>
      </c>
      <c r="S278" s="1">
        <v>150.6</v>
      </c>
      <c r="T278" s="1">
        <v>155</v>
      </c>
      <c r="U278" s="1" t="s">
        <v>32</v>
      </c>
      <c r="V278" s="1">
        <v>146.80000000000001</v>
      </c>
      <c r="W278" s="1">
        <v>152</v>
      </c>
      <c r="X278" s="1">
        <v>159.5</v>
      </c>
      <c r="Y278" s="1">
        <v>146.4</v>
      </c>
      <c r="Z278" s="1">
        <v>152.4</v>
      </c>
      <c r="AA278" s="1">
        <v>162.5</v>
      </c>
      <c r="AB278" s="1">
        <v>156.19999999999999</v>
      </c>
      <c r="AC278" s="1">
        <v>154.30000000000001</v>
      </c>
      <c r="AD278" s="1">
        <v>157.5</v>
      </c>
    </row>
    <row r="279" spans="1:30" ht="13">
      <c r="A279" s="11" t="s">
        <v>33</v>
      </c>
      <c r="B279" s="21">
        <v>2020</v>
      </c>
      <c r="C279" s="11" t="s">
        <v>43</v>
      </c>
      <c r="D279" s="1">
        <v>150.6</v>
      </c>
      <c r="E279" s="1">
        <v>193.7</v>
      </c>
      <c r="F279" s="1">
        <v>164.8</v>
      </c>
      <c r="G279" s="1">
        <v>153.69999999999999</v>
      </c>
      <c r="H279" s="1">
        <v>135.69999999999999</v>
      </c>
      <c r="I279" s="1">
        <v>155.69999999999999</v>
      </c>
      <c r="J279" s="1">
        <v>226</v>
      </c>
      <c r="K279" s="1">
        <v>152.19999999999999</v>
      </c>
      <c r="L279" s="1">
        <v>118.1</v>
      </c>
      <c r="M279" s="1">
        <v>161.30000000000001</v>
      </c>
      <c r="N279" s="1">
        <v>139.19999999999999</v>
      </c>
      <c r="O279" s="1">
        <v>164.8</v>
      </c>
      <c r="P279" s="1">
        <v>164.4</v>
      </c>
      <c r="Q279" s="1">
        <v>188.7</v>
      </c>
      <c r="R279" s="1">
        <v>150.5</v>
      </c>
      <c r="S279" s="1">
        <v>136.1</v>
      </c>
      <c r="T279" s="1">
        <v>148.30000000000001</v>
      </c>
      <c r="U279" s="1">
        <v>156.5</v>
      </c>
      <c r="V279" s="1">
        <v>137.1</v>
      </c>
      <c r="W279" s="1">
        <v>145.1</v>
      </c>
      <c r="X279" s="1">
        <v>151</v>
      </c>
      <c r="Y279" s="1">
        <v>135.4</v>
      </c>
      <c r="Z279" s="1">
        <v>142</v>
      </c>
      <c r="AA279" s="1">
        <v>155.69999999999999</v>
      </c>
      <c r="AB279" s="1">
        <v>158.1</v>
      </c>
      <c r="AC279" s="1">
        <v>146.19999999999999</v>
      </c>
      <c r="AD279" s="1">
        <v>155.19999999999999</v>
      </c>
    </row>
    <row r="280" spans="1:30" ht="13">
      <c r="A280" s="11" t="s">
        <v>34</v>
      </c>
      <c r="B280" s="21">
        <v>2020</v>
      </c>
      <c r="C280" s="11" t="s">
        <v>43</v>
      </c>
      <c r="D280" s="1">
        <v>147.5</v>
      </c>
      <c r="E280" s="1">
        <v>188.9</v>
      </c>
      <c r="F280" s="1">
        <v>161.4</v>
      </c>
      <c r="G280" s="1">
        <v>153.6</v>
      </c>
      <c r="H280" s="1">
        <v>140.1</v>
      </c>
      <c r="I280" s="1">
        <v>151.19999999999999</v>
      </c>
      <c r="J280" s="1">
        <v>209.2</v>
      </c>
      <c r="K280" s="1">
        <v>150.9</v>
      </c>
      <c r="L280" s="1">
        <v>116.2</v>
      </c>
      <c r="M280" s="1">
        <v>161</v>
      </c>
      <c r="N280" s="1">
        <v>144</v>
      </c>
      <c r="O280" s="1">
        <v>163.19999999999999</v>
      </c>
      <c r="P280" s="1">
        <v>161.4</v>
      </c>
      <c r="Q280" s="1">
        <v>184.3</v>
      </c>
      <c r="R280" s="1">
        <v>153.69999999999999</v>
      </c>
      <c r="S280" s="1">
        <v>144.6</v>
      </c>
      <c r="T280" s="1">
        <v>152.30000000000001</v>
      </c>
      <c r="U280" s="1">
        <v>156.5</v>
      </c>
      <c r="V280" s="1">
        <v>143.1</v>
      </c>
      <c r="W280" s="1">
        <v>148.69999999999999</v>
      </c>
      <c r="X280" s="1">
        <v>156.30000000000001</v>
      </c>
      <c r="Y280" s="1">
        <v>140.6</v>
      </c>
      <c r="Z280" s="1">
        <v>146.5</v>
      </c>
      <c r="AA280" s="1">
        <v>158.5</v>
      </c>
      <c r="AB280" s="1">
        <v>157</v>
      </c>
      <c r="AC280" s="1">
        <v>150.4</v>
      </c>
      <c r="AD280" s="1">
        <v>156.4</v>
      </c>
    </row>
    <row r="281" spans="1:30" ht="13">
      <c r="A281" s="11" t="s">
        <v>30</v>
      </c>
      <c r="B281" s="21">
        <v>2020</v>
      </c>
      <c r="C281" s="11" t="s">
        <v>44</v>
      </c>
      <c r="D281" s="1">
        <v>145.4</v>
      </c>
      <c r="E281" s="1">
        <v>188.6</v>
      </c>
      <c r="F281" s="1">
        <v>171.6</v>
      </c>
      <c r="G281" s="1">
        <v>153.80000000000001</v>
      </c>
      <c r="H281" s="1">
        <v>145.4</v>
      </c>
      <c r="I281" s="1">
        <v>146.5</v>
      </c>
      <c r="J281" s="1">
        <v>222.2</v>
      </c>
      <c r="K281" s="1">
        <v>155.9</v>
      </c>
      <c r="L281" s="1">
        <v>114.9</v>
      </c>
      <c r="M281" s="1">
        <v>162</v>
      </c>
      <c r="N281" s="1">
        <v>150</v>
      </c>
      <c r="O281" s="1">
        <v>162.69999999999999</v>
      </c>
      <c r="P281" s="1">
        <v>163.4</v>
      </c>
      <c r="Q281" s="1">
        <v>183.4</v>
      </c>
      <c r="R281" s="1">
        <v>156.30000000000001</v>
      </c>
      <c r="S281" s="1">
        <v>151</v>
      </c>
      <c r="T281" s="1">
        <v>155.5</v>
      </c>
      <c r="U281" s="1" t="s">
        <v>32</v>
      </c>
      <c r="V281" s="1">
        <v>147.5</v>
      </c>
      <c r="W281" s="1">
        <v>152.80000000000001</v>
      </c>
      <c r="X281" s="1">
        <v>160.4</v>
      </c>
      <c r="Y281" s="1">
        <v>146.1</v>
      </c>
      <c r="Z281" s="1">
        <v>153.6</v>
      </c>
      <c r="AA281" s="1">
        <v>161.6</v>
      </c>
      <c r="AB281" s="1">
        <v>156.19999999999999</v>
      </c>
      <c r="AC281" s="1">
        <v>154.5</v>
      </c>
      <c r="AD281" s="1">
        <v>159.80000000000001</v>
      </c>
    </row>
    <row r="282" spans="1:30" ht="13">
      <c r="A282" s="11" t="s">
        <v>33</v>
      </c>
      <c r="B282" s="21">
        <v>2020</v>
      </c>
      <c r="C282" s="11" t="s">
        <v>44</v>
      </c>
      <c r="D282" s="1">
        <v>149.69999999999999</v>
      </c>
      <c r="E282" s="1">
        <v>195.5</v>
      </c>
      <c r="F282" s="1">
        <v>176.9</v>
      </c>
      <c r="G282" s="1">
        <v>153.9</v>
      </c>
      <c r="H282" s="1">
        <v>138</v>
      </c>
      <c r="I282" s="1">
        <v>150.5</v>
      </c>
      <c r="J282" s="1">
        <v>245.3</v>
      </c>
      <c r="K282" s="1">
        <v>158.69999999999999</v>
      </c>
      <c r="L282" s="1">
        <v>117.2</v>
      </c>
      <c r="M282" s="1">
        <v>161.4</v>
      </c>
      <c r="N282" s="1">
        <v>141.5</v>
      </c>
      <c r="O282" s="1">
        <v>165.1</v>
      </c>
      <c r="P282" s="1">
        <v>167</v>
      </c>
      <c r="Q282" s="1">
        <v>188.8</v>
      </c>
      <c r="R282" s="1">
        <v>151.1</v>
      </c>
      <c r="S282" s="1">
        <v>136.4</v>
      </c>
      <c r="T282" s="1">
        <v>148.80000000000001</v>
      </c>
      <c r="U282" s="1">
        <v>158</v>
      </c>
      <c r="V282" s="1">
        <v>137.30000000000001</v>
      </c>
      <c r="W282" s="1">
        <v>145.1</v>
      </c>
      <c r="X282" s="1">
        <v>152</v>
      </c>
      <c r="Y282" s="1">
        <v>135.19999999999999</v>
      </c>
      <c r="Z282" s="1">
        <v>144.4</v>
      </c>
      <c r="AA282" s="1">
        <v>156.4</v>
      </c>
      <c r="AB282" s="1">
        <v>157.9</v>
      </c>
      <c r="AC282" s="1">
        <v>146.6</v>
      </c>
      <c r="AD282" s="1">
        <v>156.69999999999999</v>
      </c>
    </row>
    <row r="283" spans="1:30" ht="13">
      <c r="A283" s="11" t="s">
        <v>34</v>
      </c>
      <c r="B283" s="21">
        <v>2020</v>
      </c>
      <c r="C283" s="11" t="s">
        <v>44</v>
      </c>
      <c r="D283" s="1">
        <v>146.80000000000001</v>
      </c>
      <c r="E283" s="1">
        <v>191</v>
      </c>
      <c r="F283" s="1">
        <v>173.6</v>
      </c>
      <c r="G283" s="1">
        <v>153.80000000000001</v>
      </c>
      <c r="H283" s="1">
        <v>142.69999999999999</v>
      </c>
      <c r="I283" s="1">
        <v>148.4</v>
      </c>
      <c r="J283" s="1">
        <v>230</v>
      </c>
      <c r="K283" s="1">
        <v>156.80000000000001</v>
      </c>
      <c r="L283" s="1">
        <v>115.7</v>
      </c>
      <c r="M283" s="1">
        <v>161.80000000000001</v>
      </c>
      <c r="N283" s="1">
        <v>146.5</v>
      </c>
      <c r="O283" s="1">
        <v>163.80000000000001</v>
      </c>
      <c r="P283" s="1">
        <v>164.7</v>
      </c>
      <c r="Q283" s="1">
        <v>184.8</v>
      </c>
      <c r="R283" s="1">
        <v>154.30000000000001</v>
      </c>
      <c r="S283" s="1">
        <v>144.9</v>
      </c>
      <c r="T283" s="1">
        <v>152.80000000000001</v>
      </c>
      <c r="U283" s="1">
        <v>158</v>
      </c>
      <c r="V283" s="1">
        <v>143.6</v>
      </c>
      <c r="W283" s="1">
        <v>149.19999999999999</v>
      </c>
      <c r="X283" s="1">
        <v>157.19999999999999</v>
      </c>
      <c r="Y283" s="1">
        <v>140.4</v>
      </c>
      <c r="Z283" s="1">
        <v>148.4</v>
      </c>
      <c r="AA283" s="1">
        <v>158.6</v>
      </c>
      <c r="AB283" s="1">
        <v>156.9</v>
      </c>
      <c r="AC283" s="1">
        <v>150.69999999999999</v>
      </c>
      <c r="AD283" s="1">
        <v>158.4</v>
      </c>
    </row>
    <row r="284" spans="1:30" ht="13">
      <c r="A284" s="11" t="s">
        <v>30</v>
      </c>
      <c r="B284" s="21">
        <v>2020</v>
      </c>
      <c r="C284" s="11" t="s">
        <v>45</v>
      </c>
      <c r="D284" s="1">
        <v>144.6</v>
      </c>
      <c r="E284" s="1">
        <v>188.5</v>
      </c>
      <c r="F284" s="1">
        <v>173.4</v>
      </c>
      <c r="G284" s="1">
        <v>154</v>
      </c>
      <c r="H284" s="1">
        <v>150</v>
      </c>
      <c r="I284" s="1">
        <v>145.9</v>
      </c>
      <c r="J284" s="1">
        <v>225.2</v>
      </c>
      <c r="K284" s="1">
        <v>159.5</v>
      </c>
      <c r="L284" s="1">
        <v>114.4</v>
      </c>
      <c r="M284" s="1">
        <v>163.5</v>
      </c>
      <c r="N284" s="1">
        <v>153.4</v>
      </c>
      <c r="O284" s="1">
        <v>163.6</v>
      </c>
      <c r="P284" s="1">
        <v>164.5</v>
      </c>
      <c r="Q284" s="1">
        <v>183.6</v>
      </c>
      <c r="R284" s="1">
        <v>157</v>
      </c>
      <c r="S284" s="1">
        <v>151.6</v>
      </c>
      <c r="T284" s="1">
        <v>156.30000000000001</v>
      </c>
      <c r="U284" s="1" t="s">
        <v>32</v>
      </c>
      <c r="V284" s="1">
        <v>148.69999999999999</v>
      </c>
      <c r="W284" s="1">
        <v>153.4</v>
      </c>
      <c r="X284" s="1">
        <v>161.6</v>
      </c>
      <c r="Y284" s="1">
        <v>146.4</v>
      </c>
      <c r="Z284" s="1">
        <v>153.9</v>
      </c>
      <c r="AA284" s="1">
        <v>162.9</v>
      </c>
      <c r="AB284" s="1">
        <v>156.6</v>
      </c>
      <c r="AC284" s="1">
        <v>155.19999999999999</v>
      </c>
      <c r="AD284" s="1">
        <v>160.69999999999999</v>
      </c>
    </row>
    <row r="285" spans="1:30" ht="13">
      <c r="A285" s="11" t="s">
        <v>33</v>
      </c>
      <c r="B285" s="21">
        <v>2020</v>
      </c>
      <c r="C285" s="11" t="s">
        <v>45</v>
      </c>
      <c r="D285" s="1">
        <v>149</v>
      </c>
      <c r="E285" s="1">
        <v>195.7</v>
      </c>
      <c r="F285" s="1">
        <v>178.3</v>
      </c>
      <c r="G285" s="1">
        <v>154.19999999999999</v>
      </c>
      <c r="H285" s="1">
        <v>140.69999999999999</v>
      </c>
      <c r="I285" s="1">
        <v>149.69999999999999</v>
      </c>
      <c r="J285" s="1">
        <v>240.9</v>
      </c>
      <c r="K285" s="1">
        <v>161.5</v>
      </c>
      <c r="L285" s="1">
        <v>117.1</v>
      </c>
      <c r="M285" s="1">
        <v>161.9</v>
      </c>
      <c r="N285" s="1">
        <v>143.30000000000001</v>
      </c>
      <c r="O285" s="1">
        <v>166.1</v>
      </c>
      <c r="P285" s="1">
        <v>167</v>
      </c>
      <c r="Q285" s="1">
        <v>190.2</v>
      </c>
      <c r="R285" s="1">
        <v>151.9</v>
      </c>
      <c r="S285" s="1">
        <v>136.69999999999999</v>
      </c>
      <c r="T285" s="1">
        <v>149.6</v>
      </c>
      <c r="U285" s="1">
        <v>158.4</v>
      </c>
      <c r="V285" s="1">
        <v>137.9</v>
      </c>
      <c r="W285" s="1">
        <v>145.5</v>
      </c>
      <c r="X285" s="1">
        <v>152.9</v>
      </c>
      <c r="Y285" s="1">
        <v>135.5</v>
      </c>
      <c r="Z285" s="1">
        <v>144.30000000000001</v>
      </c>
      <c r="AA285" s="1">
        <v>156.9</v>
      </c>
      <c r="AB285" s="1">
        <v>157.9</v>
      </c>
      <c r="AC285" s="1">
        <v>146.9</v>
      </c>
      <c r="AD285" s="1">
        <v>156.9</v>
      </c>
    </row>
    <row r="286" spans="1:30" ht="13">
      <c r="A286" s="11" t="s">
        <v>34</v>
      </c>
      <c r="B286" s="21">
        <v>2020</v>
      </c>
      <c r="C286" s="11" t="s">
        <v>45</v>
      </c>
      <c r="D286" s="1">
        <v>146</v>
      </c>
      <c r="E286" s="1">
        <v>191</v>
      </c>
      <c r="F286" s="1">
        <v>175.3</v>
      </c>
      <c r="G286" s="1">
        <v>154.1</v>
      </c>
      <c r="H286" s="1">
        <v>146.6</v>
      </c>
      <c r="I286" s="1">
        <v>147.69999999999999</v>
      </c>
      <c r="J286" s="1">
        <v>230.5</v>
      </c>
      <c r="K286" s="1">
        <v>160.19999999999999</v>
      </c>
      <c r="L286" s="1">
        <v>115.3</v>
      </c>
      <c r="M286" s="1">
        <v>163</v>
      </c>
      <c r="N286" s="1">
        <v>149.19999999999999</v>
      </c>
      <c r="O286" s="1">
        <v>164.8</v>
      </c>
      <c r="P286" s="1">
        <v>165.4</v>
      </c>
      <c r="Q286" s="1">
        <v>185.4</v>
      </c>
      <c r="R286" s="1">
        <v>155</v>
      </c>
      <c r="S286" s="1">
        <v>145.4</v>
      </c>
      <c r="T286" s="1">
        <v>153.6</v>
      </c>
      <c r="U286" s="1">
        <v>158.4</v>
      </c>
      <c r="V286" s="1">
        <v>144.6</v>
      </c>
      <c r="W286" s="1">
        <v>149.69999999999999</v>
      </c>
      <c r="X286" s="1">
        <v>158.30000000000001</v>
      </c>
      <c r="Y286" s="1">
        <v>140.69999999999999</v>
      </c>
      <c r="Z286" s="1">
        <v>148.5</v>
      </c>
      <c r="AA286" s="1">
        <v>159.4</v>
      </c>
      <c r="AB286" s="1">
        <v>157.1</v>
      </c>
      <c r="AC286" s="1">
        <v>151.19999999999999</v>
      </c>
      <c r="AD286" s="1">
        <v>158.9</v>
      </c>
    </row>
    <row r="287" spans="1:30" ht="13">
      <c r="A287" s="11" t="s">
        <v>30</v>
      </c>
      <c r="B287" s="21">
        <v>2021</v>
      </c>
      <c r="C287" s="11" t="s">
        <v>31</v>
      </c>
      <c r="D287" s="1">
        <v>143.4</v>
      </c>
      <c r="E287" s="1">
        <v>187.5</v>
      </c>
      <c r="F287" s="1">
        <v>173.4</v>
      </c>
      <c r="G287" s="1">
        <v>154</v>
      </c>
      <c r="H287" s="1">
        <v>154.80000000000001</v>
      </c>
      <c r="I287" s="1">
        <v>147</v>
      </c>
      <c r="J287" s="1">
        <v>187.8</v>
      </c>
      <c r="K287" s="1">
        <v>159.5</v>
      </c>
      <c r="L287" s="1">
        <v>113.8</v>
      </c>
      <c r="M287" s="1">
        <v>164.5</v>
      </c>
      <c r="N287" s="1">
        <v>156.1</v>
      </c>
      <c r="O287" s="1">
        <v>164.3</v>
      </c>
      <c r="P287" s="1">
        <v>159.6</v>
      </c>
      <c r="Q287" s="1">
        <v>184.6</v>
      </c>
      <c r="R287" s="1">
        <v>157.5</v>
      </c>
      <c r="S287" s="1">
        <v>152.4</v>
      </c>
      <c r="T287" s="1">
        <v>156.80000000000001</v>
      </c>
      <c r="U287" s="1" t="s">
        <v>32</v>
      </c>
      <c r="V287" s="1">
        <v>150.9</v>
      </c>
      <c r="W287" s="1">
        <v>153.9</v>
      </c>
      <c r="X287" s="1">
        <v>162.5</v>
      </c>
      <c r="Y287" s="1">
        <v>147.5</v>
      </c>
      <c r="Z287" s="1">
        <v>155.1</v>
      </c>
      <c r="AA287" s="1">
        <v>163.5</v>
      </c>
      <c r="AB287" s="1">
        <v>156.19999999999999</v>
      </c>
      <c r="AC287" s="1">
        <v>155.9</v>
      </c>
      <c r="AD287" s="1">
        <v>158.5</v>
      </c>
    </row>
    <row r="288" spans="1:30" ht="13">
      <c r="A288" s="11" t="s">
        <v>33</v>
      </c>
      <c r="B288" s="21">
        <v>2021</v>
      </c>
      <c r="C288" s="11" t="s">
        <v>31</v>
      </c>
      <c r="D288" s="1">
        <v>148</v>
      </c>
      <c r="E288" s="1">
        <v>194.8</v>
      </c>
      <c r="F288" s="1">
        <v>178.4</v>
      </c>
      <c r="G288" s="1">
        <v>154.4</v>
      </c>
      <c r="H288" s="1">
        <v>144.1</v>
      </c>
      <c r="I288" s="1">
        <v>152.6</v>
      </c>
      <c r="J288" s="1">
        <v>206.8</v>
      </c>
      <c r="K288" s="1">
        <v>162.1</v>
      </c>
      <c r="L288" s="1">
        <v>116.3</v>
      </c>
      <c r="M288" s="1">
        <v>163</v>
      </c>
      <c r="N288" s="1">
        <v>145.9</v>
      </c>
      <c r="O288" s="1">
        <v>167.2</v>
      </c>
      <c r="P288" s="1">
        <v>163.4</v>
      </c>
      <c r="Q288" s="1">
        <v>191.8</v>
      </c>
      <c r="R288" s="1">
        <v>152.5</v>
      </c>
      <c r="S288" s="1">
        <v>137.30000000000001</v>
      </c>
      <c r="T288" s="1">
        <v>150.19999999999999</v>
      </c>
      <c r="U288" s="1">
        <v>157.69999999999999</v>
      </c>
      <c r="V288" s="1">
        <v>142.9</v>
      </c>
      <c r="W288" s="1">
        <v>145.69999999999999</v>
      </c>
      <c r="X288" s="1">
        <v>154.1</v>
      </c>
      <c r="Y288" s="1">
        <v>136.9</v>
      </c>
      <c r="Z288" s="1">
        <v>145.4</v>
      </c>
      <c r="AA288" s="1">
        <v>156.1</v>
      </c>
      <c r="AB288" s="1">
        <v>157.69999999999999</v>
      </c>
      <c r="AC288" s="1">
        <v>147.6</v>
      </c>
      <c r="AD288" s="1">
        <v>156</v>
      </c>
    </row>
    <row r="289" spans="1:30" ht="13">
      <c r="A289" s="11" t="s">
        <v>34</v>
      </c>
      <c r="B289" s="21">
        <v>2021</v>
      </c>
      <c r="C289" s="11" t="s">
        <v>31</v>
      </c>
      <c r="D289" s="1">
        <v>144.9</v>
      </c>
      <c r="E289" s="1">
        <v>190.1</v>
      </c>
      <c r="F289" s="1">
        <v>175.3</v>
      </c>
      <c r="G289" s="1">
        <v>154.1</v>
      </c>
      <c r="H289" s="1">
        <v>150.9</v>
      </c>
      <c r="I289" s="1">
        <v>149.6</v>
      </c>
      <c r="J289" s="1">
        <v>194.2</v>
      </c>
      <c r="K289" s="1">
        <v>160.4</v>
      </c>
      <c r="L289" s="1">
        <v>114.6</v>
      </c>
      <c r="M289" s="1">
        <v>164</v>
      </c>
      <c r="N289" s="1">
        <v>151.80000000000001</v>
      </c>
      <c r="O289" s="1">
        <v>165.6</v>
      </c>
      <c r="P289" s="1">
        <v>161</v>
      </c>
      <c r="Q289" s="1">
        <v>186.5</v>
      </c>
      <c r="R289" s="1">
        <v>155.5</v>
      </c>
      <c r="S289" s="1">
        <v>146.1</v>
      </c>
      <c r="T289" s="1">
        <v>154.19999999999999</v>
      </c>
      <c r="U289" s="1">
        <v>157.69999999999999</v>
      </c>
      <c r="V289" s="1">
        <v>147.9</v>
      </c>
      <c r="W289" s="1">
        <v>150</v>
      </c>
      <c r="X289" s="1">
        <v>159.30000000000001</v>
      </c>
      <c r="Y289" s="1">
        <v>141.9</v>
      </c>
      <c r="Z289" s="1">
        <v>149.6</v>
      </c>
      <c r="AA289" s="1">
        <v>159.19999999999999</v>
      </c>
      <c r="AB289" s="1">
        <v>156.80000000000001</v>
      </c>
      <c r="AC289" s="1">
        <v>151.9</v>
      </c>
      <c r="AD289" s="1">
        <v>157.30000000000001</v>
      </c>
    </row>
    <row r="290" spans="1:30" ht="13">
      <c r="A290" s="11" t="s">
        <v>30</v>
      </c>
      <c r="B290" s="21">
        <v>2021</v>
      </c>
      <c r="C290" s="11" t="s">
        <v>35</v>
      </c>
      <c r="D290" s="1">
        <v>142.80000000000001</v>
      </c>
      <c r="E290" s="1">
        <v>184</v>
      </c>
      <c r="F290" s="1">
        <v>168</v>
      </c>
      <c r="G290" s="1">
        <v>154.4</v>
      </c>
      <c r="H290" s="1">
        <v>163</v>
      </c>
      <c r="I290" s="1">
        <v>147.80000000000001</v>
      </c>
      <c r="J290" s="1">
        <v>149.69999999999999</v>
      </c>
      <c r="K290" s="1">
        <v>158.30000000000001</v>
      </c>
      <c r="L290" s="1">
        <v>111.8</v>
      </c>
      <c r="M290" s="1">
        <v>165</v>
      </c>
      <c r="N290" s="1">
        <v>160</v>
      </c>
      <c r="O290" s="1">
        <v>165.8</v>
      </c>
      <c r="P290" s="1">
        <v>154.69999999999999</v>
      </c>
      <c r="Q290" s="1">
        <v>186.5</v>
      </c>
      <c r="R290" s="1">
        <v>159.1</v>
      </c>
      <c r="S290" s="1">
        <v>153.9</v>
      </c>
      <c r="T290" s="1">
        <v>158.4</v>
      </c>
      <c r="U290" s="1" t="s">
        <v>32</v>
      </c>
      <c r="V290" s="1">
        <v>154.4</v>
      </c>
      <c r="W290" s="1">
        <v>154.80000000000001</v>
      </c>
      <c r="X290" s="1">
        <v>164.3</v>
      </c>
      <c r="Y290" s="1">
        <v>150.19999999999999</v>
      </c>
      <c r="Z290" s="1">
        <v>157</v>
      </c>
      <c r="AA290" s="1">
        <v>163.6</v>
      </c>
      <c r="AB290" s="1">
        <v>155.19999999999999</v>
      </c>
      <c r="AC290" s="1">
        <v>157.19999999999999</v>
      </c>
      <c r="AD290" s="1">
        <v>156.69999999999999</v>
      </c>
    </row>
    <row r="291" spans="1:30" ht="13">
      <c r="A291" s="11" t="s">
        <v>33</v>
      </c>
      <c r="B291" s="21">
        <v>2021</v>
      </c>
      <c r="C291" s="11" t="s">
        <v>35</v>
      </c>
      <c r="D291" s="1">
        <v>147.6</v>
      </c>
      <c r="E291" s="1">
        <v>191.2</v>
      </c>
      <c r="F291" s="1">
        <v>169.9</v>
      </c>
      <c r="G291" s="1">
        <v>155.1</v>
      </c>
      <c r="H291" s="1">
        <v>151.4</v>
      </c>
      <c r="I291" s="1">
        <v>154</v>
      </c>
      <c r="J291" s="1">
        <v>180.2</v>
      </c>
      <c r="K291" s="1">
        <v>159.80000000000001</v>
      </c>
      <c r="L291" s="1">
        <v>114.9</v>
      </c>
      <c r="M291" s="1">
        <v>162.5</v>
      </c>
      <c r="N291" s="1">
        <v>149.19999999999999</v>
      </c>
      <c r="O291" s="1">
        <v>169.4</v>
      </c>
      <c r="P291" s="1">
        <v>160.80000000000001</v>
      </c>
      <c r="Q291" s="1">
        <v>193.3</v>
      </c>
      <c r="R291" s="1">
        <v>154.19999999999999</v>
      </c>
      <c r="S291" s="1">
        <v>138.19999999999999</v>
      </c>
      <c r="T291" s="1">
        <v>151.80000000000001</v>
      </c>
      <c r="U291" s="1">
        <v>159.80000000000001</v>
      </c>
      <c r="V291" s="1">
        <v>149.1</v>
      </c>
      <c r="W291" s="1">
        <v>146.5</v>
      </c>
      <c r="X291" s="1">
        <v>156.30000000000001</v>
      </c>
      <c r="Y291" s="1">
        <v>140.5</v>
      </c>
      <c r="Z291" s="1">
        <v>147.30000000000001</v>
      </c>
      <c r="AA291" s="1">
        <v>156.6</v>
      </c>
      <c r="AB291" s="1">
        <v>156.69999999999999</v>
      </c>
      <c r="AC291" s="1">
        <v>149.30000000000001</v>
      </c>
      <c r="AD291" s="1">
        <v>156.5</v>
      </c>
    </row>
    <row r="292" spans="1:30" ht="13">
      <c r="A292" s="11" t="s">
        <v>34</v>
      </c>
      <c r="B292" s="21">
        <v>2021</v>
      </c>
      <c r="C292" s="11" t="s">
        <v>35</v>
      </c>
      <c r="D292" s="1">
        <v>144.30000000000001</v>
      </c>
      <c r="E292" s="1">
        <v>186.5</v>
      </c>
      <c r="F292" s="1">
        <v>168.7</v>
      </c>
      <c r="G292" s="1">
        <v>154.69999999999999</v>
      </c>
      <c r="H292" s="1">
        <v>158.69999999999999</v>
      </c>
      <c r="I292" s="1">
        <v>150.69999999999999</v>
      </c>
      <c r="J292" s="1">
        <v>160</v>
      </c>
      <c r="K292" s="1">
        <v>158.80000000000001</v>
      </c>
      <c r="L292" s="1">
        <v>112.8</v>
      </c>
      <c r="M292" s="1">
        <v>164.2</v>
      </c>
      <c r="N292" s="1">
        <v>155.5</v>
      </c>
      <c r="O292" s="1">
        <v>167.5</v>
      </c>
      <c r="P292" s="1">
        <v>156.9</v>
      </c>
      <c r="Q292" s="1">
        <v>188.3</v>
      </c>
      <c r="R292" s="1">
        <v>157.19999999999999</v>
      </c>
      <c r="S292" s="1">
        <v>147.4</v>
      </c>
      <c r="T292" s="1">
        <v>155.80000000000001</v>
      </c>
      <c r="U292" s="1">
        <v>159.80000000000001</v>
      </c>
      <c r="V292" s="1">
        <v>152.4</v>
      </c>
      <c r="W292" s="1">
        <v>150.9</v>
      </c>
      <c r="X292" s="1">
        <v>161.30000000000001</v>
      </c>
      <c r="Y292" s="1">
        <v>145.1</v>
      </c>
      <c r="Z292" s="1">
        <v>151.5</v>
      </c>
      <c r="AA292" s="1">
        <v>159.5</v>
      </c>
      <c r="AB292" s="1">
        <v>155.80000000000001</v>
      </c>
      <c r="AC292" s="1">
        <v>153.4</v>
      </c>
      <c r="AD292" s="1">
        <v>156.6</v>
      </c>
    </row>
    <row r="293" spans="1:30" ht="13">
      <c r="A293" s="31" t="s">
        <v>30</v>
      </c>
      <c r="B293" s="32">
        <v>2021</v>
      </c>
      <c r="C293" s="31" t="s">
        <v>36</v>
      </c>
      <c r="D293" s="33">
        <v>142.5</v>
      </c>
      <c r="E293" s="33">
        <v>189.4</v>
      </c>
      <c r="F293" s="33">
        <v>163.19999999999999</v>
      </c>
      <c r="G293" s="33">
        <v>154.5</v>
      </c>
      <c r="H293" s="33">
        <v>168.2</v>
      </c>
      <c r="I293" s="33">
        <v>150.5</v>
      </c>
      <c r="J293" s="33">
        <v>141</v>
      </c>
      <c r="K293" s="33">
        <v>159.19999999999999</v>
      </c>
      <c r="L293" s="33">
        <v>111.7</v>
      </c>
      <c r="M293" s="33">
        <v>164</v>
      </c>
      <c r="N293" s="33">
        <v>160.6</v>
      </c>
      <c r="O293" s="33">
        <v>166.4</v>
      </c>
      <c r="P293" s="33">
        <v>154.5</v>
      </c>
      <c r="Q293" s="33">
        <v>186.1</v>
      </c>
      <c r="R293" s="33">
        <v>159.6</v>
      </c>
      <c r="S293" s="33">
        <v>154.4</v>
      </c>
      <c r="T293" s="33">
        <v>158.9</v>
      </c>
      <c r="U293" s="39" t="s">
        <v>32</v>
      </c>
      <c r="V293" s="33">
        <v>156</v>
      </c>
      <c r="W293" s="33">
        <v>154.80000000000001</v>
      </c>
      <c r="X293" s="33">
        <v>164.6</v>
      </c>
      <c r="Y293" s="33">
        <v>151.30000000000001</v>
      </c>
      <c r="Z293" s="33">
        <v>157.80000000000001</v>
      </c>
      <c r="AA293" s="33">
        <v>163.80000000000001</v>
      </c>
      <c r="AB293" s="33">
        <v>153.1</v>
      </c>
      <c r="AC293" s="33">
        <v>157.30000000000001</v>
      </c>
      <c r="AD293" s="33">
        <v>156.69999999999999</v>
      </c>
    </row>
    <row r="294" spans="1:30" ht="13">
      <c r="A294" s="11" t="s">
        <v>33</v>
      </c>
      <c r="B294" s="21">
        <v>2021</v>
      </c>
      <c r="C294" s="11" t="s">
        <v>36</v>
      </c>
      <c r="D294" s="1">
        <v>147.5</v>
      </c>
      <c r="E294" s="1">
        <v>197.5</v>
      </c>
      <c r="F294" s="1">
        <v>164.7</v>
      </c>
      <c r="G294" s="1">
        <v>155.6</v>
      </c>
      <c r="H294" s="1">
        <v>156.4</v>
      </c>
      <c r="I294" s="1">
        <v>157.30000000000001</v>
      </c>
      <c r="J294" s="1">
        <v>166.1</v>
      </c>
      <c r="K294" s="1">
        <v>161.1</v>
      </c>
      <c r="L294" s="1">
        <v>114.3</v>
      </c>
      <c r="M294" s="1">
        <v>162.6</v>
      </c>
      <c r="N294" s="1">
        <v>150.69999999999999</v>
      </c>
      <c r="O294" s="1">
        <v>170.3</v>
      </c>
      <c r="P294" s="1">
        <v>160.4</v>
      </c>
      <c r="Q294" s="1">
        <v>193.5</v>
      </c>
      <c r="R294" s="1">
        <v>155.1</v>
      </c>
      <c r="S294" s="1">
        <v>138.69999999999999</v>
      </c>
      <c r="T294" s="1">
        <v>152.6</v>
      </c>
      <c r="U294" s="1">
        <v>159.9</v>
      </c>
      <c r="V294" s="1">
        <v>154.80000000000001</v>
      </c>
      <c r="W294" s="1">
        <v>147.19999999999999</v>
      </c>
      <c r="X294" s="1">
        <v>156.9</v>
      </c>
      <c r="Y294" s="1">
        <v>141.69999999999999</v>
      </c>
      <c r="Z294" s="1">
        <v>148.6</v>
      </c>
      <c r="AA294" s="1">
        <v>157.6</v>
      </c>
      <c r="AB294" s="1">
        <v>154.9</v>
      </c>
      <c r="AC294" s="1">
        <v>150</v>
      </c>
      <c r="AD294" s="1">
        <v>156.9</v>
      </c>
    </row>
    <row r="295" spans="1:30" ht="13">
      <c r="A295" s="11" t="s">
        <v>34</v>
      </c>
      <c r="B295" s="21">
        <v>2021</v>
      </c>
      <c r="C295" s="11" t="s">
        <v>36</v>
      </c>
      <c r="D295" s="1">
        <v>144.1</v>
      </c>
      <c r="E295" s="1">
        <v>192.2</v>
      </c>
      <c r="F295" s="1">
        <v>163.80000000000001</v>
      </c>
      <c r="G295" s="1">
        <v>154.9</v>
      </c>
      <c r="H295" s="1">
        <v>163.9</v>
      </c>
      <c r="I295" s="1">
        <v>153.69999999999999</v>
      </c>
      <c r="J295" s="1">
        <v>149.5</v>
      </c>
      <c r="K295" s="1">
        <v>159.80000000000001</v>
      </c>
      <c r="L295" s="1">
        <v>112.6</v>
      </c>
      <c r="M295" s="1">
        <v>163.5</v>
      </c>
      <c r="N295" s="1">
        <v>156.5</v>
      </c>
      <c r="O295" s="1">
        <v>168.2</v>
      </c>
      <c r="P295" s="1">
        <v>156.69999999999999</v>
      </c>
      <c r="Q295" s="1">
        <v>188.1</v>
      </c>
      <c r="R295" s="1">
        <v>157.80000000000001</v>
      </c>
      <c r="S295" s="1">
        <v>147.9</v>
      </c>
      <c r="T295" s="1">
        <v>156.4</v>
      </c>
      <c r="U295" s="1">
        <v>159.9</v>
      </c>
      <c r="V295" s="1">
        <v>155.5</v>
      </c>
      <c r="W295" s="1">
        <v>151.19999999999999</v>
      </c>
      <c r="X295" s="1">
        <v>161.69999999999999</v>
      </c>
      <c r="Y295" s="1">
        <v>146.19999999999999</v>
      </c>
      <c r="Z295" s="1">
        <v>152.6</v>
      </c>
      <c r="AA295" s="1">
        <v>160.19999999999999</v>
      </c>
      <c r="AB295" s="1">
        <v>153.80000000000001</v>
      </c>
      <c r="AC295" s="1">
        <v>153.80000000000001</v>
      </c>
      <c r="AD295" s="1">
        <v>156.80000000000001</v>
      </c>
    </row>
    <row r="296" spans="1:30" ht="13">
      <c r="A296" s="31" t="s">
        <v>30</v>
      </c>
      <c r="B296" s="32">
        <v>2021</v>
      </c>
      <c r="C296" s="31" t="s">
        <v>37</v>
      </c>
      <c r="D296" s="33">
        <v>142.69999999999999</v>
      </c>
      <c r="E296" s="33">
        <v>195.5</v>
      </c>
      <c r="F296" s="33">
        <v>163.4</v>
      </c>
      <c r="G296" s="33">
        <v>155</v>
      </c>
      <c r="H296" s="33">
        <v>175.2</v>
      </c>
      <c r="I296" s="33">
        <v>160.6</v>
      </c>
      <c r="J296" s="33">
        <v>135.1</v>
      </c>
      <c r="K296" s="33">
        <v>161.1</v>
      </c>
      <c r="L296" s="33">
        <v>112.2</v>
      </c>
      <c r="M296" s="33">
        <v>164.4</v>
      </c>
      <c r="N296" s="33">
        <v>161.9</v>
      </c>
      <c r="O296" s="33">
        <v>166.8</v>
      </c>
      <c r="P296" s="33">
        <v>155.6</v>
      </c>
      <c r="Q296" s="33">
        <v>186.8</v>
      </c>
      <c r="R296" s="33">
        <v>160.69999999999999</v>
      </c>
      <c r="S296" s="33">
        <v>155.1</v>
      </c>
      <c r="T296" s="33">
        <v>159.9</v>
      </c>
      <c r="U296" s="39" t="s">
        <v>32</v>
      </c>
      <c r="V296" s="33">
        <v>156</v>
      </c>
      <c r="W296" s="33">
        <v>155.5</v>
      </c>
      <c r="X296" s="33">
        <v>165.3</v>
      </c>
      <c r="Y296" s="33">
        <v>151.69999999999999</v>
      </c>
      <c r="Z296" s="33">
        <v>158.6</v>
      </c>
      <c r="AA296" s="33">
        <v>164.1</v>
      </c>
      <c r="AB296" s="33">
        <v>154.6</v>
      </c>
      <c r="AC296" s="33">
        <v>158</v>
      </c>
      <c r="AD296" s="33">
        <v>157.6</v>
      </c>
    </row>
    <row r="297" spans="1:30" ht="13">
      <c r="A297" s="11" t="s">
        <v>33</v>
      </c>
      <c r="B297" s="21">
        <v>2021</v>
      </c>
      <c r="C297" s="11" t="s">
        <v>37</v>
      </c>
      <c r="D297" s="1">
        <v>147.6</v>
      </c>
      <c r="E297" s="1">
        <v>202.5</v>
      </c>
      <c r="F297" s="1">
        <v>166.4</v>
      </c>
      <c r="G297" s="1">
        <v>156</v>
      </c>
      <c r="H297" s="1">
        <v>161.4</v>
      </c>
      <c r="I297" s="1">
        <v>168.8</v>
      </c>
      <c r="J297" s="1">
        <v>161.6</v>
      </c>
      <c r="K297" s="1">
        <v>162.80000000000001</v>
      </c>
      <c r="L297" s="1">
        <v>114.8</v>
      </c>
      <c r="M297" s="1">
        <v>162.80000000000001</v>
      </c>
      <c r="N297" s="1">
        <v>151.5</v>
      </c>
      <c r="O297" s="1">
        <v>171.4</v>
      </c>
      <c r="P297" s="1">
        <v>162</v>
      </c>
      <c r="Q297" s="1">
        <v>194.4</v>
      </c>
      <c r="R297" s="1">
        <v>155.9</v>
      </c>
      <c r="S297" s="1">
        <v>139.30000000000001</v>
      </c>
      <c r="T297" s="1">
        <v>153.4</v>
      </c>
      <c r="U297" s="1">
        <v>161.4</v>
      </c>
      <c r="V297" s="1">
        <v>154.9</v>
      </c>
      <c r="W297" s="1">
        <v>147.6</v>
      </c>
      <c r="X297" s="1">
        <v>157.5</v>
      </c>
      <c r="Y297" s="1">
        <v>142.1</v>
      </c>
      <c r="Z297" s="1">
        <v>149.1</v>
      </c>
      <c r="AA297" s="1">
        <v>157.6</v>
      </c>
      <c r="AB297" s="1">
        <v>156.6</v>
      </c>
      <c r="AC297" s="1">
        <v>150.5</v>
      </c>
      <c r="AD297" s="1">
        <v>158</v>
      </c>
    </row>
    <row r="298" spans="1:30" ht="13">
      <c r="A298" s="11" t="s">
        <v>34</v>
      </c>
      <c r="B298" s="21">
        <v>2021</v>
      </c>
      <c r="C298" s="11" t="s">
        <v>37</v>
      </c>
      <c r="D298" s="1">
        <v>144.30000000000001</v>
      </c>
      <c r="E298" s="1">
        <v>198</v>
      </c>
      <c r="F298" s="1">
        <v>164.6</v>
      </c>
      <c r="G298" s="1">
        <v>155.4</v>
      </c>
      <c r="H298" s="1">
        <v>170.1</v>
      </c>
      <c r="I298" s="1">
        <v>164.4</v>
      </c>
      <c r="J298" s="1">
        <v>144.1</v>
      </c>
      <c r="K298" s="1">
        <v>161.69999999999999</v>
      </c>
      <c r="L298" s="1">
        <v>113.1</v>
      </c>
      <c r="M298" s="1">
        <v>163.9</v>
      </c>
      <c r="N298" s="1">
        <v>157.6</v>
      </c>
      <c r="O298" s="1">
        <v>168.9</v>
      </c>
      <c r="P298" s="1">
        <v>158</v>
      </c>
      <c r="Q298" s="1">
        <v>188.8</v>
      </c>
      <c r="R298" s="1">
        <v>158.80000000000001</v>
      </c>
      <c r="S298" s="1">
        <v>148.5</v>
      </c>
      <c r="T298" s="1">
        <v>157.30000000000001</v>
      </c>
      <c r="U298" s="1">
        <v>161.4</v>
      </c>
      <c r="V298" s="1">
        <v>155.6</v>
      </c>
      <c r="W298" s="1">
        <v>151.80000000000001</v>
      </c>
      <c r="X298" s="1">
        <v>162.30000000000001</v>
      </c>
      <c r="Y298" s="1">
        <v>146.6</v>
      </c>
      <c r="Z298" s="1">
        <v>153.19999999999999</v>
      </c>
      <c r="AA298" s="1">
        <v>160.30000000000001</v>
      </c>
      <c r="AB298" s="1">
        <v>155.4</v>
      </c>
      <c r="AC298" s="1">
        <v>154.4</v>
      </c>
      <c r="AD298" s="1">
        <v>157.80000000000001</v>
      </c>
    </row>
    <row r="299" spans="1:30" ht="13">
      <c r="A299" s="11" t="s">
        <v>30</v>
      </c>
      <c r="B299" s="21">
        <v>2021</v>
      </c>
      <c r="C299" s="11" t="s">
        <v>38</v>
      </c>
      <c r="D299" s="1">
        <v>145.1</v>
      </c>
      <c r="E299" s="1">
        <v>198.5</v>
      </c>
      <c r="F299" s="1">
        <v>168.6</v>
      </c>
      <c r="G299" s="1">
        <v>155.80000000000001</v>
      </c>
      <c r="H299" s="1">
        <v>184.4</v>
      </c>
      <c r="I299" s="1">
        <v>162.30000000000001</v>
      </c>
      <c r="J299" s="1">
        <v>138.4</v>
      </c>
      <c r="K299" s="1">
        <v>165.1</v>
      </c>
      <c r="L299" s="1">
        <v>114.3</v>
      </c>
      <c r="M299" s="1">
        <v>169.7</v>
      </c>
      <c r="N299" s="1">
        <v>164.6</v>
      </c>
      <c r="O299" s="1">
        <v>169.8</v>
      </c>
      <c r="P299" s="1">
        <v>158.69999999999999</v>
      </c>
      <c r="Q299" s="1">
        <v>189.6</v>
      </c>
      <c r="R299" s="1">
        <v>165.3</v>
      </c>
      <c r="S299" s="1">
        <v>160.6</v>
      </c>
      <c r="T299" s="1">
        <v>164.5</v>
      </c>
      <c r="U299" s="1" t="s">
        <v>32</v>
      </c>
      <c r="V299" s="1">
        <v>161.69999999999999</v>
      </c>
      <c r="W299" s="1">
        <v>158.80000000000001</v>
      </c>
      <c r="X299" s="1">
        <v>169.1</v>
      </c>
      <c r="Y299" s="1">
        <v>153.19999999999999</v>
      </c>
      <c r="Z299" s="1">
        <v>160</v>
      </c>
      <c r="AA299" s="1">
        <v>167.6</v>
      </c>
      <c r="AB299" s="1">
        <v>159.30000000000001</v>
      </c>
      <c r="AC299" s="1">
        <v>161.1</v>
      </c>
      <c r="AD299" s="1">
        <v>161.1</v>
      </c>
    </row>
    <row r="300" spans="1:30" ht="13">
      <c r="A300" s="11" t="s">
        <v>33</v>
      </c>
      <c r="B300" s="21">
        <v>2021</v>
      </c>
      <c r="C300" s="11" t="s">
        <v>38</v>
      </c>
      <c r="D300" s="1">
        <v>148.80000000000001</v>
      </c>
      <c r="E300" s="1">
        <v>204.3</v>
      </c>
      <c r="F300" s="1">
        <v>173</v>
      </c>
      <c r="G300" s="1">
        <v>156.5</v>
      </c>
      <c r="H300" s="1">
        <v>168.8</v>
      </c>
      <c r="I300" s="1">
        <v>172.5</v>
      </c>
      <c r="J300" s="1">
        <v>166.5</v>
      </c>
      <c r="K300" s="1">
        <v>165.9</v>
      </c>
      <c r="L300" s="1">
        <v>115.9</v>
      </c>
      <c r="M300" s="1">
        <v>165.2</v>
      </c>
      <c r="N300" s="1">
        <v>152</v>
      </c>
      <c r="O300" s="1">
        <v>171.1</v>
      </c>
      <c r="P300" s="1">
        <v>164.2</v>
      </c>
      <c r="Q300" s="1">
        <v>198.2</v>
      </c>
      <c r="R300" s="1">
        <v>156.5</v>
      </c>
      <c r="S300" s="1">
        <v>140.19999999999999</v>
      </c>
      <c r="T300" s="1">
        <v>154.1</v>
      </c>
      <c r="U300" s="1">
        <v>161.6</v>
      </c>
      <c r="V300" s="1">
        <v>155.5</v>
      </c>
      <c r="W300" s="1">
        <v>150.1</v>
      </c>
      <c r="X300" s="1">
        <v>160.4</v>
      </c>
      <c r="Y300" s="1">
        <v>145</v>
      </c>
      <c r="Z300" s="1">
        <v>152.6</v>
      </c>
      <c r="AA300" s="1">
        <v>156.6</v>
      </c>
      <c r="AB300" s="1">
        <v>157.5</v>
      </c>
      <c r="AC300" s="1">
        <v>152.30000000000001</v>
      </c>
      <c r="AD300" s="1">
        <v>159.5</v>
      </c>
    </row>
    <row r="301" spans="1:30" ht="13">
      <c r="A301" s="11" t="s">
        <v>34</v>
      </c>
      <c r="B301" s="21">
        <v>2021</v>
      </c>
      <c r="C301" s="11" t="s">
        <v>38</v>
      </c>
      <c r="D301" s="1">
        <v>146.30000000000001</v>
      </c>
      <c r="E301" s="1">
        <v>200.5</v>
      </c>
      <c r="F301" s="1">
        <v>170.3</v>
      </c>
      <c r="G301" s="1">
        <v>156.1</v>
      </c>
      <c r="H301" s="1">
        <v>178.7</v>
      </c>
      <c r="I301" s="1">
        <v>167.1</v>
      </c>
      <c r="J301" s="1">
        <v>147.9</v>
      </c>
      <c r="K301" s="1">
        <v>165.4</v>
      </c>
      <c r="L301" s="1">
        <v>114.8</v>
      </c>
      <c r="M301" s="1">
        <v>168.2</v>
      </c>
      <c r="N301" s="1">
        <v>159.30000000000001</v>
      </c>
      <c r="O301" s="1">
        <v>170.4</v>
      </c>
      <c r="P301" s="1">
        <v>160.69999999999999</v>
      </c>
      <c r="Q301" s="1">
        <v>191.9</v>
      </c>
      <c r="R301" s="1">
        <v>161.80000000000001</v>
      </c>
      <c r="S301" s="1">
        <v>152.1</v>
      </c>
      <c r="T301" s="1">
        <v>160.4</v>
      </c>
      <c r="U301" s="1">
        <v>161.6</v>
      </c>
      <c r="V301" s="1">
        <v>159.4</v>
      </c>
      <c r="W301" s="1">
        <v>154.69999999999999</v>
      </c>
      <c r="X301" s="1">
        <v>165.8</v>
      </c>
      <c r="Y301" s="1">
        <v>148.9</v>
      </c>
      <c r="Z301" s="1">
        <v>155.80000000000001</v>
      </c>
      <c r="AA301" s="1">
        <v>161.19999999999999</v>
      </c>
      <c r="AB301" s="1">
        <v>158.6</v>
      </c>
      <c r="AC301" s="1">
        <v>156.80000000000001</v>
      </c>
      <c r="AD301" s="1">
        <v>160.4</v>
      </c>
    </row>
    <row r="302" spans="1:30" ht="13">
      <c r="A302" s="11" t="s">
        <v>30</v>
      </c>
      <c r="B302" s="21">
        <v>2021</v>
      </c>
      <c r="C302" s="11" t="s">
        <v>39</v>
      </c>
      <c r="D302" s="1">
        <v>145.6</v>
      </c>
      <c r="E302" s="1">
        <v>200.1</v>
      </c>
      <c r="F302" s="1">
        <v>179.3</v>
      </c>
      <c r="G302" s="1">
        <v>156.1</v>
      </c>
      <c r="H302" s="1">
        <v>190.4</v>
      </c>
      <c r="I302" s="1">
        <v>158.6</v>
      </c>
      <c r="J302" s="1">
        <v>144.69999999999999</v>
      </c>
      <c r="K302" s="1">
        <v>165.5</v>
      </c>
      <c r="L302" s="1">
        <v>114.6</v>
      </c>
      <c r="M302" s="1">
        <v>170</v>
      </c>
      <c r="N302" s="1">
        <v>165.5</v>
      </c>
      <c r="O302" s="1">
        <v>171.7</v>
      </c>
      <c r="P302" s="1">
        <v>160.5</v>
      </c>
      <c r="Q302" s="1">
        <v>189.1</v>
      </c>
      <c r="R302" s="1">
        <v>165.3</v>
      </c>
      <c r="S302" s="1">
        <v>159.9</v>
      </c>
      <c r="T302" s="1">
        <v>164.6</v>
      </c>
      <c r="U302" s="1" t="s">
        <v>32</v>
      </c>
      <c r="V302" s="1">
        <v>162.1</v>
      </c>
      <c r="W302" s="1">
        <v>159.19999999999999</v>
      </c>
      <c r="X302" s="1">
        <v>169.7</v>
      </c>
      <c r="Y302" s="1">
        <v>154.19999999999999</v>
      </c>
      <c r="Z302" s="1">
        <v>160.4</v>
      </c>
      <c r="AA302" s="1">
        <v>166.8</v>
      </c>
      <c r="AB302" s="1">
        <v>159.4</v>
      </c>
      <c r="AC302" s="1">
        <v>161.5</v>
      </c>
      <c r="AD302" s="1">
        <v>162.1</v>
      </c>
    </row>
    <row r="303" spans="1:30" ht="13">
      <c r="A303" s="11" t="s">
        <v>33</v>
      </c>
      <c r="B303" s="21">
        <v>2021</v>
      </c>
      <c r="C303" s="11" t="s">
        <v>39</v>
      </c>
      <c r="D303" s="1">
        <v>149.19999999999999</v>
      </c>
      <c r="E303" s="1">
        <v>205.5</v>
      </c>
      <c r="F303" s="1">
        <v>182.8</v>
      </c>
      <c r="G303" s="1">
        <v>156.5</v>
      </c>
      <c r="H303" s="1">
        <v>172.2</v>
      </c>
      <c r="I303" s="1">
        <v>171.5</v>
      </c>
      <c r="J303" s="1">
        <v>176.2</v>
      </c>
      <c r="K303" s="1">
        <v>166.9</v>
      </c>
      <c r="L303" s="1">
        <v>116.1</v>
      </c>
      <c r="M303" s="1">
        <v>165.5</v>
      </c>
      <c r="N303" s="1">
        <v>152.30000000000001</v>
      </c>
      <c r="O303" s="1">
        <v>173.3</v>
      </c>
      <c r="P303" s="1">
        <v>166.2</v>
      </c>
      <c r="Q303" s="1">
        <v>195.6</v>
      </c>
      <c r="R303" s="1">
        <v>157.30000000000001</v>
      </c>
      <c r="S303" s="1">
        <v>140.5</v>
      </c>
      <c r="T303" s="1">
        <v>154.80000000000001</v>
      </c>
      <c r="U303" s="1">
        <v>160.5</v>
      </c>
      <c r="V303" s="1">
        <v>156.1</v>
      </c>
      <c r="W303" s="1">
        <v>149.80000000000001</v>
      </c>
      <c r="X303" s="1">
        <v>160.80000000000001</v>
      </c>
      <c r="Y303" s="1">
        <v>147.5</v>
      </c>
      <c r="Z303" s="1">
        <v>150.69999999999999</v>
      </c>
      <c r="AA303" s="1">
        <v>158.1</v>
      </c>
      <c r="AB303" s="1">
        <v>158</v>
      </c>
      <c r="AC303" s="1">
        <v>153.4</v>
      </c>
      <c r="AD303" s="1">
        <v>160.4</v>
      </c>
    </row>
    <row r="304" spans="1:30" ht="13">
      <c r="A304" s="11" t="s">
        <v>34</v>
      </c>
      <c r="B304" s="21">
        <v>2021</v>
      </c>
      <c r="C304" s="11" t="s">
        <v>39</v>
      </c>
      <c r="D304" s="1">
        <v>146.69999999999999</v>
      </c>
      <c r="E304" s="1">
        <v>202</v>
      </c>
      <c r="F304" s="1">
        <v>180.7</v>
      </c>
      <c r="G304" s="1">
        <v>156.19999999999999</v>
      </c>
      <c r="H304" s="1">
        <v>183.7</v>
      </c>
      <c r="I304" s="1">
        <v>164.6</v>
      </c>
      <c r="J304" s="1">
        <v>155.4</v>
      </c>
      <c r="K304" s="1">
        <v>166</v>
      </c>
      <c r="L304" s="1">
        <v>115.1</v>
      </c>
      <c r="M304" s="1">
        <v>168.5</v>
      </c>
      <c r="N304" s="1">
        <v>160</v>
      </c>
      <c r="O304" s="1">
        <v>172.4</v>
      </c>
      <c r="P304" s="1">
        <v>162.6</v>
      </c>
      <c r="Q304" s="1">
        <v>190.8</v>
      </c>
      <c r="R304" s="1">
        <v>162.19999999999999</v>
      </c>
      <c r="S304" s="1">
        <v>151.80000000000001</v>
      </c>
      <c r="T304" s="1">
        <v>160.69999999999999</v>
      </c>
      <c r="U304" s="1">
        <v>160.5</v>
      </c>
      <c r="V304" s="1">
        <v>159.80000000000001</v>
      </c>
      <c r="W304" s="1">
        <v>154.80000000000001</v>
      </c>
      <c r="X304" s="1">
        <v>166.3</v>
      </c>
      <c r="Y304" s="1">
        <v>150.69999999999999</v>
      </c>
      <c r="Z304" s="1">
        <v>154.9</v>
      </c>
      <c r="AA304" s="1">
        <v>161.69999999999999</v>
      </c>
      <c r="AB304" s="1">
        <v>158.80000000000001</v>
      </c>
      <c r="AC304" s="1">
        <v>157.6</v>
      </c>
      <c r="AD304" s="1">
        <v>161.30000000000001</v>
      </c>
    </row>
    <row r="305" spans="1:30" ht="13">
      <c r="A305" s="11" t="s">
        <v>30</v>
      </c>
      <c r="B305" s="21">
        <v>2021</v>
      </c>
      <c r="C305" s="11" t="s">
        <v>40</v>
      </c>
      <c r="D305" s="1">
        <v>145.1</v>
      </c>
      <c r="E305" s="1">
        <v>204.5</v>
      </c>
      <c r="F305" s="1">
        <v>180.4</v>
      </c>
      <c r="G305" s="1">
        <v>157.1</v>
      </c>
      <c r="H305" s="1">
        <v>188.7</v>
      </c>
      <c r="I305" s="1">
        <v>157.69999999999999</v>
      </c>
      <c r="J305" s="1">
        <v>152.80000000000001</v>
      </c>
      <c r="K305" s="1">
        <v>163.6</v>
      </c>
      <c r="L305" s="1">
        <v>113.9</v>
      </c>
      <c r="M305" s="1">
        <v>169.7</v>
      </c>
      <c r="N305" s="1">
        <v>166.2</v>
      </c>
      <c r="O305" s="1">
        <v>171</v>
      </c>
      <c r="P305" s="1">
        <v>161.69999999999999</v>
      </c>
      <c r="Q305" s="1">
        <v>189.7</v>
      </c>
      <c r="R305" s="1">
        <v>166</v>
      </c>
      <c r="S305" s="1">
        <v>161.1</v>
      </c>
      <c r="T305" s="1">
        <v>165.3</v>
      </c>
      <c r="U305" s="1" t="s">
        <v>32</v>
      </c>
      <c r="V305" s="1">
        <v>162.5</v>
      </c>
      <c r="W305" s="1">
        <v>160.30000000000001</v>
      </c>
      <c r="X305" s="1">
        <v>170.4</v>
      </c>
      <c r="Y305" s="1">
        <v>157.1</v>
      </c>
      <c r="Z305" s="1">
        <v>160.69999999999999</v>
      </c>
      <c r="AA305" s="1">
        <v>167.2</v>
      </c>
      <c r="AB305" s="1">
        <v>160.4</v>
      </c>
      <c r="AC305" s="1">
        <v>162.80000000000001</v>
      </c>
      <c r="AD305" s="1">
        <v>163.19999999999999</v>
      </c>
    </row>
    <row r="306" spans="1:30" ht="13">
      <c r="A306" s="11" t="s">
        <v>33</v>
      </c>
      <c r="B306" s="21">
        <v>2021</v>
      </c>
      <c r="C306" s="11" t="s">
        <v>40</v>
      </c>
      <c r="D306" s="1">
        <v>149.1</v>
      </c>
      <c r="E306" s="1">
        <v>210.9</v>
      </c>
      <c r="F306" s="1">
        <v>185</v>
      </c>
      <c r="G306" s="1">
        <v>158.19999999999999</v>
      </c>
      <c r="H306" s="1">
        <v>170.6</v>
      </c>
      <c r="I306" s="1">
        <v>170.9</v>
      </c>
      <c r="J306" s="1">
        <v>186.4</v>
      </c>
      <c r="K306" s="1">
        <v>164.7</v>
      </c>
      <c r="L306" s="1">
        <v>115.7</v>
      </c>
      <c r="M306" s="1">
        <v>165.5</v>
      </c>
      <c r="N306" s="1">
        <v>153.4</v>
      </c>
      <c r="O306" s="1">
        <v>173.5</v>
      </c>
      <c r="P306" s="1">
        <v>167.9</v>
      </c>
      <c r="Q306" s="1">
        <v>195.5</v>
      </c>
      <c r="R306" s="1">
        <v>157.9</v>
      </c>
      <c r="S306" s="1">
        <v>141.9</v>
      </c>
      <c r="T306" s="1">
        <v>155.5</v>
      </c>
      <c r="U306" s="1">
        <v>161.5</v>
      </c>
      <c r="V306" s="1">
        <v>157.69999999999999</v>
      </c>
      <c r="W306" s="1">
        <v>150.69999999999999</v>
      </c>
      <c r="X306" s="1">
        <v>161.5</v>
      </c>
      <c r="Y306" s="1">
        <v>149.5</v>
      </c>
      <c r="Z306" s="1">
        <v>151.19999999999999</v>
      </c>
      <c r="AA306" s="1">
        <v>160.30000000000001</v>
      </c>
      <c r="AB306" s="1">
        <v>159.6</v>
      </c>
      <c r="AC306" s="1">
        <v>155</v>
      </c>
      <c r="AD306" s="1">
        <v>161.80000000000001</v>
      </c>
    </row>
    <row r="307" spans="1:30" ht="13">
      <c r="A307" s="11" t="s">
        <v>34</v>
      </c>
      <c r="B307" s="21">
        <v>2021</v>
      </c>
      <c r="C307" s="11" t="s">
        <v>40</v>
      </c>
      <c r="D307" s="1">
        <v>146.4</v>
      </c>
      <c r="E307" s="1">
        <v>206.8</v>
      </c>
      <c r="F307" s="1">
        <v>182.2</v>
      </c>
      <c r="G307" s="1">
        <v>157.5</v>
      </c>
      <c r="H307" s="1">
        <v>182.1</v>
      </c>
      <c r="I307" s="1">
        <v>163.9</v>
      </c>
      <c r="J307" s="1">
        <v>164.2</v>
      </c>
      <c r="K307" s="1">
        <v>164</v>
      </c>
      <c r="L307" s="1">
        <v>114.5</v>
      </c>
      <c r="M307" s="1">
        <v>168.3</v>
      </c>
      <c r="N307" s="1">
        <v>160.9</v>
      </c>
      <c r="O307" s="1">
        <v>172.2</v>
      </c>
      <c r="P307" s="1">
        <v>164</v>
      </c>
      <c r="Q307" s="1">
        <v>191.2</v>
      </c>
      <c r="R307" s="1">
        <v>162.80000000000001</v>
      </c>
      <c r="S307" s="1">
        <v>153.1</v>
      </c>
      <c r="T307" s="1">
        <v>161.4</v>
      </c>
      <c r="U307" s="1">
        <v>161.5</v>
      </c>
      <c r="V307" s="1">
        <v>160.69999999999999</v>
      </c>
      <c r="W307" s="1">
        <v>155.80000000000001</v>
      </c>
      <c r="X307" s="1">
        <v>167</v>
      </c>
      <c r="Y307" s="1">
        <v>153.1</v>
      </c>
      <c r="Z307" s="1">
        <v>155.30000000000001</v>
      </c>
      <c r="AA307" s="1">
        <v>163.19999999999999</v>
      </c>
      <c r="AB307" s="1">
        <v>160.1</v>
      </c>
      <c r="AC307" s="1">
        <v>159</v>
      </c>
      <c r="AD307" s="1">
        <v>162.5</v>
      </c>
    </row>
    <row r="308" spans="1:30" ht="13">
      <c r="A308" s="11" t="s">
        <v>30</v>
      </c>
      <c r="B308" s="21">
        <v>2021</v>
      </c>
      <c r="C308" s="11" t="s">
        <v>41</v>
      </c>
      <c r="D308" s="1">
        <v>144.9</v>
      </c>
      <c r="E308" s="1">
        <v>202.3</v>
      </c>
      <c r="F308" s="1">
        <v>176.5</v>
      </c>
      <c r="G308" s="1">
        <v>157.5</v>
      </c>
      <c r="H308" s="1">
        <v>190.9</v>
      </c>
      <c r="I308" s="1">
        <v>155.69999999999999</v>
      </c>
      <c r="J308" s="1">
        <v>153.9</v>
      </c>
      <c r="K308" s="1">
        <v>162.80000000000001</v>
      </c>
      <c r="L308" s="1">
        <v>115.2</v>
      </c>
      <c r="M308" s="1">
        <v>169.8</v>
      </c>
      <c r="N308" s="1">
        <v>167.6</v>
      </c>
      <c r="O308" s="1">
        <v>171.9</v>
      </c>
      <c r="P308" s="1">
        <v>161.80000000000001</v>
      </c>
      <c r="Q308" s="1">
        <v>190.2</v>
      </c>
      <c r="R308" s="1">
        <v>167</v>
      </c>
      <c r="S308" s="1">
        <v>162.6</v>
      </c>
      <c r="T308" s="1">
        <v>166.3</v>
      </c>
      <c r="U308" s="1" t="s">
        <v>32</v>
      </c>
      <c r="V308" s="1">
        <v>163.1</v>
      </c>
      <c r="W308" s="1">
        <v>160.9</v>
      </c>
      <c r="X308" s="1">
        <v>171.1</v>
      </c>
      <c r="Y308" s="1">
        <v>157.69999999999999</v>
      </c>
      <c r="Z308" s="1">
        <v>161.1</v>
      </c>
      <c r="AA308" s="1">
        <v>167.5</v>
      </c>
      <c r="AB308" s="1">
        <v>160.30000000000001</v>
      </c>
      <c r="AC308" s="1">
        <v>163.30000000000001</v>
      </c>
      <c r="AD308" s="1">
        <v>163.6</v>
      </c>
    </row>
    <row r="309" spans="1:30" ht="13">
      <c r="A309" s="11" t="s">
        <v>33</v>
      </c>
      <c r="B309" s="21">
        <v>2021</v>
      </c>
      <c r="C309" s="11" t="s">
        <v>41</v>
      </c>
      <c r="D309" s="1">
        <v>149.30000000000001</v>
      </c>
      <c r="E309" s="1">
        <v>207.4</v>
      </c>
      <c r="F309" s="1">
        <v>174.1</v>
      </c>
      <c r="G309" s="1">
        <v>159.19999999999999</v>
      </c>
      <c r="H309" s="1">
        <v>175</v>
      </c>
      <c r="I309" s="1">
        <v>161.30000000000001</v>
      </c>
      <c r="J309" s="1">
        <v>183.3</v>
      </c>
      <c r="K309" s="1">
        <v>164.5</v>
      </c>
      <c r="L309" s="1">
        <v>120.4</v>
      </c>
      <c r="M309" s="1">
        <v>166.2</v>
      </c>
      <c r="N309" s="1">
        <v>154.80000000000001</v>
      </c>
      <c r="O309" s="1">
        <v>175.1</v>
      </c>
      <c r="P309" s="1">
        <v>167.3</v>
      </c>
      <c r="Q309" s="1">
        <v>196.5</v>
      </c>
      <c r="R309" s="1">
        <v>159.80000000000001</v>
      </c>
      <c r="S309" s="1">
        <v>143.6</v>
      </c>
      <c r="T309" s="1">
        <v>157.30000000000001</v>
      </c>
      <c r="U309" s="1">
        <v>162.1</v>
      </c>
      <c r="V309" s="1">
        <v>160.69999999999999</v>
      </c>
      <c r="W309" s="1">
        <v>153.19999999999999</v>
      </c>
      <c r="X309" s="1">
        <v>162.80000000000001</v>
      </c>
      <c r="Y309" s="1">
        <v>150.4</v>
      </c>
      <c r="Z309" s="1">
        <v>153.69999999999999</v>
      </c>
      <c r="AA309" s="1">
        <v>160.4</v>
      </c>
      <c r="AB309" s="1">
        <v>159.6</v>
      </c>
      <c r="AC309" s="1">
        <v>156</v>
      </c>
      <c r="AD309" s="1">
        <v>162.30000000000001</v>
      </c>
    </row>
    <row r="310" spans="1:30" ht="13">
      <c r="A310" s="11" t="s">
        <v>34</v>
      </c>
      <c r="B310" s="21">
        <v>2021</v>
      </c>
      <c r="C310" s="11" t="s">
        <v>41</v>
      </c>
      <c r="D310" s="1">
        <v>146.6</v>
      </c>
      <c r="E310" s="1">
        <v>204</v>
      </c>
      <c r="F310" s="1">
        <v>172.8</v>
      </c>
      <c r="G310" s="1">
        <v>158.4</v>
      </c>
      <c r="H310" s="1">
        <v>188</v>
      </c>
      <c r="I310" s="1">
        <v>156.80000000000001</v>
      </c>
      <c r="J310" s="1">
        <v>162.19999999999999</v>
      </c>
      <c r="K310" s="1">
        <v>164.1</v>
      </c>
      <c r="L310" s="1">
        <v>119.7</v>
      </c>
      <c r="M310" s="1">
        <v>168.8</v>
      </c>
      <c r="N310" s="1">
        <v>162.69999999999999</v>
      </c>
      <c r="O310" s="1">
        <v>173.9</v>
      </c>
      <c r="P310" s="1">
        <v>164</v>
      </c>
      <c r="Q310" s="1">
        <v>192.1</v>
      </c>
      <c r="R310" s="1">
        <v>164.5</v>
      </c>
      <c r="S310" s="1">
        <v>155.30000000000001</v>
      </c>
      <c r="T310" s="1">
        <v>163.19999999999999</v>
      </c>
      <c r="U310" s="1">
        <v>162.1</v>
      </c>
      <c r="V310" s="1">
        <v>162.6</v>
      </c>
      <c r="W310" s="1">
        <v>157.5</v>
      </c>
      <c r="X310" s="1">
        <v>168.4</v>
      </c>
      <c r="Y310" s="1">
        <v>154</v>
      </c>
      <c r="Z310" s="1">
        <v>157.6</v>
      </c>
      <c r="AA310" s="1">
        <v>163.80000000000001</v>
      </c>
      <c r="AB310" s="1">
        <v>160</v>
      </c>
      <c r="AC310" s="1">
        <v>160</v>
      </c>
      <c r="AD310" s="1">
        <v>163.19999999999999</v>
      </c>
    </row>
    <row r="311" spans="1:30" ht="13">
      <c r="A311" s="11" t="s">
        <v>30</v>
      </c>
      <c r="B311" s="21">
        <v>2021</v>
      </c>
      <c r="C311" s="11" t="s">
        <v>42</v>
      </c>
      <c r="D311" s="1">
        <v>145.4</v>
      </c>
      <c r="E311" s="1">
        <v>202.1</v>
      </c>
      <c r="F311" s="1">
        <v>172</v>
      </c>
      <c r="G311" s="1">
        <v>158</v>
      </c>
      <c r="H311" s="1">
        <v>195.5</v>
      </c>
      <c r="I311" s="1">
        <v>152.69999999999999</v>
      </c>
      <c r="J311" s="1">
        <v>151.4</v>
      </c>
      <c r="K311" s="1">
        <v>163.9</v>
      </c>
      <c r="L311" s="1">
        <v>119.3</v>
      </c>
      <c r="M311" s="1">
        <v>170.1</v>
      </c>
      <c r="N311" s="1">
        <v>168.3</v>
      </c>
      <c r="O311" s="1">
        <v>172.8</v>
      </c>
      <c r="P311" s="1">
        <v>162.1</v>
      </c>
      <c r="Q311" s="1">
        <v>190.5</v>
      </c>
      <c r="R311" s="1">
        <v>167.7</v>
      </c>
      <c r="S311" s="1">
        <v>163.6</v>
      </c>
      <c r="T311" s="1">
        <v>167.1</v>
      </c>
      <c r="U311" s="1" t="s">
        <v>32</v>
      </c>
      <c r="V311" s="1">
        <v>163.69999999999999</v>
      </c>
      <c r="W311" s="1">
        <v>161.30000000000001</v>
      </c>
      <c r="X311" s="1">
        <v>171.9</v>
      </c>
      <c r="Y311" s="1">
        <v>157.80000000000001</v>
      </c>
      <c r="Z311" s="1">
        <v>162.69999999999999</v>
      </c>
      <c r="AA311" s="1">
        <v>168.5</v>
      </c>
      <c r="AB311" s="1">
        <v>160.19999999999999</v>
      </c>
      <c r="AC311" s="1">
        <v>163.80000000000001</v>
      </c>
      <c r="AD311" s="1">
        <v>164</v>
      </c>
    </row>
    <row r="312" spans="1:30" ht="13">
      <c r="A312" s="11" t="s">
        <v>33</v>
      </c>
      <c r="B312" s="21">
        <v>2021</v>
      </c>
      <c r="C312" s="11" t="s">
        <v>42</v>
      </c>
      <c r="D312" s="1">
        <v>149.30000000000001</v>
      </c>
      <c r="E312" s="1">
        <v>207.4</v>
      </c>
      <c r="F312" s="1">
        <v>174.1</v>
      </c>
      <c r="G312" s="1">
        <v>159.1</v>
      </c>
      <c r="H312" s="1">
        <v>175</v>
      </c>
      <c r="I312" s="1">
        <v>161.19999999999999</v>
      </c>
      <c r="J312" s="1">
        <v>183.5</v>
      </c>
      <c r="K312" s="1">
        <v>164.5</v>
      </c>
      <c r="L312" s="1">
        <v>120.4</v>
      </c>
      <c r="M312" s="1">
        <v>166.2</v>
      </c>
      <c r="N312" s="1">
        <v>154.80000000000001</v>
      </c>
      <c r="O312" s="1">
        <v>175.1</v>
      </c>
      <c r="P312" s="1">
        <v>167.3</v>
      </c>
      <c r="Q312" s="1">
        <v>196.5</v>
      </c>
      <c r="R312" s="1">
        <v>159.80000000000001</v>
      </c>
      <c r="S312" s="1">
        <v>143.6</v>
      </c>
      <c r="T312" s="1">
        <v>157.4</v>
      </c>
      <c r="U312" s="1">
        <v>162.1</v>
      </c>
      <c r="V312" s="1">
        <v>160.80000000000001</v>
      </c>
      <c r="W312" s="1">
        <v>153.30000000000001</v>
      </c>
      <c r="X312" s="1">
        <v>162.80000000000001</v>
      </c>
      <c r="Y312" s="1">
        <v>150.5</v>
      </c>
      <c r="Z312" s="1">
        <v>153.9</v>
      </c>
      <c r="AA312" s="1">
        <v>160.30000000000001</v>
      </c>
      <c r="AB312" s="1">
        <v>159.6</v>
      </c>
      <c r="AC312" s="1">
        <v>156</v>
      </c>
      <c r="AD312" s="1">
        <v>162.30000000000001</v>
      </c>
    </row>
    <row r="313" spans="1:30" ht="13">
      <c r="A313" s="11" t="s">
        <v>34</v>
      </c>
      <c r="B313" s="21">
        <v>2021</v>
      </c>
      <c r="C313" s="11" t="s">
        <v>42</v>
      </c>
      <c r="D313" s="1">
        <v>146.6</v>
      </c>
      <c r="E313" s="1">
        <v>204</v>
      </c>
      <c r="F313" s="1">
        <v>172.8</v>
      </c>
      <c r="G313" s="1">
        <v>158.4</v>
      </c>
      <c r="H313" s="1">
        <v>188</v>
      </c>
      <c r="I313" s="1">
        <v>156.69999999999999</v>
      </c>
      <c r="J313" s="1">
        <v>162.30000000000001</v>
      </c>
      <c r="K313" s="1">
        <v>164.1</v>
      </c>
      <c r="L313" s="1">
        <v>119.7</v>
      </c>
      <c r="M313" s="1">
        <v>168.8</v>
      </c>
      <c r="N313" s="1">
        <v>162.69999999999999</v>
      </c>
      <c r="O313" s="1">
        <v>173.9</v>
      </c>
      <c r="P313" s="1">
        <v>164</v>
      </c>
      <c r="Q313" s="1">
        <v>192.1</v>
      </c>
      <c r="R313" s="1">
        <v>164.6</v>
      </c>
      <c r="S313" s="1">
        <v>155.30000000000001</v>
      </c>
      <c r="T313" s="1">
        <v>163.30000000000001</v>
      </c>
      <c r="U313" s="1">
        <v>162.1</v>
      </c>
      <c r="V313" s="1">
        <v>162.6</v>
      </c>
      <c r="W313" s="1">
        <v>157.5</v>
      </c>
      <c r="X313" s="1">
        <v>168.4</v>
      </c>
      <c r="Y313" s="1">
        <v>154</v>
      </c>
      <c r="Z313" s="1">
        <v>157.69999999999999</v>
      </c>
      <c r="AA313" s="1">
        <v>163.69999999999999</v>
      </c>
      <c r="AB313" s="1">
        <v>160</v>
      </c>
      <c r="AC313" s="1">
        <v>160</v>
      </c>
      <c r="AD313" s="1">
        <v>163.19999999999999</v>
      </c>
    </row>
    <row r="314" spans="1:30" ht="13">
      <c r="A314" s="11" t="s">
        <v>30</v>
      </c>
      <c r="B314" s="21">
        <v>2021</v>
      </c>
      <c r="C314" s="11" t="s">
        <v>43</v>
      </c>
      <c r="D314" s="1">
        <v>146.1</v>
      </c>
      <c r="E314" s="1">
        <v>202.5</v>
      </c>
      <c r="F314" s="1">
        <v>170.1</v>
      </c>
      <c r="G314" s="1">
        <v>158.4</v>
      </c>
      <c r="H314" s="1">
        <v>198.8</v>
      </c>
      <c r="I314" s="1">
        <v>152.6</v>
      </c>
      <c r="J314" s="1">
        <v>170.4</v>
      </c>
      <c r="K314" s="1">
        <v>165.2</v>
      </c>
      <c r="L314" s="1">
        <v>121.6</v>
      </c>
      <c r="M314" s="1">
        <v>170.6</v>
      </c>
      <c r="N314" s="1">
        <v>168.8</v>
      </c>
      <c r="O314" s="1">
        <v>173.6</v>
      </c>
      <c r="P314" s="1">
        <v>165.5</v>
      </c>
      <c r="Q314" s="1">
        <v>191.2</v>
      </c>
      <c r="R314" s="1">
        <v>168.9</v>
      </c>
      <c r="S314" s="1">
        <v>164.8</v>
      </c>
      <c r="T314" s="1">
        <v>168.3</v>
      </c>
      <c r="U314" s="1" t="s">
        <v>32</v>
      </c>
      <c r="V314" s="1">
        <v>165.5</v>
      </c>
      <c r="W314" s="1">
        <v>162</v>
      </c>
      <c r="X314" s="1">
        <v>172.5</v>
      </c>
      <c r="Y314" s="1">
        <v>159.5</v>
      </c>
      <c r="Z314" s="1">
        <v>163.19999999999999</v>
      </c>
      <c r="AA314" s="1">
        <v>169</v>
      </c>
      <c r="AB314" s="1">
        <v>161.1</v>
      </c>
      <c r="AC314" s="1">
        <v>164.7</v>
      </c>
      <c r="AD314" s="1">
        <v>166.3</v>
      </c>
    </row>
    <row r="315" spans="1:30" ht="13">
      <c r="A315" s="11" t="s">
        <v>33</v>
      </c>
      <c r="B315" s="21">
        <v>2021</v>
      </c>
      <c r="C315" s="11" t="s">
        <v>43</v>
      </c>
      <c r="D315" s="1">
        <v>150.1</v>
      </c>
      <c r="E315" s="1">
        <v>208.4</v>
      </c>
      <c r="F315" s="1">
        <v>173</v>
      </c>
      <c r="G315" s="1">
        <v>159.19999999999999</v>
      </c>
      <c r="H315" s="1">
        <v>176.6</v>
      </c>
      <c r="I315" s="1">
        <v>159.30000000000001</v>
      </c>
      <c r="J315" s="1">
        <v>214.4</v>
      </c>
      <c r="K315" s="1">
        <v>165.3</v>
      </c>
      <c r="L315" s="1">
        <v>122.5</v>
      </c>
      <c r="M315" s="1">
        <v>166.8</v>
      </c>
      <c r="N315" s="1">
        <v>155.4</v>
      </c>
      <c r="O315" s="1">
        <v>175.9</v>
      </c>
      <c r="P315" s="1">
        <v>171.5</v>
      </c>
      <c r="Q315" s="1">
        <v>197</v>
      </c>
      <c r="R315" s="1">
        <v>160.80000000000001</v>
      </c>
      <c r="S315" s="1">
        <v>144.4</v>
      </c>
      <c r="T315" s="1">
        <v>158.30000000000001</v>
      </c>
      <c r="U315" s="1">
        <v>163.6</v>
      </c>
      <c r="V315" s="1">
        <v>162.19999999999999</v>
      </c>
      <c r="W315" s="1">
        <v>154.30000000000001</v>
      </c>
      <c r="X315" s="1">
        <v>163.5</v>
      </c>
      <c r="Y315" s="1">
        <v>152.19999999999999</v>
      </c>
      <c r="Z315" s="1">
        <v>155.1</v>
      </c>
      <c r="AA315" s="1">
        <v>160.30000000000001</v>
      </c>
      <c r="AB315" s="1">
        <v>160.30000000000001</v>
      </c>
      <c r="AC315" s="1">
        <v>157</v>
      </c>
      <c r="AD315" s="1">
        <v>164.6</v>
      </c>
    </row>
    <row r="316" spans="1:30" ht="13">
      <c r="A316" s="11" t="s">
        <v>34</v>
      </c>
      <c r="B316" s="21">
        <v>2021</v>
      </c>
      <c r="C316" s="11" t="s">
        <v>43</v>
      </c>
      <c r="D316" s="1">
        <v>147.4</v>
      </c>
      <c r="E316" s="1">
        <v>204.6</v>
      </c>
      <c r="F316" s="1">
        <v>171.2</v>
      </c>
      <c r="G316" s="1">
        <v>158.69999999999999</v>
      </c>
      <c r="H316" s="1">
        <v>190.6</v>
      </c>
      <c r="I316" s="1">
        <v>155.69999999999999</v>
      </c>
      <c r="J316" s="1">
        <v>185.3</v>
      </c>
      <c r="K316" s="1">
        <v>165.2</v>
      </c>
      <c r="L316" s="1">
        <v>121.9</v>
      </c>
      <c r="M316" s="1">
        <v>169.3</v>
      </c>
      <c r="N316" s="1">
        <v>163.19999999999999</v>
      </c>
      <c r="O316" s="1">
        <v>174.7</v>
      </c>
      <c r="P316" s="1">
        <v>167.7</v>
      </c>
      <c r="Q316" s="1">
        <v>192.7</v>
      </c>
      <c r="R316" s="1">
        <v>165.7</v>
      </c>
      <c r="S316" s="1">
        <v>156.30000000000001</v>
      </c>
      <c r="T316" s="1">
        <v>164.3</v>
      </c>
      <c r="U316" s="1">
        <v>163.6</v>
      </c>
      <c r="V316" s="1">
        <v>164.2</v>
      </c>
      <c r="W316" s="1">
        <v>158.4</v>
      </c>
      <c r="X316" s="1">
        <v>169.1</v>
      </c>
      <c r="Y316" s="1">
        <v>155.69999999999999</v>
      </c>
      <c r="Z316" s="1">
        <v>158.6</v>
      </c>
      <c r="AA316" s="1">
        <v>163.9</v>
      </c>
      <c r="AB316" s="1">
        <v>160.80000000000001</v>
      </c>
      <c r="AC316" s="1">
        <v>161</v>
      </c>
      <c r="AD316" s="1">
        <v>165.5</v>
      </c>
    </row>
    <row r="317" spans="1:30" ht="13">
      <c r="A317" s="11" t="s">
        <v>30</v>
      </c>
      <c r="B317" s="21">
        <v>2021</v>
      </c>
      <c r="C317" s="11" t="s">
        <v>44</v>
      </c>
      <c r="D317" s="1">
        <v>146.9</v>
      </c>
      <c r="E317" s="1">
        <v>199.8</v>
      </c>
      <c r="F317" s="1">
        <v>171.5</v>
      </c>
      <c r="G317" s="1">
        <v>159.1</v>
      </c>
      <c r="H317" s="1">
        <v>198.4</v>
      </c>
      <c r="I317" s="1">
        <v>153.19999999999999</v>
      </c>
      <c r="J317" s="1">
        <v>183.9</v>
      </c>
      <c r="K317" s="1">
        <v>165.4</v>
      </c>
      <c r="L317" s="1">
        <v>122.1</v>
      </c>
      <c r="M317" s="1">
        <v>170.8</v>
      </c>
      <c r="N317" s="1">
        <v>169.1</v>
      </c>
      <c r="O317" s="1">
        <v>174.3</v>
      </c>
      <c r="P317" s="1">
        <v>167.5</v>
      </c>
      <c r="Q317" s="1">
        <v>191.4</v>
      </c>
      <c r="R317" s="1">
        <v>170.4</v>
      </c>
      <c r="S317" s="1">
        <v>166</v>
      </c>
      <c r="T317" s="1">
        <v>169.8</v>
      </c>
      <c r="U317" s="1" t="s">
        <v>32</v>
      </c>
      <c r="V317" s="1">
        <v>165.3</v>
      </c>
      <c r="W317" s="1">
        <v>162.9</v>
      </c>
      <c r="X317" s="1">
        <v>173.4</v>
      </c>
      <c r="Y317" s="1">
        <v>158.9</v>
      </c>
      <c r="Z317" s="1">
        <v>163.80000000000001</v>
      </c>
      <c r="AA317" s="1">
        <v>169.3</v>
      </c>
      <c r="AB317" s="1">
        <v>162.4</v>
      </c>
      <c r="AC317" s="1">
        <v>165.2</v>
      </c>
      <c r="AD317" s="1">
        <v>167.6</v>
      </c>
    </row>
    <row r="318" spans="1:30" ht="13">
      <c r="A318" s="11" t="s">
        <v>33</v>
      </c>
      <c r="B318" s="21">
        <v>2021</v>
      </c>
      <c r="C318" s="11" t="s">
        <v>44</v>
      </c>
      <c r="D318" s="1">
        <v>151</v>
      </c>
      <c r="E318" s="1">
        <v>204.9</v>
      </c>
      <c r="F318" s="1">
        <v>175.4</v>
      </c>
      <c r="G318" s="1">
        <v>159.6</v>
      </c>
      <c r="H318" s="1">
        <v>175.8</v>
      </c>
      <c r="I318" s="1">
        <v>160.30000000000001</v>
      </c>
      <c r="J318" s="1">
        <v>229.1</v>
      </c>
      <c r="K318" s="1">
        <v>165.1</v>
      </c>
      <c r="L318" s="1">
        <v>123.1</v>
      </c>
      <c r="M318" s="1">
        <v>167.2</v>
      </c>
      <c r="N318" s="1">
        <v>156.1</v>
      </c>
      <c r="O318" s="1">
        <v>176.8</v>
      </c>
      <c r="P318" s="1">
        <v>173.5</v>
      </c>
      <c r="Q318" s="1">
        <v>197</v>
      </c>
      <c r="R318" s="1">
        <v>162.30000000000001</v>
      </c>
      <c r="S318" s="1">
        <v>145.30000000000001</v>
      </c>
      <c r="T318" s="1">
        <v>159.69999999999999</v>
      </c>
      <c r="U318" s="1">
        <v>164.2</v>
      </c>
      <c r="V318" s="1">
        <v>161.6</v>
      </c>
      <c r="W318" s="1">
        <v>155.19999999999999</v>
      </c>
      <c r="X318" s="1">
        <v>164.2</v>
      </c>
      <c r="Y318" s="1">
        <v>151.19999999999999</v>
      </c>
      <c r="Z318" s="1">
        <v>156.69999999999999</v>
      </c>
      <c r="AA318" s="1">
        <v>160.80000000000001</v>
      </c>
      <c r="AB318" s="1">
        <v>161.80000000000001</v>
      </c>
      <c r="AC318" s="1">
        <v>157.30000000000001</v>
      </c>
      <c r="AD318" s="1">
        <v>165.6</v>
      </c>
    </row>
    <row r="319" spans="1:30" ht="13">
      <c r="A319" s="11" t="s">
        <v>34</v>
      </c>
      <c r="B319" s="21">
        <v>2021</v>
      </c>
      <c r="C319" s="11" t="s">
        <v>44</v>
      </c>
      <c r="D319" s="1">
        <v>148.19999999999999</v>
      </c>
      <c r="E319" s="1">
        <v>201.6</v>
      </c>
      <c r="F319" s="1">
        <v>173</v>
      </c>
      <c r="G319" s="1">
        <v>159.30000000000001</v>
      </c>
      <c r="H319" s="1">
        <v>190.1</v>
      </c>
      <c r="I319" s="1">
        <v>156.5</v>
      </c>
      <c r="J319" s="1">
        <v>199.2</v>
      </c>
      <c r="K319" s="1">
        <v>165.3</v>
      </c>
      <c r="L319" s="1">
        <v>122.4</v>
      </c>
      <c r="M319" s="1">
        <v>169.6</v>
      </c>
      <c r="N319" s="1">
        <v>163.69999999999999</v>
      </c>
      <c r="O319" s="1">
        <v>175.5</v>
      </c>
      <c r="P319" s="1">
        <v>169.7</v>
      </c>
      <c r="Q319" s="1">
        <v>192.9</v>
      </c>
      <c r="R319" s="1">
        <v>167.2</v>
      </c>
      <c r="S319" s="1">
        <v>157.4</v>
      </c>
      <c r="T319" s="1">
        <v>165.8</v>
      </c>
      <c r="U319" s="1">
        <v>164.2</v>
      </c>
      <c r="V319" s="1">
        <v>163.9</v>
      </c>
      <c r="W319" s="1">
        <v>159.30000000000001</v>
      </c>
      <c r="X319" s="1">
        <v>169.9</v>
      </c>
      <c r="Y319" s="1">
        <v>154.80000000000001</v>
      </c>
      <c r="Z319" s="1">
        <v>159.80000000000001</v>
      </c>
      <c r="AA319" s="1">
        <v>164.3</v>
      </c>
      <c r="AB319" s="1">
        <v>162.19999999999999</v>
      </c>
      <c r="AC319" s="1">
        <v>161.4</v>
      </c>
      <c r="AD319" s="1">
        <v>166.7</v>
      </c>
    </row>
    <row r="320" spans="1:30" ht="13">
      <c r="A320" s="11" t="s">
        <v>30</v>
      </c>
      <c r="B320" s="21">
        <v>2021</v>
      </c>
      <c r="C320" s="11" t="s">
        <v>45</v>
      </c>
      <c r="D320" s="1">
        <v>147.4</v>
      </c>
      <c r="E320" s="1">
        <v>197</v>
      </c>
      <c r="F320" s="1">
        <v>176.5</v>
      </c>
      <c r="G320" s="1">
        <v>159.80000000000001</v>
      </c>
      <c r="H320" s="1">
        <v>195.8</v>
      </c>
      <c r="I320" s="1">
        <v>152</v>
      </c>
      <c r="J320" s="1">
        <v>172.3</v>
      </c>
      <c r="K320" s="1">
        <v>164.5</v>
      </c>
      <c r="L320" s="1">
        <v>120.6</v>
      </c>
      <c r="M320" s="1">
        <v>171.7</v>
      </c>
      <c r="N320" s="1">
        <v>169.7</v>
      </c>
      <c r="O320" s="1">
        <v>175.1</v>
      </c>
      <c r="P320" s="1">
        <v>165.8</v>
      </c>
      <c r="Q320" s="1">
        <v>190.8</v>
      </c>
      <c r="R320" s="1">
        <v>171.8</v>
      </c>
      <c r="S320" s="1">
        <v>167.3</v>
      </c>
      <c r="T320" s="1">
        <v>171.2</v>
      </c>
      <c r="U320" s="1" t="s">
        <v>32</v>
      </c>
      <c r="V320" s="1">
        <v>165.6</v>
      </c>
      <c r="W320" s="1">
        <v>163.9</v>
      </c>
      <c r="X320" s="1">
        <v>174</v>
      </c>
      <c r="Y320" s="1">
        <v>160.1</v>
      </c>
      <c r="Z320" s="1">
        <v>164.5</v>
      </c>
      <c r="AA320" s="1">
        <v>169.7</v>
      </c>
      <c r="AB320" s="1">
        <v>162.80000000000001</v>
      </c>
      <c r="AC320" s="1">
        <v>166</v>
      </c>
      <c r="AD320" s="1">
        <v>167</v>
      </c>
    </row>
    <row r="321" spans="1:30" ht="13">
      <c r="A321" s="11" t="s">
        <v>33</v>
      </c>
      <c r="B321" s="21">
        <v>2021</v>
      </c>
      <c r="C321" s="11" t="s">
        <v>45</v>
      </c>
      <c r="D321" s="1">
        <v>151.6</v>
      </c>
      <c r="E321" s="1">
        <v>202.2</v>
      </c>
      <c r="F321" s="1">
        <v>180</v>
      </c>
      <c r="G321" s="1">
        <v>160</v>
      </c>
      <c r="H321" s="1">
        <v>173.5</v>
      </c>
      <c r="I321" s="1">
        <v>158.30000000000001</v>
      </c>
      <c r="J321" s="1">
        <v>219.5</v>
      </c>
      <c r="K321" s="1">
        <v>164.2</v>
      </c>
      <c r="L321" s="1">
        <v>121.9</v>
      </c>
      <c r="M321" s="1">
        <v>168.2</v>
      </c>
      <c r="N321" s="1">
        <v>156.5</v>
      </c>
      <c r="O321" s="1">
        <v>178.2</v>
      </c>
      <c r="P321" s="1">
        <v>172.2</v>
      </c>
      <c r="Q321" s="1">
        <v>196.8</v>
      </c>
      <c r="R321" s="1">
        <v>163.30000000000001</v>
      </c>
      <c r="S321" s="1">
        <v>146.69999999999999</v>
      </c>
      <c r="T321" s="1">
        <v>160.69999999999999</v>
      </c>
      <c r="U321" s="1">
        <v>163.4</v>
      </c>
      <c r="V321" s="1">
        <v>161.69999999999999</v>
      </c>
      <c r="W321" s="1">
        <v>156</v>
      </c>
      <c r="X321" s="1">
        <v>165.1</v>
      </c>
      <c r="Y321" s="1">
        <v>151.80000000000001</v>
      </c>
      <c r="Z321" s="1">
        <v>157.6</v>
      </c>
      <c r="AA321" s="1">
        <v>160.6</v>
      </c>
      <c r="AB321" s="1">
        <v>162.4</v>
      </c>
      <c r="AC321" s="1">
        <v>157.80000000000001</v>
      </c>
      <c r="AD321" s="1">
        <v>165.2</v>
      </c>
    </row>
    <row r="322" spans="1:30" ht="13">
      <c r="A322" s="11" t="s">
        <v>34</v>
      </c>
      <c r="B322" s="21">
        <v>2021</v>
      </c>
      <c r="C322" s="11" t="s">
        <v>45</v>
      </c>
      <c r="D322" s="1">
        <v>148.69999999999999</v>
      </c>
      <c r="E322" s="1">
        <v>198.8</v>
      </c>
      <c r="F322" s="1">
        <v>177.9</v>
      </c>
      <c r="G322" s="1">
        <v>159.9</v>
      </c>
      <c r="H322" s="1">
        <v>187.6</v>
      </c>
      <c r="I322" s="1">
        <v>154.9</v>
      </c>
      <c r="J322" s="1">
        <v>188.3</v>
      </c>
      <c r="K322" s="1">
        <v>164.4</v>
      </c>
      <c r="L322" s="1">
        <v>121</v>
      </c>
      <c r="M322" s="1">
        <v>170.5</v>
      </c>
      <c r="N322" s="1">
        <v>164.2</v>
      </c>
      <c r="O322" s="1">
        <v>176.5</v>
      </c>
      <c r="P322" s="1">
        <v>168.2</v>
      </c>
      <c r="Q322" s="1">
        <v>192.4</v>
      </c>
      <c r="R322" s="1">
        <v>168.5</v>
      </c>
      <c r="S322" s="1">
        <v>158.69999999999999</v>
      </c>
      <c r="T322" s="1">
        <v>167</v>
      </c>
      <c r="U322" s="1">
        <v>163.4</v>
      </c>
      <c r="V322" s="1">
        <v>164.1</v>
      </c>
      <c r="W322" s="1">
        <v>160.19999999999999</v>
      </c>
      <c r="X322" s="1">
        <v>170.6</v>
      </c>
      <c r="Y322" s="1">
        <v>155.69999999999999</v>
      </c>
      <c r="Z322" s="1">
        <v>160.6</v>
      </c>
      <c r="AA322" s="1">
        <v>164.4</v>
      </c>
      <c r="AB322" s="1">
        <v>162.6</v>
      </c>
      <c r="AC322" s="1">
        <v>162</v>
      </c>
      <c r="AD322" s="1">
        <v>166.2</v>
      </c>
    </row>
    <row r="323" spans="1:30" ht="13">
      <c r="A323" s="11" t="s">
        <v>30</v>
      </c>
      <c r="B323" s="21">
        <v>2022</v>
      </c>
      <c r="C323" s="11" t="s">
        <v>31</v>
      </c>
      <c r="D323" s="1">
        <v>148.30000000000001</v>
      </c>
      <c r="E323" s="1">
        <v>196.9</v>
      </c>
      <c r="F323" s="1">
        <v>178</v>
      </c>
      <c r="G323" s="1">
        <v>160.5</v>
      </c>
      <c r="H323" s="1">
        <v>192.6</v>
      </c>
      <c r="I323" s="1">
        <v>151.19999999999999</v>
      </c>
      <c r="J323" s="1">
        <v>159.19999999999999</v>
      </c>
      <c r="K323" s="1">
        <v>164</v>
      </c>
      <c r="L323" s="1">
        <v>119.3</v>
      </c>
      <c r="M323" s="1">
        <v>173.3</v>
      </c>
      <c r="N323" s="1">
        <v>169.8</v>
      </c>
      <c r="O323" s="1">
        <v>175.8</v>
      </c>
      <c r="P323" s="1">
        <v>164.1</v>
      </c>
      <c r="Q323" s="1">
        <v>190.7</v>
      </c>
      <c r="R323" s="1">
        <v>173.2</v>
      </c>
      <c r="S323" s="1">
        <v>169.3</v>
      </c>
      <c r="T323" s="1">
        <v>172.7</v>
      </c>
      <c r="U323" s="1" t="s">
        <v>32</v>
      </c>
      <c r="V323" s="1">
        <v>165.8</v>
      </c>
      <c r="W323" s="1">
        <v>164.9</v>
      </c>
      <c r="X323" s="1">
        <v>174.7</v>
      </c>
      <c r="Y323" s="1">
        <v>160.80000000000001</v>
      </c>
      <c r="Z323" s="1">
        <v>164.9</v>
      </c>
      <c r="AA323" s="1">
        <v>169.9</v>
      </c>
      <c r="AB323" s="1">
        <v>163.19999999999999</v>
      </c>
      <c r="AC323" s="1">
        <v>166.6</v>
      </c>
      <c r="AD323" s="1">
        <v>166.4</v>
      </c>
    </row>
    <row r="324" spans="1:30" ht="13">
      <c r="A324" s="11" t="s">
        <v>33</v>
      </c>
      <c r="B324" s="21">
        <v>2022</v>
      </c>
      <c r="C324" s="11" t="s">
        <v>31</v>
      </c>
      <c r="D324" s="1">
        <v>152.19999999999999</v>
      </c>
      <c r="E324" s="1">
        <v>202.1</v>
      </c>
      <c r="F324" s="1">
        <v>180.1</v>
      </c>
      <c r="G324" s="1">
        <v>160.4</v>
      </c>
      <c r="H324" s="1">
        <v>171</v>
      </c>
      <c r="I324" s="1">
        <v>156.5</v>
      </c>
      <c r="J324" s="1">
        <v>203.6</v>
      </c>
      <c r="K324" s="1">
        <v>163.80000000000001</v>
      </c>
      <c r="L324" s="1">
        <v>121.3</v>
      </c>
      <c r="M324" s="1">
        <v>169.8</v>
      </c>
      <c r="N324" s="1">
        <v>156.6</v>
      </c>
      <c r="O324" s="1">
        <v>179</v>
      </c>
      <c r="P324" s="1">
        <v>170.3</v>
      </c>
      <c r="Q324" s="1">
        <v>196.4</v>
      </c>
      <c r="R324" s="1">
        <v>164.7</v>
      </c>
      <c r="S324" s="1">
        <v>148.5</v>
      </c>
      <c r="T324" s="1">
        <v>162.19999999999999</v>
      </c>
      <c r="U324" s="1">
        <v>164.5</v>
      </c>
      <c r="V324" s="1">
        <v>161.6</v>
      </c>
      <c r="W324" s="1">
        <v>156.80000000000001</v>
      </c>
      <c r="X324" s="1">
        <v>166.1</v>
      </c>
      <c r="Y324" s="1">
        <v>152.69999999999999</v>
      </c>
      <c r="Z324" s="1">
        <v>158.4</v>
      </c>
      <c r="AA324" s="1">
        <v>161</v>
      </c>
      <c r="AB324" s="1">
        <v>162.80000000000001</v>
      </c>
      <c r="AC324" s="1">
        <v>158.6</v>
      </c>
      <c r="AD324" s="1">
        <v>165</v>
      </c>
    </row>
    <row r="325" spans="1:30" ht="13">
      <c r="A325" s="11" t="s">
        <v>34</v>
      </c>
      <c r="B325" s="21">
        <v>2022</v>
      </c>
      <c r="C325" s="11" t="s">
        <v>31</v>
      </c>
      <c r="D325" s="1">
        <v>149.5</v>
      </c>
      <c r="E325" s="1">
        <v>198.7</v>
      </c>
      <c r="F325" s="1">
        <v>178.8</v>
      </c>
      <c r="G325" s="1">
        <v>160.5</v>
      </c>
      <c r="H325" s="1">
        <v>184.7</v>
      </c>
      <c r="I325" s="1">
        <v>153.69999999999999</v>
      </c>
      <c r="J325" s="1">
        <v>174.3</v>
      </c>
      <c r="K325" s="1">
        <v>163.9</v>
      </c>
      <c r="L325" s="1">
        <v>120</v>
      </c>
      <c r="M325" s="1">
        <v>172.1</v>
      </c>
      <c r="N325" s="1">
        <v>164.3</v>
      </c>
      <c r="O325" s="1">
        <v>177.3</v>
      </c>
      <c r="P325" s="1">
        <v>166.4</v>
      </c>
      <c r="Q325" s="1">
        <v>192.2</v>
      </c>
      <c r="R325" s="1">
        <v>169.9</v>
      </c>
      <c r="S325" s="1">
        <v>160.69999999999999</v>
      </c>
      <c r="T325" s="1">
        <v>168.5</v>
      </c>
      <c r="U325" s="1">
        <v>164.5</v>
      </c>
      <c r="V325" s="1">
        <v>164.2</v>
      </c>
      <c r="W325" s="1">
        <v>161.1</v>
      </c>
      <c r="X325" s="1">
        <v>171.4</v>
      </c>
      <c r="Y325" s="1">
        <v>156.5</v>
      </c>
      <c r="Z325" s="1">
        <v>161.19999999999999</v>
      </c>
      <c r="AA325" s="1">
        <v>164.7</v>
      </c>
      <c r="AB325" s="1">
        <v>163</v>
      </c>
      <c r="AC325" s="1">
        <v>162.69999999999999</v>
      </c>
      <c r="AD325" s="1">
        <v>165.7</v>
      </c>
    </row>
    <row r="326" spans="1:30" ht="13">
      <c r="A326" s="11" t="s">
        <v>30</v>
      </c>
      <c r="B326" s="21">
        <v>2022</v>
      </c>
      <c r="C326" s="11" t="s">
        <v>35</v>
      </c>
      <c r="D326" s="1">
        <v>148.80000000000001</v>
      </c>
      <c r="E326" s="1">
        <v>198.1</v>
      </c>
      <c r="F326" s="1">
        <v>175.5</v>
      </c>
      <c r="G326" s="1">
        <v>160.69999999999999</v>
      </c>
      <c r="H326" s="1">
        <v>192.6</v>
      </c>
      <c r="I326" s="1">
        <v>151.4</v>
      </c>
      <c r="J326" s="1">
        <v>155.19999999999999</v>
      </c>
      <c r="K326" s="1">
        <v>163.9</v>
      </c>
      <c r="L326" s="1">
        <v>118.1</v>
      </c>
      <c r="M326" s="1">
        <v>175.4</v>
      </c>
      <c r="N326" s="1">
        <v>170.5</v>
      </c>
      <c r="O326" s="1">
        <v>176.3</v>
      </c>
      <c r="P326" s="1">
        <v>163.9</v>
      </c>
      <c r="Q326" s="1">
        <v>191.5</v>
      </c>
      <c r="R326" s="1">
        <v>174.1</v>
      </c>
      <c r="S326" s="1">
        <v>171</v>
      </c>
      <c r="T326" s="1">
        <v>173.7</v>
      </c>
      <c r="U326" s="1" t="s">
        <v>32</v>
      </c>
      <c r="V326" s="1">
        <v>167.4</v>
      </c>
      <c r="W326" s="1">
        <v>165.7</v>
      </c>
      <c r="X326" s="1">
        <v>175.3</v>
      </c>
      <c r="Y326" s="1">
        <v>161.19999999999999</v>
      </c>
      <c r="Z326" s="1">
        <v>165.5</v>
      </c>
      <c r="AA326" s="1">
        <v>170.3</v>
      </c>
      <c r="AB326" s="1">
        <v>164.5</v>
      </c>
      <c r="AC326" s="1">
        <v>167.3</v>
      </c>
      <c r="AD326" s="1">
        <v>166.7</v>
      </c>
    </row>
    <row r="327" spans="1:30" ht="13">
      <c r="A327" s="11" t="s">
        <v>33</v>
      </c>
      <c r="B327" s="21">
        <v>2022</v>
      </c>
      <c r="C327" s="11" t="s">
        <v>35</v>
      </c>
      <c r="D327" s="1">
        <v>152.5</v>
      </c>
      <c r="E327" s="1">
        <v>205.2</v>
      </c>
      <c r="F327" s="1">
        <v>176.4</v>
      </c>
      <c r="G327" s="1">
        <v>160.6</v>
      </c>
      <c r="H327" s="1">
        <v>171.5</v>
      </c>
      <c r="I327" s="1">
        <v>156.4</v>
      </c>
      <c r="J327" s="1">
        <v>198</v>
      </c>
      <c r="K327" s="1">
        <v>163.19999999999999</v>
      </c>
      <c r="L327" s="1">
        <v>120.6</v>
      </c>
      <c r="M327" s="1">
        <v>172.2</v>
      </c>
      <c r="N327" s="1">
        <v>156.69999999999999</v>
      </c>
      <c r="O327" s="1">
        <v>180</v>
      </c>
      <c r="P327" s="1">
        <v>170.2</v>
      </c>
      <c r="Q327" s="1">
        <v>196.5</v>
      </c>
      <c r="R327" s="1">
        <v>165.7</v>
      </c>
      <c r="S327" s="1">
        <v>150.4</v>
      </c>
      <c r="T327" s="1">
        <v>163.4</v>
      </c>
      <c r="U327" s="1">
        <v>165.5</v>
      </c>
      <c r="V327" s="1">
        <v>163</v>
      </c>
      <c r="W327" s="1">
        <v>157.4</v>
      </c>
      <c r="X327" s="1">
        <v>167.2</v>
      </c>
      <c r="Y327" s="1">
        <v>153.1</v>
      </c>
      <c r="Z327" s="1">
        <v>159.5</v>
      </c>
      <c r="AA327" s="1">
        <v>162</v>
      </c>
      <c r="AB327" s="1">
        <v>164.2</v>
      </c>
      <c r="AC327" s="1">
        <v>159.4</v>
      </c>
      <c r="AD327" s="1">
        <v>165.5</v>
      </c>
    </row>
    <row r="328" spans="1:30" ht="13">
      <c r="A328" s="11" t="s">
        <v>34</v>
      </c>
      <c r="B328" s="21">
        <v>2022</v>
      </c>
      <c r="C328" s="11" t="s">
        <v>35</v>
      </c>
      <c r="D328" s="1">
        <v>150</v>
      </c>
      <c r="E328" s="1">
        <v>200.6</v>
      </c>
      <c r="F328" s="1">
        <v>175.8</v>
      </c>
      <c r="G328" s="1">
        <v>160.69999999999999</v>
      </c>
      <c r="H328" s="1">
        <v>184.9</v>
      </c>
      <c r="I328" s="1">
        <v>153.69999999999999</v>
      </c>
      <c r="J328" s="1">
        <v>169.7</v>
      </c>
      <c r="K328" s="1">
        <v>163.69999999999999</v>
      </c>
      <c r="L328" s="1">
        <v>118.9</v>
      </c>
      <c r="M328" s="1">
        <v>174.3</v>
      </c>
      <c r="N328" s="1">
        <v>164.7</v>
      </c>
      <c r="O328" s="1">
        <v>178</v>
      </c>
      <c r="P328" s="1">
        <v>166.2</v>
      </c>
      <c r="Q328" s="1">
        <v>192.8</v>
      </c>
      <c r="R328" s="1">
        <v>170.8</v>
      </c>
      <c r="S328" s="1">
        <v>162.4</v>
      </c>
      <c r="T328" s="1">
        <v>169.6</v>
      </c>
      <c r="U328" s="1">
        <v>165.5</v>
      </c>
      <c r="V328" s="1">
        <v>165.7</v>
      </c>
      <c r="W328" s="1">
        <v>161.80000000000001</v>
      </c>
      <c r="X328" s="1">
        <v>172.2</v>
      </c>
      <c r="Y328" s="1">
        <v>156.9</v>
      </c>
      <c r="Z328" s="1">
        <v>162.1</v>
      </c>
      <c r="AA328" s="1">
        <v>165.4</v>
      </c>
      <c r="AB328" s="1">
        <v>164.4</v>
      </c>
      <c r="AC328" s="1">
        <v>163.5</v>
      </c>
      <c r="AD328" s="1">
        <v>166.1</v>
      </c>
    </row>
    <row r="329" spans="1:30" ht="13">
      <c r="A329" s="11" t="s">
        <v>30</v>
      </c>
      <c r="B329" s="21">
        <v>2022</v>
      </c>
      <c r="C329" s="11" t="s">
        <v>36</v>
      </c>
      <c r="D329" s="1">
        <v>150.19999999999999</v>
      </c>
      <c r="E329" s="1">
        <v>208</v>
      </c>
      <c r="F329" s="1">
        <v>167.9</v>
      </c>
      <c r="G329" s="1">
        <v>162</v>
      </c>
      <c r="H329" s="1">
        <v>203.1</v>
      </c>
      <c r="I329" s="1">
        <v>155.9</v>
      </c>
      <c r="J329" s="1">
        <v>155.80000000000001</v>
      </c>
      <c r="K329" s="1">
        <v>164.2</v>
      </c>
      <c r="L329" s="1">
        <v>118.1</v>
      </c>
      <c r="M329" s="1">
        <v>178.7</v>
      </c>
      <c r="N329" s="1">
        <v>171.2</v>
      </c>
      <c r="O329" s="1">
        <v>177.4</v>
      </c>
      <c r="P329" s="1">
        <v>166.6</v>
      </c>
      <c r="Q329" s="1">
        <v>192.3</v>
      </c>
      <c r="R329" s="1">
        <v>175.4</v>
      </c>
      <c r="S329" s="1">
        <v>173.2</v>
      </c>
      <c r="T329" s="1">
        <v>175.1</v>
      </c>
      <c r="U329" s="1" t="s">
        <v>32</v>
      </c>
      <c r="V329" s="1">
        <v>168.9</v>
      </c>
      <c r="W329" s="1">
        <v>166.5</v>
      </c>
      <c r="X329" s="1">
        <v>176</v>
      </c>
      <c r="Y329" s="1">
        <v>162</v>
      </c>
      <c r="Z329" s="1">
        <v>166.6</v>
      </c>
      <c r="AA329" s="1">
        <v>170.6</v>
      </c>
      <c r="AB329" s="1">
        <v>167.4</v>
      </c>
      <c r="AC329" s="1">
        <v>168.3</v>
      </c>
      <c r="AD329" s="1">
        <v>168.7</v>
      </c>
    </row>
    <row r="330" spans="1:30" ht="13">
      <c r="A330" s="11" t="s">
        <v>33</v>
      </c>
      <c r="B330" s="21">
        <v>2022</v>
      </c>
      <c r="C330" s="11" t="s">
        <v>36</v>
      </c>
      <c r="D330" s="1">
        <v>153.69999999999999</v>
      </c>
      <c r="E330" s="1">
        <v>215.8</v>
      </c>
      <c r="F330" s="1">
        <v>167.7</v>
      </c>
      <c r="G330" s="1">
        <v>162.6</v>
      </c>
      <c r="H330" s="1">
        <v>180</v>
      </c>
      <c r="I330" s="1">
        <v>159.6</v>
      </c>
      <c r="J330" s="1">
        <v>188.4</v>
      </c>
      <c r="K330" s="1">
        <v>163.4</v>
      </c>
      <c r="L330" s="1">
        <v>120.3</v>
      </c>
      <c r="M330" s="1">
        <v>174.7</v>
      </c>
      <c r="N330" s="1">
        <v>157.1</v>
      </c>
      <c r="O330" s="1">
        <v>181.5</v>
      </c>
      <c r="P330" s="1">
        <v>171.5</v>
      </c>
      <c r="Q330" s="1">
        <v>197.5</v>
      </c>
      <c r="R330" s="1">
        <v>167.1</v>
      </c>
      <c r="S330" s="1">
        <v>152.6</v>
      </c>
      <c r="T330" s="1">
        <v>164.9</v>
      </c>
      <c r="U330" s="1">
        <v>165.3</v>
      </c>
      <c r="V330" s="1">
        <v>164.5</v>
      </c>
      <c r="W330" s="1">
        <v>158.6</v>
      </c>
      <c r="X330" s="1">
        <v>168.2</v>
      </c>
      <c r="Y330" s="1">
        <v>154.19999999999999</v>
      </c>
      <c r="Z330" s="1">
        <v>160.80000000000001</v>
      </c>
      <c r="AA330" s="1">
        <v>162.69999999999999</v>
      </c>
      <c r="AB330" s="1">
        <v>166.8</v>
      </c>
      <c r="AC330" s="1">
        <v>160.6</v>
      </c>
      <c r="AD330" s="1">
        <v>166.5</v>
      </c>
    </row>
    <row r="331" spans="1:30" ht="13">
      <c r="A331" s="11" t="s">
        <v>34</v>
      </c>
      <c r="B331" s="21">
        <v>2022</v>
      </c>
      <c r="C331" s="11" t="s">
        <v>36</v>
      </c>
      <c r="D331" s="1">
        <v>151.30000000000001</v>
      </c>
      <c r="E331" s="1">
        <v>210.7</v>
      </c>
      <c r="F331" s="1">
        <v>167.8</v>
      </c>
      <c r="G331" s="1">
        <v>162.19999999999999</v>
      </c>
      <c r="H331" s="1">
        <v>194.6</v>
      </c>
      <c r="I331" s="1">
        <v>157.6</v>
      </c>
      <c r="J331" s="1">
        <v>166.9</v>
      </c>
      <c r="K331" s="1">
        <v>163.9</v>
      </c>
      <c r="L331" s="1">
        <v>118.8</v>
      </c>
      <c r="M331" s="1">
        <v>177.4</v>
      </c>
      <c r="N331" s="1">
        <v>165.3</v>
      </c>
      <c r="O331" s="1">
        <v>179.3</v>
      </c>
      <c r="P331" s="1">
        <v>168.4</v>
      </c>
      <c r="Q331" s="1">
        <v>193.7</v>
      </c>
      <c r="R331" s="1">
        <v>172.1</v>
      </c>
      <c r="S331" s="1">
        <v>164.6</v>
      </c>
      <c r="T331" s="1">
        <v>171.1</v>
      </c>
      <c r="U331" s="1">
        <v>165.3</v>
      </c>
      <c r="V331" s="1">
        <v>167.2</v>
      </c>
      <c r="W331" s="1">
        <v>162.80000000000001</v>
      </c>
      <c r="X331" s="1">
        <v>173</v>
      </c>
      <c r="Y331" s="1">
        <v>157.9</v>
      </c>
      <c r="Z331" s="1">
        <v>163.30000000000001</v>
      </c>
      <c r="AA331" s="1">
        <v>166</v>
      </c>
      <c r="AB331" s="1">
        <v>167.2</v>
      </c>
      <c r="AC331" s="1">
        <v>164.6</v>
      </c>
      <c r="AD331" s="1">
        <v>167.7</v>
      </c>
    </row>
    <row r="332" spans="1:30" ht="13">
      <c r="A332" s="11" t="s">
        <v>30</v>
      </c>
      <c r="B332" s="21">
        <v>2022</v>
      </c>
      <c r="C332" s="11" t="s">
        <v>37</v>
      </c>
      <c r="D332" s="1">
        <v>151.80000000000001</v>
      </c>
      <c r="E332" s="1">
        <v>209.7</v>
      </c>
      <c r="F332" s="1">
        <v>164.5</v>
      </c>
      <c r="G332" s="1">
        <v>163.80000000000001</v>
      </c>
      <c r="H332" s="1">
        <v>207.4</v>
      </c>
      <c r="I332" s="1">
        <v>169.7</v>
      </c>
      <c r="J332" s="1">
        <v>153.6</v>
      </c>
      <c r="K332" s="1">
        <v>165.1</v>
      </c>
      <c r="L332" s="1">
        <v>118.2</v>
      </c>
      <c r="M332" s="1">
        <v>182.9</v>
      </c>
      <c r="N332" s="1">
        <v>172.4</v>
      </c>
      <c r="O332" s="1">
        <v>178.9</v>
      </c>
      <c r="P332" s="1">
        <v>168.6</v>
      </c>
      <c r="Q332" s="1">
        <v>192.8</v>
      </c>
      <c r="R332" s="1">
        <v>177.5</v>
      </c>
      <c r="S332" s="1">
        <v>175.1</v>
      </c>
      <c r="T332" s="1">
        <v>177.1</v>
      </c>
      <c r="U332" s="1" t="s">
        <v>32</v>
      </c>
      <c r="V332" s="1">
        <v>173.3</v>
      </c>
      <c r="W332" s="1">
        <v>167.7</v>
      </c>
      <c r="X332" s="1">
        <v>177</v>
      </c>
      <c r="Y332" s="1">
        <v>166.2</v>
      </c>
      <c r="Z332" s="1">
        <v>167.2</v>
      </c>
      <c r="AA332" s="1">
        <v>170.9</v>
      </c>
      <c r="AB332" s="1">
        <v>169</v>
      </c>
      <c r="AC332" s="1">
        <v>170.2</v>
      </c>
      <c r="AD332" s="1">
        <v>170.8</v>
      </c>
    </row>
    <row r="333" spans="1:30" ht="13">
      <c r="A333" s="11" t="s">
        <v>33</v>
      </c>
      <c r="B333" s="21">
        <v>2022</v>
      </c>
      <c r="C333" s="11" t="s">
        <v>37</v>
      </c>
      <c r="D333" s="1">
        <v>155.4</v>
      </c>
      <c r="E333" s="1">
        <v>215.8</v>
      </c>
      <c r="F333" s="1">
        <v>164.6</v>
      </c>
      <c r="G333" s="1">
        <v>164.2</v>
      </c>
      <c r="H333" s="1">
        <v>186</v>
      </c>
      <c r="I333" s="1">
        <v>175.9</v>
      </c>
      <c r="J333" s="1">
        <v>190.7</v>
      </c>
      <c r="K333" s="1">
        <v>164</v>
      </c>
      <c r="L333" s="1">
        <v>120.5</v>
      </c>
      <c r="M333" s="1">
        <v>178</v>
      </c>
      <c r="N333" s="1">
        <v>157.5</v>
      </c>
      <c r="O333" s="1">
        <v>183.3</v>
      </c>
      <c r="P333" s="1">
        <v>174.5</v>
      </c>
      <c r="Q333" s="1">
        <v>197.1</v>
      </c>
      <c r="R333" s="1">
        <v>168.4</v>
      </c>
      <c r="S333" s="1">
        <v>154.5</v>
      </c>
      <c r="T333" s="1">
        <v>166.3</v>
      </c>
      <c r="U333" s="1">
        <v>167</v>
      </c>
      <c r="V333" s="1">
        <v>170.5</v>
      </c>
      <c r="W333" s="1">
        <v>159.80000000000001</v>
      </c>
      <c r="X333" s="1">
        <v>169</v>
      </c>
      <c r="Y333" s="1">
        <v>159.30000000000001</v>
      </c>
      <c r="Z333" s="1">
        <v>162.19999999999999</v>
      </c>
      <c r="AA333" s="1">
        <v>164</v>
      </c>
      <c r="AB333" s="1">
        <v>168.4</v>
      </c>
      <c r="AC333" s="1">
        <v>163.1</v>
      </c>
      <c r="AD333" s="1">
        <v>169.2</v>
      </c>
    </row>
    <row r="334" spans="1:30" ht="13">
      <c r="A334" s="11" t="s">
        <v>34</v>
      </c>
      <c r="B334" s="21">
        <v>2022</v>
      </c>
      <c r="C334" s="11" t="s">
        <v>37</v>
      </c>
      <c r="D334" s="1">
        <v>152.9</v>
      </c>
      <c r="E334" s="1">
        <v>211.8</v>
      </c>
      <c r="F334" s="1">
        <v>164.5</v>
      </c>
      <c r="G334" s="1">
        <v>163.9</v>
      </c>
      <c r="H334" s="1">
        <v>199.5</v>
      </c>
      <c r="I334" s="1">
        <v>172.6</v>
      </c>
      <c r="J334" s="1">
        <v>166.2</v>
      </c>
      <c r="K334" s="1">
        <v>164.7</v>
      </c>
      <c r="L334" s="1">
        <v>119</v>
      </c>
      <c r="M334" s="1">
        <v>181.3</v>
      </c>
      <c r="N334" s="1">
        <v>166.2</v>
      </c>
      <c r="O334" s="1">
        <v>180.9</v>
      </c>
      <c r="P334" s="1">
        <v>170.8</v>
      </c>
      <c r="Q334" s="1">
        <v>193.9</v>
      </c>
      <c r="R334" s="1">
        <v>173.9</v>
      </c>
      <c r="S334" s="1">
        <v>166.5</v>
      </c>
      <c r="T334" s="1">
        <v>172.8</v>
      </c>
      <c r="U334" s="1">
        <v>167</v>
      </c>
      <c r="V334" s="1">
        <v>172.2</v>
      </c>
      <c r="W334" s="1">
        <v>164</v>
      </c>
      <c r="X334" s="1">
        <v>174</v>
      </c>
      <c r="Y334" s="1">
        <v>162.6</v>
      </c>
      <c r="Z334" s="1">
        <v>164.4</v>
      </c>
      <c r="AA334" s="1">
        <v>166.9</v>
      </c>
      <c r="AB334" s="1">
        <v>168.8</v>
      </c>
      <c r="AC334" s="1">
        <v>166.8</v>
      </c>
      <c r="AD334" s="1">
        <v>170.1</v>
      </c>
    </row>
    <row r="335" spans="1:30" ht="13">
      <c r="A335" s="11" t="s">
        <v>30</v>
      </c>
      <c r="B335" s="21">
        <v>2022</v>
      </c>
      <c r="C335" s="11" t="s">
        <v>38</v>
      </c>
      <c r="D335" s="1">
        <v>152.9</v>
      </c>
      <c r="E335" s="1">
        <v>214.7</v>
      </c>
      <c r="F335" s="1">
        <v>161.4</v>
      </c>
      <c r="G335" s="1">
        <v>164.6</v>
      </c>
      <c r="H335" s="1">
        <v>209.9</v>
      </c>
      <c r="I335" s="1">
        <v>168</v>
      </c>
      <c r="J335" s="1">
        <v>160.4</v>
      </c>
      <c r="K335" s="1">
        <v>165</v>
      </c>
      <c r="L335" s="1">
        <v>118.9</v>
      </c>
      <c r="M335" s="1">
        <v>186.6</v>
      </c>
      <c r="N335" s="1">
        <v>173.2</v>
      </c>
      <c r="O335" s="1">
        <v>180.4</v>
      </c>
      <c r="P335" s="1">
        <v>170.8</v>
      </c>
      <c r="Q335" s="1">
        <v>192.9</v>
      </c>
      <c r="R335" s="1">
        <v>179.3</v>
      </c>
      <c r="S335" s="1">
        <v>177.2</v>
      </c>
      <c r="T335" s="1">
        <v>179</v>
      </c>
      <c r="U335" s="1" t="s">
        <v>32</v>
      </c>
      <c r="V335" s="1">
        <v>175.3</v>
      </c>
      <c r="W335" s="1">
        <v>168.9</v>
      </c>
      <c r="X335" s="1">
        <v>177.7</v>
      </c>
      <c r="Y335" s="1">
        <v>167.1</v>
      </c>
      <c r="Z335" s="1">
        <v>167.6</v>
      </c>
      <c r="AA335" s="1">
        <v>171.8</v>
      </c>
      <c r="AB335" s="1">
        <v>168.5</v>
      </c>
      <c r="AC335" s="1">
        <v>170.9</v>
      </c>
      <c r="AD335" s="1">
        <v>172.5</v>
      </c>
    </row>
    <row r="336" spans="1:30" ht="13">
      <c r="A336" s="11" t="s">
        <v>33</v>
      </c>
      <c r="B336" s="21">
        <v>2022</v>
      </c>
      <c r="C336" s="11" t="s">
        <v>38</v>
      </c>
      <c r="D336" s="1">
        <v>156.69999999999999</v>
      </c>
      <c r="E336" s="1">
        <v>221.2</v>
      </c>
      <c r="F336" s="1">
        <v>164.1</v>
      </c>
      <c r="G336" s="1">
        <v>165.4</v>
      </c>
      <c r="H336" s="1">
        <v>189.5</v>
      </c>
      <c r="I336" s="1">
        <v>174.5</v>
      </c>
      <c r="J336" s="1">
        <v>203.2</v>
      </c>
      <c r="K336" s="1">
        <v>164.1</v>
      </c>
      <c r="L336" s="1">
        <v>121.2</v>
      </c>
      <c r="M336" s="1">
        <v>181.4</v>
      </c>
      <c r="N336" s="1">
        <v>158.5</v>
      </c>
      <c r="O336" s="1">
        <v>184.9</v>
      </c>
      <c r="P336" s="1">
        <v>177.5</v>
      </c>
      <c r="Q336" s="1">
        <v>197.5</v>
      </c>
      <c r="R336" s="1">
        <v>170</v>
      </c>
      <c r="S336" s="1">
        <v>155.9</v>
      </c>
      <c r="T336" s="1">
        <v>167.8</v>
      </c>
      <c r="U336" s="1">
        <v>167.5</v>
      </c>
      <c r="V336" s="1">
        <v>173.5</v>
      </c>
      <c r="W336" s="1">
        <v>161.1</v>
      </c>
      <c r="X336" s="1">
        <v>170.1</v>
      </c>
      <c r="Y336" s="1">
        <v>159.4</v>
      </c>
      <c r="Z336" s="1">
        <v>163.19999999999999</v>
      </c>
      <c r="AA336" s="1">
        <v>165.2</v>
      </c>
      <c r="AB336" s="1">
        <v>168.2</v>
      </c>
      <c r="AC336" s="1">
        <v>163.80000000000001</v>
      </c>
      <c r="AD336" s="1">
        <v>170.8</v>
      </c>
    </row>
    <row r="337" spans="1:30" ht="13">
      <c r="A337" s="11" t="s">
        <v>34</v>
      </c>
      <c r="B337" s="21">
        <v>2022</v>
      </c>
      <c r="C337" s="11" t="s">
        <v>38</v>
      </c>
      <c r="D337" s="1">
        <v>154.1</v>
      </c>
      <c r="E337" s="1">
        <v>217</v>
      </c>
      <c r="F337" s="1">
        <v>162.4</v>
      </c>
      <c r="G337" s="1">
        <v>164.9</v>
      </c>
      <c r="H337" s="1">
        <v>202.4</v>
      </c>
      <c r="I337" s="1">
        <v>171</v>
      </c>
      <c r="J337" s="1">
        <v>174.9</v>
      </c>
      <c r="K337" s="1">
        <v>164.7</v>
      </c>
      <c r="L337" s="1">
        <v>119.7</v>
      </c>
      <c r="M337" s="1">
        <v>184.9</v>
      </c>
      <c r="N337" s="1">
        <v>167.1</v>
      </c>
      <c r="O337" s="1">
        <v>182.5</v>
      </c>
      <c r="P337" s="1">
        <v>173.3</v>
      </c>
      <c r="Q337" s="1">
        <v>194.1</v>
      </c>
      <c r="R337" s="1">
        <v>175.6</v>
      </c>
      <c r="S337" s="1">
        <v>168.4</v>
      </c>
      <c r="T337" s="1">
        <v>174.6</v>
      </c>
      <c r="U337" s="1">
        <v>167.5</v>
      </c>
      <c r="V337" s="1">
        <v>174.6</v>
      </c>
      <c r="W337" s="1">
        <v>165.2</v>
      </c>
      <c r="X337" s="1">
        <v>174.8</v>
      </c>
      <c r="Y337" s="1">
        <v>163</v>
      </c>
      <c r="Z337" s="1">
        <v>165.1</v>
      </c>
      <c r="AA337" s="1">
        <v>167.9</v>
      </c>
      <c r="AB337" s="1">
        <v>168.4</v>
      </c>
      <c r="AC337" s="1">
        <v>167.5</v>
      </c>
      <c r="AD337" s="1">
        <v>171.7</v>
      </c>
    </row>
    <row r="338" spans="1:30" ht="13">
      <c r="A338" s="11" t="s">
        <v>30</v>
      </c>
      <c r="B338" s="21">
        <v>2022</v>
      </c>
      <c r="C338" s="11" t="s">
        <v>39</v>
      </c>
      <c r="D338" s="1">
        <v>153.80000000000001</v>
      </c>
      <c r="E338" s="1">
        <v>217.2</v>
      </c>
      <c r="F338" s="1">
        <v>169.6</v>
      </c>
      <c r="G338" s="1">
        <v>165.4</v>
      </c>
      <c r="H338" s="1">
        <v>208.1</v>
      </c>
      <c r="I338" s="1">
        <v>165.8</v>
      </c>
      <c r="J338" s="1">
        <v>167.3</v>
      </c>
      <c r="K338" s="1">
        <v>164.6</v>
      </c>
      <c r="L338" s="1">
        <v>119.1</v>
      </c>
      <c r="M338" s="1">
        <v>188.9</v>
      </c>
      <c r="N338" s="1">
        <v>174.2</v>
      </c>
      <c r="O338" s="1">
        <v>181.9</v>
      </c>
      <c r="P338" s="1">
        <v>172.4</v>
      </c>
      <c r="Q338" s="1">
        <v>192.9</v>
      </c>
      <c r="R338" s="1">
        <v>180.7</v>
      </c>
      <c r="S338" s="1">
        <v>178.7</v>
      </c>
      <c r="T338" s="1">
        <v>180.4</v>
      </c>
      <c r="U338" s="1" t="s">
        <v>32</v>
      </c>
      <c r="V338" s="1">
        <v>176.7</v>
      </c>
      <c r="W338" s="1">
        <v>170.3</v>
      </c>
      <c r="X338" s="1">
        <v>178.2</v>
      </c>
      <c r="Y338" s="1">
        <v>165.5</v>
      </c>
      <c r="Z338" s="1">
        <v>168</v>
      </c>
      <c r="AA338" s="1">
        <v>172.6</v>
      </c>
      <c r="AB338" s="1">
        <v>169.5</v>
      </c>
      <c r="AC338" s="1">
        <v>171</v>
      </c>
      <c r="AD338" s="1">
        <v>173.6</v>
      </c>
    </row>
    <row r="339" spans="1:30" ht="13">
      <c r="A339" s="11" t="s">
        <v>33</v>
      </c>
      <c r="B339" s="21">
        <v>2022</v>
      </c>
      <c r="C339" s="11" t="s">
        <v>39</v>
      </c>
      <c r="D339" s="1">
        <v>157.5</v>
      </c>
      <c r="E339" s="1">
        <v>223.4</v>
      </c>
      <c r="F339" s="1">
        <v>172.8</v>
      </c>
      <c r="G339" s="1">
        <v>166.4</v>
      </c>
      <c r="H339" s="1">
        <v>188.6</v>
      </c>
      <c r="I339" s="1">
        <v>174.1</v>
      </c>
      <c r="J339" s="1">
        <v>211.5</v>
      </c>
      <c r="K339" s="1">
        <v>163.6</v>
      </c>
      <c r="L339" s="1">
        <v>121.4</v>
      </c>
      <c r="M339" s="1">
        <v>183.5</v>
      </c>
      <c r="N339" s="1">
        <v>159.1</v>
      </c>
      <c r="O339" s="1">
        <v>186.3</v>
      </c>
      <c r="P339" s="1">
        <v>179.3</v>
      </c>
      <c r="Q339" s="1">
        <v>198.3</v>
      </c>
      <c r="R339" s="1">
        <v>171.6</v>
      </c>
      <c r="S339" s="1">
        <v>157.4</v>
      </c>
      <c r="T339" s="1">
        <v>169.4</v>
      </c>
      <c r="U339" s="1">
        <v>166.8</v>
      </c>
      <c r="V339" s="1">
        <v>174.9</v>
      </c>
      <c r="W339" s="1">
        <v>162.1</v>
      </c>
      <c r="X339" s="1">
        <v>170.9</v>
      </c>
      <c r="Y339" s="1">
        <v>157.19999999999999</v>
      </c>
      <c r="Z339" s="1">
        <v>164.1</v>
      </c>
      <c r="AA339" s="1">
        <v>166.5</v>
      </c>
      <c r="AB339" s="1">
        <v>169.2</v>
      </c>
      <c r="AC339" s="1">
        <v>163.80000000000001</v>
      </c>
      <c r="AD339" s="1">
        <v>171.4</v>
      </c>
    </row>
    <row r="340" spans="1:30" ht="13">
      <c r="A340" s="11" t="s">
        <v>34</v>
      </c>
      <c r="B340" s="21">
        <v>2022</v>
      </c>
      <c r="C340" s="11" t="s">
        <v>39</v>
      </c>
      <c r="D340" s="1">
        <v>155</v>
      </c>
      <c r="E340" s="1">
        <v>219.4</v>
      </c>
      <c r="F340" s="1">
        <v>170.8</v>
      </c>
      <c r="G340" s="1">
        <v>165.8</v>
      </c>
      <c r="H340" s="1">
        <v>200.9</v>
      </c>
      <c r="I340" s="1">
        <v>169.7</v>
      </c>
      <c r="J340" s="1">
        <v>182.3</v>
      </c>
      <c r="K340" s="1">
        <v>164.3</v>
      </c>
      <c r="L340" s="1">
        <v>119.9</v>
      </c>
      <c r="M340" s="1">
        <v>187.1</v>
      </c>
      <c r="N340" s="1">
        <v>167.9</v>
      </c>
      <c r="O340" s="1">
        <v>183.9</v>
      </c>
      <c r="P340" s="1">
        <v>174.9</v>
      </c>
      <c r="Q340" s="1">
        <v>194.3</v>
      </c>
      <c r="R340" s="1">
        <v>177.1</v>
      </c>
      <c r="S340" s="1">
        <v>169.9</v>
      </c>
      <c r="T340" s="1">
        <v>176</v>
      </c>
      <c r="U340" s="1">
        <v>166.8</v>
      </c>
      <c r="V340" s="1">
        <v>176</v>
      </c>
      <c r="W340" s="1">
        <v>166.4</v>
      </c>
      <c r="X340" s="1">
        <v>175.4</v>
      </c>
      <c r="Y340" s="1">
        <v>161.1</v>
      </c>
      <c r="Z340" s="1">
        <v>165.8</v>
      </c>
      <c r="AA340" s="1">
        <v>169</v>
      </c>
      <c r="AB340" s="1">
        <v>169.4</v>
      </c>
      <c r="AC340" s="1">
        <v>167.5</v>
      </c>
      <c r="AD340" s="1">
        <v>172.6</v>
      </c>
    </row>
    <row r="341" spans="1:30" ht="13">
      <c r="A341" s="11" t="s">
        <v>30</v>
      </c>
      <c r="B341" s="21">
        <v>2022</v>
      </c>
      <c r="C341" s="11" t="s">
        <v>40</v>
      </c>
      <c r="D341" s="1">
        <v>155.19999999999999</v>
      </c>
      <c r="E341" s="1">
        <v>210.8</v>
      </c>
      <c r="F341" s="1">
        <v>174.3</v>
      </c>
      <c r="G341" s="1">
        <v>166.3</v>
      </c>
      <c r="H341" s="1">
        <v>202.2</v>
      </c>
      <c r="I341" s="1">
        <v>169.6</v>
      </c>
      <c r="J341" s="1">
        <v>168.6</v>
      </c>
      <c r="K341" s="1">
        <v>164.4</v>
      </c>
      <c r="L341" s="1">
        <v>119.2</v>
      </c>
      <c r="M341" s="1">
        <v>191.8</v>
      </c>
      <c r="N341" s="1">
        <v>174.5</v>
      </c>
      <c r="O341" s="1">
        <v>183.1</v>
      </c>
      <c r="P341" s="1">
        <v>172.5</v>
      </c>
      <c r="Q341" s="1">
        <v>193.2</v>
      </c>
      <c r="R341" s="1">
        <v>182</v>
      </c>
      <c r="S341" s="1">
        <v>180.3</v>
      </c>
      <c r="T341" s="1">
        <v>181.7</v>
      </c>
      <c r="U341" s="1" t="s">
        <v>32</v>
      </c>
      <c r="V341" s="1">
        <v>179.6</v>
      </c>
      <c r="W341" s="1">
        <v>171.3</v>
      </c>
      <c r="X341" s="1">
        <v>178.8</v>
      </c>
      <c r="Y341" s="1">
        <v>166.3</v>
      </c>
      <c r="Z341" s="1">
        <v>168.6</v>
      </c>
      <c r="AA341" s="1">
        <v>174.7</v>
      </c>
      <c r="AB341" s="1">
        <v>169.7</v>
      </c>
      <c r="AC341" s="1">
        <v>171.8</v>
      </c>
      <c r="AD341" s="1">
        <v>174.3</v>
      </c>
    </row>
    <row r="342" spans="1:30" ht="13">
      <c r="A342" s="11" t="s">
        <v>33</v>
      </c>
      <c r="B342" s="21">
        <v>2022</v>
      </c>
      <c r="C342" s="11" t="s">
        <v>40</v>
      </c>
      <c r="D342" s="1">
        <v>159.30000000000001</v>
      </c>
      <c r="E342" s="1">
        <v>217.1</v>
      </c>
      <c r="F342" s="1">
        <v>176.6</v>
      </c>
      <c r="G342" s="1">
        <v>167.1</v>
      </c>
      <c r="H342" s="1">
        <v>184.8</v>
      </c>
      <c r="I342" s="1">
        <v>179.5</v>
      </c>
      <c r="J342" s="1">
        <v>208.5</v>
      </c>
      <c r="K342" s="1">
        <v>164</v>
      </c>
      <c r="L342" s="1">
        <v>121.5</v>
      </c>
      <c r="M342" s="1">
        <v>186.3</v>
      </c>
      <c r="N342" s="1">
        <v>159.80000000000001</v>
      </c>
      <c r="O342" s="1">
        <v>187.7</v>
      </c>
      <c r="P342" s="1">
        <v>179.4</v>
      </c>
      <c r="Q342" s="1">
        <v>198.6</v>
      </c>
      <c r="R342" s="1">
        <v>172.7</v>
      </c>
      <c r="S342" s="1">
        <v>158.69999999999999</v>
      </c>
      <c r="T342" s="1">
        <v>170.6</v>
      </c>
      <c r="U342" s="1">
        <v>167.8</v>
      </c>
      <c r="V342" s="1">
        <v>179.5</v>
      </c>
      <c r="W342" s="1">
        <v>163.1</v>
      </c>
      <c r="X342" s="1">
        <v>171.7</v>
      </c>
      <c r="Y342" s="1">
        <v>157.4</v>
      </c>
      <c r="Z342" s="1">
        <v>164.6</v>
      </c>
      <c r="AA342" s="1">
        <v>169.1</v>
      </c>
      <c r="AB342" s="1">
        <v>169.8</v>
      </c>
      <c r="AC342" s="1">
        <v>164.7</v>
      </c>
      <c r="AD342" s="1">
        <v>172.3</v>
      </c>
    </row>
    <row r="343" spans="1:30" ht="13">
      <c r="A343" s="11" t="s">
        <v>34</v>
      </c>
      <c r="B343" s="21">
        <v>2022</v>
      </c>
      <c r="C343" s="11" t="s">
        <v>40</v>
      </c>
      <c r="D343" s="1">
        <v>156.5</v>
      </c>
      <c r="E343" s="1">
        <v>213</v>
      </c>
      <c r="F343" s="1">
        <v>175.2</v>
      </c>
      <c r="G343" s="1">
        <v>166.6</v>
      </c>
      <c r="H343" s="1">
        <v>195.8</v>
      </c>
      <c r="I343" s="1">
        <v>174.2</v>
      </c>
      <c r="J343" s="1">
        <v>182.1</v>
      </c>
      <c r="K343" s="1">
        <v>164.3</v>
      </c>
      <c r="L343" s="1">
        <v>120</v>
      </c>
      <c r="M343" s="1">
        <v>190</v>
      </c>
      <c r="N343" s="1">
        <v>168.4</v>
      </c>
      <c r="O343" s="1">
        <v>185.2</v>
      </c>
      <c r="P343" s="1">
        <v>175</v>
      </c>
      <c r="Q343" s="1">
        <v>194.6</v>
      </c>
      <c r="R343" s="1">
        <v>178.3</v>
      </c>
      <c r="S343" s="1">
        <v>171.3</v>
      </c>
      <c r="T343" s="1">
        <v>177.3</v>
      </c>
      <c r="U343" s="1">
        <v>167.8</v>
      </c>
      <c r="V343" s="1">
        <v>179.6</v>
      </c>
      <c r="W343" s="1">
        <v>167.4</v>
      </c>
      <c r="X343" s="1">
        <v>176.1</v>
      </c>
      <c r="Y343" s="1">
        <v>161.6</v>
      </c>
      <c r="Z343" s="1">
        <v>166.3</v>
      </c>
      <c r="AA343" s="1">
        <v>171.4</v>
      </c>
      <c r="AB343" s="1">
        <v>169.7</v>
      </c>
      <c r="AC343" s="1">
        <v>168.4</v>
      </c>
      <c r="AD343" s="1">
        <v>173.4</v>
      </c>
    </row>
    <row r="344" spans="1:30" ht="13">
      <c r="A344" s="11" t="s">
        <v>30</v>
      </c>
      <c r="B344" s="21">
        <v>2022</v>
      </c>
      <c r="C344" s="11" t="s">
        <v>41</v>
      </c>
      <c r="D344" s="1">
        <v>159.5</v>
      </c>
      <c r="E344" s="1">
        <v>204.1</v>
      </c>
      <c r="F344" s="1">
        <v>168.3</v>
      </c>
      <c r="G344" s="1">
        <v>167.9</v>
      </c>
      <c r="H344" s="1">
        <v>198.1</v>
      </c>
      <c r="I344" s="1">
        <v>169.2</v>
      </c>
      <c r="J344" s="1">
        <v>173.1</v>
      </c>
      <c r="K344" s="1">
        <v>167.1</v>
      </c>
      <c r="L344" s="1">
        <v>120.2</v>
      </c>
      <c r="M344" s="1">
        <v>195.6</v>
      </c>
      <c r="N344" s="1">
        <v>174.8</v>
      </c>
      <c r="O344" s="1">
        <v>184</v>
      </c>
      <c r="P344" s="1">
        <v>173.9</v>
      </c>
      <c r="Q344" s="1">
        <v>193.7</v>
      </c>
      <c r="R344" s="1">
        <v>183.2</v>
      </c>
      <c r="S344" s="1">
        <v>181.7</v>
      </c>
      <c r="T344" s="1">
        <v>183</v>
      </c>
      <c r="U344" s="1" t="s">
        <v>32</v>
      </c>
      <c r="V344" s="1">
        <v>179.1</v>
      </c>
      <c r="W344" s="1">
        <v>172.3</v>
      </c>
      <c r="X344" s="1">
        <v>179.4</v>
      </c>
      <c r="Y344" s="1">
        <v>166.6</v>
      </c>
      <c r="Z344" s="1">
        <v>169.3</v>
      </c>
      <c r="AA344" s="1">
        <v>175.7</v>
      </c>
      <c r="AB344" s="1">
        <v>171.1</v>
      </c>
      <c r="AC344" s="1">
        <v>172.6</v>
      </c>
      <c r="AD344" s="1">
        <v>175.3</v>
      </c>
    </row>
    <row r="345" spans="1:30" ht="13">
      <c r="A345" s="11" t="s">
        <v>33</v>
      </c>
      <c r="B345" s="21">
        <v>2022</v>
      </c>
      <c r="C345" s="11" t="s">
        <v>41</v>
      </c>
      <c r="D345" s="1">
        <v>162.1</v>
      </c>
      <c r="E345" s="1">
        <v>210.9</v>
      </c>
      <c r="F345" s="1">
        <v>170.6</v>
      </c>
      <c r="G345" s="1">
        <v>168.4</v>
      </c>
      <c r="H345" s="1">
        <v>182.5</v>
      </c>
      <c r="I345" s="1">
        <v>177.1</v>
      </c>
      <c r="J345" s="1">
        <v>213.1</v>
      </c>
      <c r="K345" s="1">
        <v>167.3</v>
      </c>
      <c r="L345" s="1">
        <v>122.2</v>
      </c>
      <c r="M345" s="1">
        <v>189.7</v>
      </c>
      <c r="N345" s="1">
        <v>160.5</v>
      </c>
      <c r="O345" s="1">
        <v>188.9</v>
      </c>
      <c r="P345" s="1">
        <v>180.4</v>
      </c>
      <c r="Q345" s="1">
        <v>198.7</v>
      </c>
      <c r="R345" s="1">
        <v>173.7</v>
      </c>
      <c r="S345" s="1">
        <v>160</v>
      </c>
      <c r="T345" s="1">
        <v>171.6</v>
      </c>
      <c r="U345" s="1">
        <v>169</v>
      </c>
      <c r="V345" s="1">
        <v>178.4</v>
      </c>
      <c r="W345" s="1">
        <v>164.2</v>
      </c>
      <c r="X345" s="1">
        <v>172.6</v>
      </c>
      <c r="Y345" s="1">
        <v>157.69999999999999</v>
      </c>
      <c r="Z345" s="1">
        <v>165.1</v>
      </c>
      <c r="AA345" s="1">
        <v>169.9</v>
      </c>
      <c r="AB345" s="1">
        <v>171.4</v>
      </c>
      <c r="AC345" s="1">
        <v>165.4</v>
      </c>
      <c r="AD345" s="1">
        <v>173.1</v>
      </c>
    </row>
    <row r="346" spans="1:30" ht="13">
      <c r="A346" s="11" t="s">
        <v>34</v>
      </c>
      <c r="B346" s="21">
        <v>2022</v>
      </c>
      <c r="C346" s="11" t="s">
        <v>41</v>
      </c>
      <c r="D346" s="1">
        <v>160.30000000000001</v>
      </c>
      <c r="E346" s="1">
        <v>206.5</v>
      </c>
      <c r="F346" s="1">
        <v>169.2</v>
      </c>
      <c r="G346" s="1">
        <v>168.1</v>
      </c>
      <c r="H346" s="1">
        <v>192.4</v>
      </c>
      <c r="I346" s="1">
        <v>172.9</v>
      </c>
      <c r="J346" s="1">
        <v>186.7</v>
      </c>
      <c r="K346" s="1">
        <v>167.2</v>
      </c>
      <c r="L346" s="1">
        <v>120.9</v>
      </c>
      <c r="M346" s="1">
        <v>193.6</v>
      </c>
      <c r="N346" s="1">
        <v>168.8</v>
      </c>
      <c r="O346" s="1">
        <v>186.3</v>
      </c>
      <c r="P346" s="1">
        <v>176.3</v>
      </c>
      <c r="Q346" s="1">
        <v>195</v>
      </c>
      <c r="R346" s="1">
        <v>179.5</v>
      </c>
      <c r="S346" s="1">
        <v>172.7</v>
      </c>
      <c r="T346" s="1">
        <v>178.5</v>
      </c>
      <c r="U346" s="1">
        <v>169</v>
      </c>
      <c r="V346" s="1">
        <v>178.8</v>
      </c>
      <c r="W346" s="1">
        <v>168.5</v>
      </c>
      <c r="X346" s="1">
        <v>176.8</v>
      </c>
      <c r="Y346" s="1">
        <v>161.9</v>
      </c>
      <c r="Z346" s="1">
        <v>166.9</v>
      </c>
      <c r="AA346" s="1">
        <v>172.3</v>
      </c>
      <c r="AB346" s="1">
        <v>171.2</v>
      </c>
      <c r="AC346" s="1">
        <v>169.1</v>
      </c>
      <c r="AD346" s="1">
        <v>174.3</v>
      </c>
    </row>
    <row r="347" spans="1:30" ht="13">
      <c r="A347" s="11" t="s">
        <v>30</v>
      </c>
      <c r="B347" s="21">
        <v>2022</v>
      </c>
      <c r="C347" s="11" t="s">
        <v>42</v>
      </c>
      <c r="D347" s="1">
        <v>162.9</v>
      </c>
      <c r="E347" s="1">
        <v>206.7</v>
      </c>
      <c r="F347" s="1">
        <v>169</v>
      </c>
      <c r="G347" s="1">
        <v>169.5</v>
      </c>
      <c r="H347" s="1">
        <v>194.1</v>
      </c>
      <c r="I347" s="1">
        <v>164.1</v>
      </c>
      <c r="J347" s="1">
        <v>176.9</v>
      </c>
      <c r="K347" s="1">
        <v>169</v>
      </c>
      <c r="L347" s="1">
        <v>120.8</v>
      </c>
      <c r="M347" s="1">
        <v>199.1</v>
      </c>
      <c r="N347" s="1">
        <v>175.4</v>
      </c>
      <c r="O347" s="1">
        <v>184.8</v>
      </c>
      <c r="P347" s="1">
        <v>175.5</v>
      </c>
      <c r="Q347" s="1">
        <v>194.5</v>
      </c>
      <c r="R347" s="1">
        <v>184.7</v>
      </c>
      <c r="S347" s="1">
        <v>183.3</v>
      </c>
      <c r="T347" s="1">
        <v>184.5</v>
      </c>
      <c r="U347" s="1" t="s">
        <v>32</v>
      </c>
      <c r="V347" s="1">
        <v>179.7</v>
      </c>
      <c r="W347" s="1">
        <v>173.6</v>
      </c>
      <c r="X347" s="1">
        <v>180.2</v>
      </c>
      <c r="Y347" s="1">
        <v>166.9</v>
      </c>
      <c r="Z347" s="1">
        <v>170</v>
      </c>
      <c r="AA347" s="1">
        <v>176.2</v>
      </c>
      <c r="AB347" s="1">
        <v>170.8</v>
      </c>
      <c r="AC347" s="1">
        <v>173.1</v>
      </c>
      <c r="AD347" s="1">
        <v>176.4</v>
      </c>
    </row>
    <row r="348" spans="1:30" ht="13">
      <c r="A348" s="11" t="s">
        <v>33</v>
      </c>
      <c r="B348" s="21">
        <v>2022</v>
      </c>
      <c r="C348" s="11" t="s">
        <v>42</v>
      </c>
      <c r="D348" s="1">
        <v>164.9</v>
      </c>
      <c r="E348" s="1">
        <v>213.7</v>
      </c>
      <c r="F348" s="1">
        <v>170.9</v>
      </c>
      <c r="G348" s="1">
        <v>170.1</v>
      </c>
      <c r="H348" s="1">
        <v>179.3</v>
      </c>
      <c r="I348" s="1">
        <v>167.5</v>
      </c>
      <c r="J348" s="1">
        <v>220.8</v>
      </c>
      <c r="K348" s="1">
        <v>169.2</v>
      </c>
      <c r="L348" s="1">
        <v>123.1</v>
      </c>
      <c r="M348" s="1">
        <v>193.6</v>
      </c>
      <c r="N348" s="1">
        <v>161.1</v>
      </c>
      <c r="O348" s="1">
        <v>190.4</v>
      </c>
      <c r="P348" s="1">
        <v>181.8</v>
      </c>
      <c r="Q348" s="1">
        <v>199.7</v>
      </c>
      <c r="R348" s="1">
        <v>175</v>
      </c>
      <c r="S348" s="1">
        <v>161.69999999999999</v>
      </c>
      <c r="T348" s="1">
        <v>173</v>
      </c>
      <c r="U348" s="1">
        <v>169.5</v>
      </c>
      <c r="V348" s="1">
        <v>179.2</v>
      </c>
      <c r="W348" s="1">
        <v>165</v>
      </c>
      <c r="X348" s="1">
        <v>173.8</v>
      </c>
      <c r="Y348" s="1">
        <v>158.19999999999999</v>
      </c>
      <c r="Z348" s="1">
        <v>165.8</v>
      </c>
      <c r="AA348" s="1">
        <v>170.9</v>
      </c>
      <c r="AB348" s="1">
        <v>171.1</v>
      </c>
      <c r="AC348" s="1">
        <v>166.1</v>
      </c>
      <c r="AD348" s="1">
        <v>174.1</v>
      </c>
    </row>
    <row r="349" spans="1:30" ht="13">
      <c r="A349" s="11" t="s">
        <v>34</v>
      </c>
      <c r="B349" s="21">
        <v>2022</v>
      </c>
      <c r="C349" s="11" t="s">
        <v>42</v>
      </c>
      <c r="D349" s="1">
        <v>163.5</v>
      </c>
      <c r="E349" s="1">
        <v>209.2</v>
      </c>
      <c r="F349" s="1">
        <v>169.7</v>
      </c>
      <c r="G349" s="1">
        <v>169.7</v>
      </c>
      <c r="H349" s="1">
        <v>188.7</v>
      </c>
      <c r="I349" s="1">
        <v>165.7</v>
      </c>
      <c r="J349" s="1">
        <v>191.8</v>
      </c>
      <c r="K349" s="1">
        <v>169.1</v>
      </c>
      <c r="L349" s="1">
        <v>121.6</v>
      </c>
      <c r="M349" s="1">
        <v>197.3</v>
      </c>
      <c r="N349" s="1">
        <v>169.4</v>
      </c>
      <c r="O349" s="1">
        <v>187.4</v>
      </c>
      <c r="P349" s="1">
        <v>177.8</v>
      </c>
      <c r="Q349" s="1">
        <v>195.9</v>
      </c>
      <c r="R349" s="1">
        <v>180.9</v>
      </c>
      <c r="S349" s="1">
        <v>174.3</v>
      </c>
      <c r="T349" s="1">
        <v>179.9</v>
      </c>
      <c r="U349" s="1">
        <v>169.5</v>
      </c>
      <c r="V349" s="1">
        <v>179.5</v>
      </c>
      <c r="W349" s="1">
        <v>169.5</v>
      </c>
      <c r="X349" s="1">
        <v>177.8</v>
      </c>
      <c r="Y349" s="1">
        <v>162.30000000000001</v>
      </c>
      <c r="Z349" s="1">
        <v>167.6</v>
      </c>
      <c r="AA349" s="1">
        <v>173.1</v>
      </c>
      <c r="AB349" s="1">
        <v>170.9</v>
      </c>
      <c r="AC349" s="1">
        <v>169.7</v>
      </c>
      <c r="AD349" s="1">
        <v>175.3</v>
      </c>
    </row>
    <row r="350" spans="1:30" ht="13">
      <c r="A350" s="11" t="s">
        <v>30</v>
      </c>
      <c r="B350" s="21">
        <v>2022</v>
      </c>
      <c r="C350" s="11" t="s">
        <v>43</v>
      </c>
      <c r="D350" s="1">
        <v>164.7</v>
      </c>
      <c r="E350" s="1">
        <v>208.8</v>
      </c>
      <c r="F350" s="1">
        <v>170.3</v>
      </c>
      <c r="G350" s="1">
        <v>170.9</v>
      </c>
      <c r="H350" s="1">
        <v>191.6</v>
      </c>
      <c r="I350" s="1">
        <v>162.19999999999999</v>
      </c>
      <c r="J350" s="1">
        <v>184.8</v>
      </c>
      <c r="K350" s="1">
        <v>169.7</v>
      </c>
      <c r="L350" s="1">
        <v>121.1</v>
      </c>
      <c r="M350" s="1">
        <v>201.6</v>
      </c>
      <c r="N350" s="1">
        <v>175.8</v>
      </c>
      <c r="O350" s="1">
        <v>185.6</v>
      </c>
      <c r="P350" s="1">
        <v>177.4</v>
      </c>
      <c r="Q350" s="1">
        <v>194.9</v>
      </c>
      <c r="R350" s="1">
        <v>186.1</v>
      </c>
      <c r="S350" s="1">
        <v>184.4</v>
      </c>
      <c r="T350" s="1">
        <v>185.9</v>
      </c>
      <c r="U350" s="1" t="s">
        <v>32</v>
      </c>
      <c r="V350" s="1">
        <v>180.8</v>
      </c>
      <c r="W350" s="1">
        <v>174.4</v>
      </c>
      <c r="X350" s="1">
        <v>181.2</v>
      </c>
      <c r="Y350" s="1">
        <v>167.4</v>
      </c>
      <c r="Z350" s="1">
        <v>170.6</v>
      </c>
      <c r="AA350" s="1">
        <v>176.5</v>
      </c>
      <c r="AB350" s="1">
        <v>172</v>
      </c>
      <c r="AC350" s="1">
        <v>173.9</v>
      </c>
      <c r="AD350" s="1">
        <v>177.9</v>
      </c>
    </row>
    <row r="351" spans="1:30" ht="13">
      <c r="A351" s="11" t="s">
        <v>33</v>
      </c>
      <c r="B351" s="21">
        <v>2022</v>
      </c>
      <c r="C351" s="11" t="s">
        <v>43</v>
      </c>
      <c r="D351" s="1">
        <v>166.4</v>
      </c>
      <c r="E351" s="1">
        <v>214.9</v>
      </c>
      <c r="F351" s="1">
        <v>171.9</v>
      </c>
      <c r="G351" s="1">
        <v>171</v>
      </c>
      <c r="H351" s="1">
        <v>177.7</v>
      </c>
      <c r="I351" s="1">
        <v>165.7</v>
      </c>
      <c r="J351" s="1">
        <v>228.6</v>
      </c>
      <c r="K351" s="1">
        <v>169.9</v>
      </c>
      <c r="L351" s="1">
        <v>123.4</v>
      </c>
      <c r="M351" s="1">
        <v>196.4</v>
      </c>
      <c r="N351" s="1">
        <v>161.6</v>
      </c>
      <c r="O351" s="1">
        <v>191.5</v>
      </c>
      <c r="P351" s="1">
        <v>183.3</v>
      </c>
      <c r="Q351" s="1">
        <v>200.1</v>
      </c>
      <c r="R351" s="1">
        <v>175.5</v>
      </c>
      <c r="S351" s="1">
        <v>162.6</v>
      </c>
      <c r="T351" s="1">
        <v>173.6</v>
      </c>
      <c r="U351" s="1">
        <v>171.2</v>
      </c>
      <c r="V351" s="1">
        <v>180</v>
      </c>
      <c r="W351" s="1">
        <v>166</v>
      </c>
      <c r="X351" s="1">
        <v>174.7</v>
      </c>
      <c r="Y351" s="1">
        <v>158.80000000000001</v>
      </c>
      <c r="Z351" s="1">
        <v>166.3</v>
      </c>
      <c r="AA351" s="1">
        <v>171.2</v>
      </c>
      <c r="AB351" s="1">
        <v>172.3</v>
      </c>
      <c r="AC351" s="1">
        <v>166.8</v>
      </c>
      <c r="AD351" s="1">
        <v>175.3</v>
      </c>
    </row>
    <row r="352" spans="1:30" ht="13">
      <c r="A352" s="11" t="s">
        <v>34</v>
      </c>
      <c r="B352" s="21">
        <v>2022</v>
      </c>
      <c r="C352" s="11" t="s">
        <v>43</v>
      </c>
      <c r="D352" s="1">
        <v>165.2</v>
      </c>
      <c r="E352" s="1">
        <v>210.9</v>
      </c>
      <c r="F352" s="1">
        <v>170.9</v>
      </c>
      <c r="G352" s="1">
        <v>170.9</v>
      </c>
      <c r="H352" s="1">
        <v>186.5</v>
      </c>
      <c r="I352" s="1">
        <v>163.80000000000001</v>
      </c>
      <c r="J352" s="1">
        <v>199.7</v>
      </c>
      <c r="K352" s="1">
        <v>169.8</v>
      </c>
      <c r="L352" s="1">
        <v>121.9</v>
      </c>
      <c r="M352" s="1">
        <v>199.9</v>
      </c>
      <c r="N352" s="1">
        <v>169.9</v>
      </c>
      <c r="O352" s="1">
        <v>188.3</v>
      </c>
      <c r="P352" s="1">
        <v>179.6</v>
      </c>
      <c r="Q352" s="1">
        <v>196.3</v>
      </c>
      <c r="R352" s="1">
        <v>181.9</v>
      </c>
      <c r="S352" s="1">
        <v>175.3</v>
      </c>
      <c r="T352" s="1">
        <v>181</v>
      </c>
      <c r="U352" s="1">
        <v>171.2</v>
      </c>
      <c r="V352" s="1">
        <v>180.5</v>
      </c>
      <c r="W352" s="1">
        <v>170.4</v>
      </c>
      <c r="X352" s="1">
        <v>178.7</v>
      </c>
      <c r="Y352" s="1">
        <v>162.9</v>
      </c>
      <c r="Z352" s="1">
        <v>168.2</v>
      </c>
      <c r="AA352" s="1">
        <v>173.4</v>
      </c>
      <c r="AB352" s="1">
        <v>172.1</v>
      </c>
      <c r="AC352" s="1">
        <v>170.5</v>
      </c>
      <c r="AD352" s="1">
        <v>176.7</v>
      </c>
    </row>
    <row r="353" spans="1:30" ht="13">
      <c r="A353" s="11" t="s">
        <v>30</v>
      </c>
      <c r="B353" s="21">
        <v>2022</v>
      </c>
      <c r="C353" s="11" t="s">
        <v>44</v>
      </c>
      <c r="D353" s="1">
        <v>166.9</v>
      </c>
      <c r="E353" s="1">
        <v>207.2</v>
      </c>
      <c r="F353" s="1">
        <v>180.2</v>
      </c>
      <c r="G353" s="1">
        <v>172.3</v>
      </c>
      <c r="H353" s="1">
        <v>194</v>
      </c>
      <c r="I353" s="1">
        <v>159.1</v>
      </c>
      <c r="J353" s="1">
        <v>171.6</v>
      </c>
      <c r="K353" s="1">
        <v>170.2</v>
      </c>
      <c r="L353" s="1">
        <v>121.5</v>
      </c>
      <c r="M353" s="1">
        <v>204.8</v>
      </c>
      <c r="N353" s="1">
        <v>176.4</v>
      </c>
      <c r="O353" s="1">
        <v>186.9</v>
      </c>
      <c r="P353" s="1">
        <v>176.6</v>
      </c>
      <c r="Q353" s="1">
        <v>195.5</v>
      </c>
      <c r="R353" s="1">
        <v>187.2</v>
      </c>
      <c r="S353" s="1">
        <v>185.2</v>
      </c>
      <c r="T353" s="1">
        <v>186.9</v>
      </c>
      <c r="U353" s="1" t="s">
        <v>32</v>
      </c>
      <c r="V353" s="1">
        <v>181.9</v>
      </c>
      <c r="W353" s="1">
        <v>175.5</v>
      </c>
      <c r="X353" s="1">
        <v>182.3</v>
      </c>
      <c r="Y353" s="1">
        <v>167.5</v>
      </c>
      <c r="Z353" s="1">
        <v>170.8</v>
      </c>
      <c r="AA353" s="1">
        <v>176.9</v>
      </c>
      <c r="AB353" s="1">
        <v>173.4</v>
      </c>
      <c r="AC353" s="1">
        <v>174.6</v>
      </c>
      <c r="AD353" s="1">
        <v>177.8</v>
      </c>
    </row>
    <row r="354" spans="1:30" ht="13">
      <c r="A354" s="11" t="s">
        <v>33</v>
      </c>
      <c r="B354" s="21">
        <v>2022</v>
      </c>
      <c r="C354" s="11" t="s">
        <v>44</v>
      </c>
      <c r="D354" s="1">
        <v>168.4</v>
      </c>
      <c r="E354" s="1">
        <v>213.4</v>
      </c>
      <c r="F354" s="1">
        <v>183.2</v>
      </c>
      <c r="G354" s="1">
        <v>172.3</v>
      </c>
      <c r="H354" s="1">
        <v>180</v>
      </c>
      <c r="I354" s="1">
        <v>162.6</v>
      </c>
      <c r="J354" s="1">
        <v>205.5</v>
      </c>
      <c r="K354" s="1">
        <v>171</v>
      </c>
      <c r="L354" s="1">
        <v>123.4</v>
      </c>
      <c r="M354" s="1">
        <v>198.8</v>
      </c>
      <c r="N354" s="1">
        <v>162.1</v>
      </c>
      <c r="O354" s="1">
        <v>192.4</v>
      </c>
      <c r="P354" s="1">
        <v>181.3</v>
      </c>
      <c r="Q354" s="1">
        <v>200.6</v>
      </c>
      <c r="R354" s="1">
        <v>176.7</v>
      </c>
      <c r="S354" s="1">
        <v>163.5</v>
      </c>
      <c r="T354" s="1">
        <v>174.7</v>
      </c>
      <c r="U354" s="1">
        <v>171.8</v>
      </c>
      <c r="V354" s="1">
        <v>180.3</v>
      </c>
      <c r="W354" s="1">
        <v>166.9</v>
      </c>
      <c r="X354" s="1">
        <v>175.8</v>
      </c>
      <c r="Y354" s="1">
        <v>158.9</v>
      </c>
      <c r="Z354" s="1">
        <v>166.7</v>
      </c>
      <c r="AA354" s="1">
        <v>171.5</v>
      </c>
      <c r="AB354" s="1">
        <v>173.8</v>
      </c>
      <c r="AC354" s="1">
        <v>167.4</v>
      </c>
      <c r="AD354" s="1">
        <v>174.1</v>
      </c>
    </row>
    <row r="355" spans="1:30" ht="13">
      <c r="A355" s="11" t="s">
        <v>34</v>
      </c>
      <c r="B355" s="21">
        <v>2022</v>
      </c>
      <c r="C355" s="11" t="s">
        <v>44</v>
      </c>
      <c r="D355" s="1">
        <v>167.4</v>
      </c>
      <c r="E355" s="1">
        <v>209.4</v>
      </c>
      <c r="F355" s="1">
        <v>181.4</v>
      </c>
      <c r="G355" s="1">
        <v>172.3</v>
      </c>
      <c r="H355" s="1">
        <v>188.9</v>
      </c>
      <c r="I355" s="1">
        <v>160.69999999999999</v>
      </c>
      <c r="J355" s="1">
        <v>183.1</v>
      </c>
      <c r="K355" s="1">
        <v>170.5</v>
      </c>
      <c r="L355" s="1">
        <v>122.1</v>
      </c>
      <c r="M355" s="1">
        <v>202.8</v>
      </c>
      <c r="N355" s="1">
        <v>170.4</v>
      </c>
      <c r="O355" s="1">
        <v>189.5</v>
      </c>
      <c r="P355" s="1">
        <v>178.3</v>
      </c>
      <c r="Q355" s="1">
        <v>196.9</v>
      </c>
      <c r="R355" s="1">
        <v>183.1</v>
      </c>
      <c r="S355" s="1">
        <v>176.2</v>
      </c>
      <c r="T355" s="1">
        <v>182.1</v>
      </c>
      <c r="U355" s="1">
        <v>171.8</v>
      </c>
      <c r="V355" s="1">
        <v>181.3</v>
      </c>
      <c r="W355" s="1">
        <v>171.4</v>
      </c>
      <c r="X355" s="1">
        <v>179.8</v>
      </c>
      <c r="Y355" s="1">
        <v>163</v>
      </c>
      <c r="Z355" s="1">
        <v>168.5</v>
      </c>
      <c r="AA355" s="1">
        <v>173.7</v>
      </c>
      <c r="AB355" s="1">
        <v>173.6</v>
      </c>
      <c r="AC355" s="1">
        <v>171.1</v>
      </c>
      <c r="AD355" s="1">
        <v>176.5</v>
      </c>
    </row>
    <row r="356" spans="1:30" ht="13">
      <c r="A356" s="11" t="s">
        <v>30</v>
      </c>
      <c r="B356" s="21">
        <v>2022</v>
      </c>
      <c r="C356" s="11" t="s">
        <v>45</v>
      </c>
      <c r="D356" s="1">
        <v>168.8</v>
      </c>
      <c r="E356" s="1">
        <v>206.9</v>
      </c>
      <c r="F356" s="1">
        <v>189.1</v>
      </c>
      <c r="G356" s="1">
        <v>173.4</v>
      </c>
      <c r="H356" s="1">
        <v>193.9</v>
      </c>
      <c r="I356" s="1">
        <v>156.69999999999999</v>
      </c>
      <c r="J356" s="1">
        <v>150.19999999999999</v>
      </c>
      <c r="K356" s="1">
        <v>170.5</v>
      </c>
      <c r="L356" s="1">
        <v>121.2</v>
      </c>
      <c r="M356" s="1">
        <v>207.5</v>
      </c>
      <c r="N356" s="1">
        <v>176.8</v>
      </c>
      <c r="O356" s="1">
        <v>187.7</v>
      </c>
      <c r="P356" s="1">
        <v>174.4</v>
      </c>
      <c r="Q356" s="1">
        <v>195.9</v>
      </c>
      <c r="R356" s="1">
        <v>188.1</v>
      </c>
      <c r="S356" s="1">
        <v>185.9</v>
      </c>
      <c r="T356" s="1">
        <v>187.8</v>
      </c>
      <c r="U356" s="1" t="s">
        <v>32</v>
      </c>
      <c r="V356" s="1">
        <v>182.8</v>
      </c>
      <c r="W356" s="1">
        <v>176.4</v>
      </c>
      <c r="X356" s="1">
        <v>183.5</v>
      </c>
      <c r="Y356" s="1">
        <v>167.8</v>
      </c>
      <c r="Z356" s="1">
        <v>171.2</v>
      </c>
      <c r="AA356" s="1">
        <v>177.3</v>
      </c>
      <c r="AB356" s="1">
        <v>175.7</v>
      </c>
      <c r="AC356" s="1">
        <v>175.5</v>
      </c>
      <c r="AD356" s="1">
        <v>177.1</v>
      </c>
    </row>
    <row r="357" spans="1:30" ht="13">
      <c r="A357" s="11" t="s">
        <v>33</v>
      </c>
      <c r="B357" s="21">
        <v>2022</v>
      </c>
      <c r="C357" s="11" t="s">
        <v>45</v>
      </c>
      <c r="D357" s="1">
        <v>170.2</v>
      </c>
      <c r="E357" s="1">
        <v>212.9</v>
      </c>
      <c r="F357" s="1">
        <v>191.9</v>
      </c>
      <c r="G357" s="1">
        <v>173.9</v>
      </c>
      <c r="H357" s="1">
        <v>179.1</v>
      </c>
      <c r="I357" s="1">
        <v>159.5</v>
      </c>
      <c r="J357" s="1">
        <v>178.7</v>
      </c>
      <c r="K357" s="1">
        <v>171.3</v>
      </c>
      <c r="L357" s="1">
        <v>123.1</v>
      </c>
      <c r="M357" s="1">
        <v>200.5</v>
      </c>
      <c r="N357" s="1">
        <v>162.80000000000001</v>
      </c>
      <c r="O357" s="1">
        <v>193.3</v>
      </c>
      <c r="P357" s="1">
        <v>178.6</v>
      </c>
      <c r="Q357" s="1">
        <v>201.1</v>
      </c>
      <c r="R357" s="1">
        <v>177.7</v>
      </c>
      <c r="S357" s="1">
        <v>164.5</v>
      </c>
      <c r="T357" s="1">
        <v>175.7</v>
      </c>
      <c r="U357" s="1">
        <v>170.7</v>
      </c>
      <c r="V357" s="1">
        <v>180.6</v>
      </c>
      <c r="W357" s="1">
        <v>167.3</v>
      </c>
      <c r="X357" s="1">
        <v>177.2</v>
      </c>
      <c r="Y357" s="1">
        <v>159.4</v>
      </c>
      <c r="Z357" s="1">
        <v>167.1</v>
      </c>
      <c r="AA357" s="1">
        <v>171.8</v>
      </c>
      <c r="AB357" s="1">
        <v>176</v>
      </c>
      <c r="AC357" s="1">
        <v>168.2</v>
      </c>
      <c r="AD357" s="1">
        <v>174.1</v>
      </c>
    </row>
    <row r="358" spans="1:30" ht="13">
      <c r="A358" s="11" t="s">
        <v>34</v>
      </c>
      <c r="B358" s="21">
        <v>2022</v>
      </c>
      <c r="C358" s="11" t="s">
        <v>45</v>
      </c>
      <c r="D358" s="1">
        <v>169.2</v>
      </c>
      <c r="E358" s="1">
        <v>209</v>
      </c>
      <c r="F358" s="1">
        <v>190.2</v>
      </c>
      <c r="G358" s="1">
        <v>173.6</v>
      </c>
      <c r="H358" s="1">
        <v>188.5</v>
      </c>
      <c r="I358" s="1">
        <v>158</v>
      </c>
      <c r="J358" s="1">
        <v>159.9</v>
      </c>
      <c r="K358" s="1">
        <v>170.8</v>
      </c>
      <c r="L358" s="1">
        <v>121.8</v>
      </c>
      <c r="M358" s="1">
        <v>205.2</v>
      </c>
      <c r="N358" s="1">
        <v>171</v>
      </c>
      <c r="O358" s="1">
        <v>190.3</v>
      </c>
      <c r="P358" s="1">
        <v>175.9</v>
      </c>
      <c r="Q358" s="1">
        <v>197.3</v>
      </c>
      <c r="R358" s="1">
        <v>184</v>
      </c>
      <c r="S358" s="1">
        <v>177</v>
      </c>
      <c r="T358" s="1">
        <v>183</v>
      </c>
      <c r="U358" s="1">
        <v>170.7</v>
      </c>
      <c r="V358" s="1">
        <v>182</v>
      </c>
      <c r="W358" s="1">
        <v>172.1</v>
      </c>
      <c r="X358" s="1">
        <v>181.1</v>
      </c>
      <c r="Y358" s="1">
        <v>163.4</v>
      </c>
      <c r="Z358" s="1">
        <v>168.9</v>
      </c>
      <c r="AA358" s="1">
        <v>174.1</v>
      </c>
      <c r="AB358" s="1">
        <v>175.8</v>
      </c>
      <c r="AC358" s="1">
        <v>172</v>
      </c>
      <c r="AD358" s="1">
        <v>175.7</v>
      </c>
    </row>
    <row r="359" spans="1:30" ht="13">
      <c r="A359" s="11" t="s">
        <v>30</v>
      </c>
      <c r="B359" s="21">
        <v>2023</v>
      </c>
      <c r="C359" s="11" t="s">
        <v>31</v>
      </c>
      <c r="D359" s="1">
        <v>174</v>
      </c>
      <c r="E359" s="1">
        <v>208.3</v>
      </c>
      <c r="F359" s="1">
        <v>192.9</v>
      </c>
      <c r="G359" s="1">
        <v>174.3</v>
      </c>
      <c r="H359" s="1">
        <v>192.6</v>
      </c>
      <c r="I359" s="1">
        <v>156.30000000000001</v>
      </c>
      <c r="J359" s="1">
        <v>142.9</v>
      </c>
      <c r="K359" s="1">
        <v>170.7</v>
      </c>
      <c r="L359" s="1">
        <v>120.3</v>
      </c>
      <c r="M359" s="1">
        <v>210.5</v>
      </c>
      <c r="N359" s="1">
        <v>176.9</v>
      </c>
      <c r="O359" s="1">
        <v>188.5</v>
      </c>
      <c r="P359" s="1">
        <v>175</v>
      </c>
      <c r="Q359" s="1">
        <v>196.9</v>
      </c>
      <c r="R359" s="1">
        <v>189</v>
      </c>
      <c r="S359" s="1">
        <v>186.3</v>
      </c>
      <c r="T359" s="1">
        <v>188.6</v>
      </c>
      <c r="U359" s="1" t="s">
        <v>32</v>
      </c>
      <c r="V359" s="1">
        <v>183.2</v>
      </c>
      <c r="W359" s="1">
        <v>177.2</v>
      </c>
      <c r="X359" s="1">
        <v>184.7</v>
      </c>
      <c r="Y359" s="1">
        <v>168.2</v>
      </c>
      <c r="Z359" s="1">
        <v>171.8</v>
      </c>
      <c r="AA359" s="1">
        <v>177.8</v>
      </c>
      <c r="AB359" s="1">
        <v>178.4</v>
      </c>
      <c r="AC359" s="1">
        <v>176.5</v>
      </c>
      <c r="AD359" s="1">
        <v>177.8</v>
      </c>
    </row>
    <row r="360" spans="1:30" ht="13">
      <c r="A360" s="11" t="s">
        <v>33</v>
      </c>
      <c r="B360" s="21">
        <v>2023</v>
      </c>
      <c r="C360" s="11" t="s">
        <v>31</v>
      </c>
      <c r="D360" s="1">
        <v>173.3</v>
      </c>
      <c r="E360" s="1">
        <v>215.2</v>
      </c>
      <c r="F360" s="1">
        <v>197</v>
      </c>
      <c r="G360" s="1">
        <v>175.2</v>
      </c>
      <c r="H360" s="1">
        <v>178</v>
      </c>
      <c r="I360" s="1">
        <v>160.5</v>
      </c>
      <c r="J360" s="1">
        <v>175.3</v>
      </c>
      <c r="K360" s="1">
        <v>171.2</v>
      </c>
      <c r="L360" s="1">
        <v>122.7</v>
      </c>
      <c r="M360" s="1">
        <v>204.3</v>
      </c>
      <c r="N360" s="1">
        <v>163.69999999999999</v>
      </c>
      <c r="O360" s="1">
        <v>194.3</v>
      </c>
      <c r="P360" s="1">
        <v>179.5</v>
      </c>
      <c r="Q360" s="1">
        <v>201.6</v>
      </c>
      <c r="R360" s="1">
        <v>178.7</v>
      </c>
      <c r="S360" s="1">
        <v>165.3</v>
      </c>
      <c r="T360" s="1">
        <v>176.6</v>
      </c>
      <c r="U360" s="1">
        <v>172.1</v>
      </c>
      <c r="V360" s="1">
        <v>180.1</v>
      </c>
      <c r="W360" s="1">
        <v>168</v>
      </c>
      <c r="X360" s="1">
        <v>178.5</v>
      </c>
      <c r="Y360" s="1">
        <v>159.5</v>
      </c>
      <c r="Z360" s="1">
        <v>167.8</v>
      </c>
      <c r="AA360" s="1">
        <v>171.8</v>
      </c>
      <c r="AB360" s="1">
        <v>178.8</v>
      </c>
      <c r="AC360" s="1">
        <v>168.9</v>
      </c>
      <c r="AD360" s="1">
        <v>174.9</v>
      </c>
    </row>
    <row r="361" spans="1:30" ht="13">
      <c r="A361" s="11" t="s">
        <v>34</v>
      </c>
      <c r="B361" s="21">
        <v>2023</v>
      </c>
      <c r="C361" s="11" t="s">
        <v>31</v>
      </c>
      <c r="D361" s="1">
        <v>173.8</v>
      </c>
      <c r="E361" s="1">
        <v>210.7</v>
      </c>
      <c r="F361" s="1">
        <v>194.5</v>
      </c>
      <c r="G361" s="1">
        <v>174.6</v>
      </c>
      <c r="H361" s="1">
        <v>187.2</v>
      </c>
      <c r="I361" s="1">
        <v>158.30000000000001</v>
      </c>
      <c r="J361" s="1">
        <v>153.9</v>
      </c>
      <c r="K361" s="1">
        <v>170.9</v>
      </c>
      <c r="L361" s="1">
        <v>121.1</v>
      </c>
      <c r="M361" s="1">
        <v>208.4</v>
      </c>
      <c r="N361" s="1">
        <v>171.4</v>
      </c>
      <c r="O361" s="1">
        <v>191.2</v>
      </c>
      <c r="P361" s="1">
        <v>176.7</v>
      </c>
      <c r="Q361" s="1">
        <v>198.2</v>
      </c>
      <c r="R361" s="1">
        <v>184.9</v>
      </c>
      <c r="S361" s="1">
        <v>177.6</v>
      </c>
      <c r="T361" s="1">
        <v>183.8</v>
      </c>
      <c r="U361" s="1">
        <v>172.1</v>
      </c>
      <c r="V361" s="1">
        <v>182</v>
      </c>
      <c r="W361" s="1">
        <v>172.9</v>
      </c>
      <c r="X361" s="1">
        <v>182.3</v>
      </c>
      <c r="Y361" s="1">
        <v>163.6</v>
      </c>
      <c r="Z361" s="1">
        <v>169.5</v>
      </c>
      <c r="AA361" s="1">
        <v>174.3</v>
      </c>
      <c r="AB361" s="1">
        <v>178.6</v>
      </c>
      <c r="AC361" s="1">
        <v>172.8</v>
      </c>
      <c r="AD361" s="1">
        <v>176.5</v>
      </c>
    </row>
    <row r="362" spans="1:30" ht="13">
      <c r="A362" s="11" t="s">
        <v>30</v>
      </c>
      <c r="B362" s="21">
        <v>2023</v>
      </c>
      <c r="C362" s="11" t="s">
        <v>35</v>
      </c>
      <c r="D362" s="1">
        <v>174.2</v>
      </c>
      <c r="E362" s="1">
        <v>205.2</v>
      </c>
      <c r="F362" s="1">
        <v>173.9</v>
      </c>
      <c r="G362" s="1">
        <v>177</v>
      </c>
      <c r="H362" s="1">
        <v>183.4</v>
      </c>
      <c r="I362" s="1">
        <v>167.2</v>
      </c>
      <c r="J362" s="1">
        <v>140.9</v>
      </c>
      <c r="K362" s="1">
        <v>170.4</v>
      </c>
      <c r="L362" s="1">
        <v>119.1</v>
      </c>
      <c r="M362" s="1">
        <v>212.1</v>
      </c>
      <c r="N362" s="1">
        <v>177.6</v>
      </c>
      <c r="O362" s="1">
        <v>189.9</v>
      </c>
      <c r="P362" s="1">
        <v>174.8</v>
      </c>
      <c r="Q362" s="1">
        <v>198.3</v>
      </c>
      <c r="R362" s="1">
        <v>190</v>
      </c>
      <c r="S362" s="1">
        <v>187</v>
      </c>
      <c r="T362" s="1">
        <v>189.6</v>
      </c>
      <c r="U362" s="1" t="s">
        <v>32</v>
      </c>
      <c r="V362" s="1">
        <v>181.6</v>
      </c>
      <c r="W362" s="1">
        <v>178.6</v>
      </c>
      <c r="X362" s="1">
        <v>186.6</v>
      </c>
      <c r="Y362" s="1">
        <v>169</v>
      </c>
      <c r="Z362" s="1">
        <v>172.8</v>
      </c>
      <c r="AA362" s="1">
        <v>178.5</v>
      </c>
      <c r="AB362" s="1">
        <v>180.7</v>
      </c>
      <c r="AC362" s="1">
        <v>177.9</v>
      </c>
      <c r="AD362" s="1">
        <v>178</v>
      </c>
    </row>
    <row r="363" spans="1:30" ht="13">
      <c r="A363" s="11" t="s">
        <v>33</v>
      </c>
      <c r="B363" s="21">
        <v>2023</v>
      </c>
      <c r="C363" s="11" t="s">
        <v>35</v>
      </c>
      <c r="D363" s="1">
        <v>174.7</v>
      </c>
      <c r="E363" s="1">
        <v>212.2</v>
      </c>
      <c r="F363" s="1">
        <v>177.2</v>
      </c>
      <c r="G363" s="1">
        <v>177.9</v>
      </c>
      <c r="H363" s="1">
        <v>172.2</v>
      </c>
      <c r="I363" s="1">
        <v>172.1</v>
      </c>
      <c r="J363" s="1">
        <v>175.8</v>
      </c>
      <c r="K363" s="1">
        <v>172.2</v>
      </c>
      <c r="L363" s="1">
        <v>121.9</v>
      </c>
      <c r="M363" s="1">
        <v>204.8</v>
      </c>
      <c r="N363" s="1">
        <v>164.9</v>
      </c>
      <c r="O363" s="1">
        <v>196.6</v>
      </c>
      <c r="P363" s="1">
        <v>180.7</v>
      </c>
      <c r="Q363" s="1">
        <v>202.7</v>
      </c>
      <c r="R363" s="1">
        <v>180.3</v>
      </c>
      <c r="S363" s="1">
        <v>167</v>
      </c>
      <c r="T363" s="1">
        <v>178.2</v>
      </c>
      <c r="U363" s="1">
        <v>173.5</v>
      </c>
      <c r="V363" s="1">
        <v>182.8</v>
      </c>
      <c r="W363" s="1">
        <v>169.2</v>
      </c>
      <c r="X363" s="1">
        <v>180.8</v>
      </c>
      <c r="Y363" s="1">
        <v>159.80000000000001</v>
      </c>
      <c r="Z363" s="1">
        <v>168.4</v>
      </c>
      <c r="AA363" s="1">
        <v>172.5</v>
      </c>
      <c r="AB363" s="1">
        <v>181.4</v>
      </c>
      <c r="AC363" s="1">
        <v>170</v>
      </c>
      <c r="AD363" s="1">
        <v>176.3</v>
      </c>
    </row>
    <row r="364" spans="1:30" ht="13">
      <c r="A364" s="11" t="s">
        <v>34</v>
      </c>
      <c r="B364" s="21">
        <v>2023</v>
      </c>
      <c r="C364" s="11" t="s">
        <v>35</v>
      </c>
      <c r="D364" s="1">
        <v>174.4</v>
      </c>
      <c r="E364" s="1">
        <v>207.7</v>
      </c>
      <c r="F364" s="1">
        <v>175.2</v>
      </c>
      <c r="G364" s="1">
        <v>177.3</v>
      </c>
      <c r="H364" s="1">
        <v>179.3</v>
      </c>
      <c r="I364" s="1">
        <v>169.5</v>
      </c>
      <c r="J364" s="1">
        <v>152.69999999999999</v>
      </c>
      <c r="K364" s="1">
        <v>171</v>
      </c>
      <c r="L364" s="1">
        <v>120</v>
      </c>
      <c r="M364" s="1">
        <v>209.7</v>
      </c>
      <c r="N364" s="1">
        <v>172.3</v>
      </c>
      <c r="O364" s="1">
        <v>193</v>
      </c>
      <c r="P364" s="1">
        <v>177</v>
      </c>
      <c r="Q364" s="1">
        <v>199.5</v>
      </c>
      <c r="R364" s="1">
        <v>186.2</v>
      </c>
      <c r="S364" s="1">
        <v>178.7</v>
      </c>
      <c r="T364" s="1">
        <v>185.1</v>
      </c>
      <c r="U364" s="1">
        <v>173.5</v>
      </c>
      <c r="V364" s="1">
        <v>182.1</v>
      </c>
      <c r="W364" s="1">
        <v>174.2</v>
      </c>
      <c r="X364" s="1">
        <v>184.4</v>
      </c>
      <c r="Y364" s="1">
        <v>164.2</v>
      </c>
      <c r="Z364" s="1">
        <v>170.3</v>
      </c>
      <c r="AA364" s="1">
        <v>175</v>
      </c>
      <c r="AB364" s="1">
        <v>181</v>
      </c>
      <c r="AC364" s="1">
        <v>174.1</v>
      </c>
      <c r="AD364" s="1">
        <v>177.2</v>
      </c>
    </row>
    <row r="365" spans="1:30" ht="13">
      <c r="A365" s="11" t="s">
        <v>30</v>
      </c>
      <c r="B365" s="21">
        <v>2023</v>
      </c>
      <c r="C365" s="11" t="s">
        <v>36</v>
      </c>
      <c r="D365" s="1">
        <v>174.3</v>
      </c>
      <c r="E365" s="1">
        <v>205.2</v>
      </c>
      <c r="F365" s="1">
        <v>173.9</v>
      </c>
      <c r="G365" s="1">
        <v>177</v>
      </c>
      <c r="H365" s="1">
        <v>183.3</v>
      </c>
      <c r="I365" s="1">
        <v>167.2</v>
      </c>
      <c r="J365" s="1">
        <v>140.9</v>
      </c>
      <c r="K365" s="1">
        <v>170.5</v>
      </c>
      <c r="L365" s="1">
        <v>119.1</v>
      </c>
      <c r="M365" s="1">
        <v>212.1</v>
      </c>
      <c r="N365" s="1">
        <v>177.6</v>
      </c>
      <c r="O365" s="1">
        <v>189.9</v>
      </c>
      <c r="P365" s="1">
        <v>174.8</v>
      </c>
      <c r="Q365" s="1">
        <v>198.4</v>
      </c>
      <c r="R365" s="1">
        <v>190</v>
      </c>
      <c r="S365" s="1">
        <v>187</v>
      </c>
      <c r="T365" s="1">
        <v>189.6</v>
      </c>
      <c r="U365" s="1" t="s">
        <v>32</v>
      </c>
      <c r="V365" s="1">
        <v>181.4</v>
      </c>
      <c r="W365" s="1">
        <v>178.6</v>
      </c>
      <c r="X365" s="1">
        <v>186.6</v>
      </c>
      <c r="Y365" s="1">
        <v>169</v>
      </c>
      <c r="Z365" s="1">
        <v>172.8</v>
      </c>
      <c r="AA365" s="1">
        <v>178.5</v>
      </c>
      <c r="AB365" s="1">
        <v>180.7</v>
      </c>
      <c r="AC365" s="1">
        <v>177.9</v>
      </c>
      <c r="AD365" s="1">
        <v>178</v>
      </c>
    </row>
    <row r="366" spans="1:30" ht="13">
      <c r="A366" s="11" t="s">
        <v>33</v>
      </c>
      <c r="B366" s="21">
        <v>2023</v>
      </c>
      <c r="C366" s="11" t="s">
        <v>36</v>
      </c>
      <c r="D366" s="1">
        <v>174.7</v>
      </c>
      <c r="E366" s="1">
        <v>212.2</v>
      </c>
      <c r="F366" s="1">
        <v>177.2</v>
      </c>
      <c r="G366" s="1">
        <v>177.9</v>
      </c>
      <c r="H366" s="1">
        <v>172.2</v>
      </c>
      <c r="I366" s="1">
        <v>172.1</v>
      </c>
      <c r="J366" s="1">
        <v>175.9</v>
      </c>
      <c r="K366" s="1">
        <v>172.2</v>
      </c>
      <c r="L366" s="1">
        <v>121.9</v>
      </c>
      <c r="M366" s="1">
        <v>204.8</v>
      </c>
      <c r="N366" s="1">
        <v>164.9</v>
      </c>
      <c r="O366" s="1">
        <v>196.6</v>
      </c>
      <c r="P366" s="1">
        <v>180.8</v>
      </c>
      <c r="Q366" s="1">
        <v>202.7</v>
      </c>
      <c r="R366" s="1">
        <v>180.2</v>
      </c>
      <c r="S366" s="1">
        <v>167</v>
      </c>
      <c r="T366" s="1">
        <v>178.2</v>
      </c>
      <c r="U366" s="1">
        <v>173.5</v>
      </c>
      <c r="V366" s="1">
        <v>182.6</v>
      </c>
      <c r="W366" s="1">
        <v>169.2</v>
      </c>
      <c r="X366" s="1">
        <v>180.8</v>
      </c>
      <c r="Y366" s="1">
        <v>159.80000000000001</v>
      </c>
      <c r="Z366" s="1">
        <v>168.4</v>
      </c>
      <c r="AA366" s="1">
        <v>172.5</v>
      </c>
      <c r="AB366" s="1">
        <v>181.5</v>
      </c>
      <c r="AC366" s="1">
        <v>170</v>
      </c>
      <c r="AD366" s="1">
        <v>176.3</v>
      </c>
    </row>
    <row r="367" spans="1:30" ht="13">
      <c r="A367" s="11" t="s">
        <v>34</v>
      </c>
      <c r="B367" s="21">
        <v>2023</v>
      </c>
      <c r="C367" s="11" t="s">
        <v>36</v>
      </c>
      <c r="D367" s="1">
        <v>174.4</v>
      </c>
      <c r="E367" s="1">
        <v>207.7</v>
      </c>
      <c r="F367" s="1">
        <v>175.2</v>
      </c>
      <c r="G367" s="1">
        <v>177.3</v>
      </c>
      <c r="H367" s="1">
        <v>179.2</v>
      </c>
      <c r="I367" s="1">
        <v>169.5</v>
      </c>
      <c r="J367" s="1">
        <v>152.80000000000001</v>
      </c>
      <c r="K367" s="1">
        <v>171.1</v>
      </c>
      <c r="L367" s="1">
        <v>120</v>
      </c>
      <c r="M367" s="1">
        <v>209.7</v>
      </c>
      <c r="N367" s="1">
        <v>172.3</v>
      </c>
      <c r="O367" s="1">
        <v>193</v>
      </c>
      <c r="P367" s="1">
        <v>177</v>
      </c>
      <c r="Q367" s="1">
        <v>199.5</v>
      </c>
      <c r="R367" s="1">
        <v>186.1</v>
      </c>
      <c r="S367" s="1">
        <v>178.7</v>
      </c>
      <c r="T367" s="1">
        <v>185.1</v>
      </c>
      <c r="U367" s="1">
        <v>173.5</v>
      </c>
      <c r="V367" s="1">
        <v>181.9</v>
      </c>
      <c r="W367" s="1">
        <v>174.2</v>
      </c>
      <c r="X367" s="1">
        <v>184.4</v>
      </c>
      <c r="Y367" s="1">
        <v>164.2</v>
      </c>
      <c r="Z367" s="1">
        <v>170.3</v>
      </c>
      <c r="AA367" s="1">
        <v>175</v>
      </c>
      <c r="AB367" s="1">
        <v>181</v>
      </c>
      <c r="AC367" s="1">
        <v>174.1</v>
      </c>
      <c r="AD367" s="1">
        <v>177.2</v>
      </c>
    </row>
    <row r="368" spans="1:30" ht="13">
      <c r="A368" s="31" t="s">
        <v>30</v>
      </c>
      <c r="B368" s="32">
        <v>2023</v>
      </c>
      <c r="C368" s="31" t="s">
        <v>37</v>
      </c>
      <c r="D368" s="33">
        <v>173.3</v>
      </c>
      <c r="E368" s="33">
        <v>206.9</v>
      </c>
      <c r="F368" s="33">
        <v>167.9</v>
      </c>
      <c r="G368" s="33">
        <v>178.2</v>
      </c>
      <c r="H368" s="33">
        <v>178.5</v>
      </c>
      <c r="I368" s="33">
        <v>173.7</v>
      </c>
      <c r="J368" s="33">
        <v>142.80000000000001</v>
      </c>
      <c r="K368" s="33">
        <v>172.8</v>
      </c>
      <c r="L368" s="33">
        <v>120.4</v>
      </c>
      <c r="M368" s="33">
        <v>215.5</v>
      </c>
      <c r="N368" s="33">
        <v>178.2</v>
      </c>
      <c r="O368" s="33">
        <v>190.5</v>
      </c>
      <c r="P368" s="33">
        <v>175.5</v>
      </c>
      <c r="Q368" s="33">
        <v>199.5</v>
      </c>
      <c r="R368" s="33">
        <v>190.7</v>
      </c>
      <c r="S368" s="33">
        <v>187.3</v>
      </c>
      <c r="T368" s="33">
        <v>190.2</v>
      </c>
      <c r="U368" s="39" t="s">
        <v>32</v>
      </c>
      <c r="V368" s="33">
        <v>181.5</v>
      </c>
      <c r="W368" s="33">
        <v>179.1</v>
      </c>
      <c r="X368" s="33">
        <v>187.2</v>
      </c>
      <c r="Y368" s="33">
        <v>169.4</v>
      </c>
      <c r="Z368" s="33">
        <v>173.2</v>
      </c>
      <c r="AA368" s="33">
        <v>179.4</v>
      </c>
      <c r="AB368" s="33">
        <v>183.8</v>
      </c>
      <c r="AC368" s="33">
        <v>178.9</v>
      </c>
      <c r="AD368" s="33">
        <v>178.8</v>
      </c>
    </row>
    <row r="369" spans="1:30" ht="13">
      <c r="A369" s="11" t="s">
        <v>33</v>
      </c>
      <c r="B369" s="21">
        <v>2023</v>
      </c>
      <c r="C369" s="11" t="s">
        <v>37</v>
      </c>
      <c r="D369" s="1">
        <v>174.8</v>
      </c>
      <c r="E369" s="1">
        <v>213.7</v>
      </c>
      <c r="F369" s="1">
        <v>172.4</v>
      </c>
      <c r="G369" s="1">
        <v>178.8</v>
      </c>
      <c r="H369" s="1">
        <v>168.7</v>
      </c>
      <c r="I369" s="1">
        <v>179.2</v>
      </c>
      <c r="J369" s="1">
        <v>179.9</v>
      </c>
      <c r="K369" s="1">
        <v>174.7</v>
      </c>
      <c r="L369" s="1">
        <v>123.1</v>
      </c>
      <c r="M369" s="1">
        <v>207.8</v>
      </c>
      <c r="N369" s="1">
        <v>165.5</v>
      </c>
      <c r="O369" s="1">
        <v>197</v>
      </c>
      <c r="P369" s="1">
        <v>182.1</v>
      </c>
      <c r="Q369" s="1">
        <v>203.5</v>
      </c>
      <c r="R369" s="1">
        <v>181</v>
      </c>
      <c r="S369" s="1">
        <v>167.7</v>
      </c>
      <c r="T369" s="1">
        <v>178.9</v>
      </c>
      <c r="U369" s="1">
        <v>175.2</v>
      </c>
      <c r="V369" s="1">
        <v>182.1</v>
      </c>
      <c r="W369" s="1">
        <v>169.6</v>
      </c>
      <c r="X369" s="1">
        <v>181.5</v>
      </c>
      <c r="Y369" s="1">
        <v>160.1</v>
      </c>
      <c r="Z369" s="1">
        <v>168.8</v>
      </c>
      <c r="AA369" s="1">
        <v>174.2</v>
      </c>
      <c r="AB369" s="1">
        <v>184.4</v>
      </c>
      <c r="AC369" s="1">
        <v>170.9</v>
      </c>
      <c r="AD369" s="1">
        <v>177.4</v>
      </c>
    </row>
    <row r="370" spans="1:30" ht="13">
      <c r="A370" s="11" t="s">
        <v>34</v>
      </c>
      <c r="B370" s="21">
        <v>2023</v>
      </c>
      <c r="C370" s="11" t="s">
        <v>37</v>
      </c>
      <c r="D370" s="1">
        <v>173.8</v>
      </c>
      <c r="E370" s="1">
        <v>209.3</v>
      </c>
      <c r="F370" s="1">
        <v>169.6</v>
      </c>
      <c r="G370" s="1">
        <v>178.4</v>
      </c>
      <c r="H370" s="1">
        <v>174.9</v>
      </c>
      <c r="I370" s="1">
        <v>176.3</v>
      </c>
      <c r="J370" s="1">
        <v>155.4</v>
      </c>
      <c r="K370" s="1">
        <v>173.4</v>
      </c>
      <c r="L370" s="1">
        <v>121.3</v>
      </c>
      <c r="M370" s="1">
        <v>212.9</v>
      </c>
      <c r="N370" s="1">
        <v>172.9</v>
      </c>
      <c r="O370" s="1">
        <v>193.5</v>
      </c>
      <c r="P370" s="1">
        <v>177.9</v>
      </c>
      <c r="Q370" s="1">
        <v>200.6</v>
      </c>
      <c r="R370" s="1">
        <v>186.9</v>
      </c>
      <c r="S370" s="1">
        <v>179.2</v>
      </c>
      <c r="T370" s="1">
        <v>185.7</v>
      </c>
      <c r="U370" s="1">
        <v>175.2</v>
      </c>
      <c r="V370" s="1">
        <v>181.7</v>
      </c>
      <c r="W370" s="1">
        <v>174.6</v>
      </c>
      <c r="X370" s="1">
        <v>185</v>
      </c>
      <c r="Y370" s="1">
        <v>164.5</v>
      </c>
      <c r="Z370" s="1">
        <v>170.7</v>
      </c>
      <c r="AA370" s="1">
        <v>176.4</v>
      </c>
      <c r="AB370" s="1">
        <v>184</v>
      </c>
      <c r="AC370" s="1">
        <v>175</v>
      </c>
      <c r="AD370" s="1">
        <v>178.1</v>
      </c>
    </row>
    <row r="371" spans="1:30" ht="13">
      <c r="A371" s="31" t="s">
        <v>30</v>
      </c>
      <c r="B371" s="32">
        <v>2023</v>
      </c>
      <c r="C371" s="31" t="s">
        <v>38</v>
      </c>
      <c r="D371" s="33">
        <v>173.2</v>
      </c>
      <c r="E371" s="33">
        <v>211.5</v>
      </c>
      <c r="F371" s="33">
        <v>171</v>
      </c>
      <c r="G371" s="33">
        <v>179.6</v>
      </c>
      <c r="H371" s="33">
        <v>173.3</v>
      </c>
      <c r="I371" s="33">
        <v>169</v>
      </c>
      <c r="J371" s="33">
        <v>148.69999999999999</v>
      </c>
      <c r="K371" s="33">
        <v>174.9</v>
      </c>
      <c r="L371" s="33">
        <v>121.9</v>
      </c>
      <c r="M371" s="33">
        <v>221</v>
      </c>
      <c r="N371" s="33">
        <v>178.7</v>
      </c>
      <c r="O371" s="33">
        <v>191.1</v>
      </c>
      <c r="P371" s="33">
        <v>176.8</v>
      </c>
      <c r="Q371" s="33">
        <v>199.9</v>
      </c>
      <c r="R371" s="33">
        <v>191.2</v>
      </c>
      <c r="S371" s="33">
        <v>187.9</v>
      </c>
      <c r="T371" s="33">
        <v>190.8</v>
      </c>
      <c r="U371" s="39" t="s">
        <v>32</v>
      </c>
      <c r="V371" s="33">
        <v>182.5</v>
      </c>
      <c r="W371" s="33">
        <v>179.8</v>
      </c>
      <c r="X371" s="33">
        <v>187.8</v>
      </c>
      <c r="Y371" s="33">
        <v>169.7</v>
      </c>
      <c r="Z371" s="33">
        <v>173.8</v>
      </c>
      <c r="AA371" s="33">
        <v>180.3</v>
      </c>
      <c r="AB371" s="33">
        <v>184.9</v>
      </c>
      <c r="AC371" s="33">
        <v>179.5</v>
      </c>
      <c r="AD371" s="33">
        <v>179.8</v>
      </c>
    </row>
    <row r="372" spans="1:30" ht="13">
      <c r="A372" s="11" t="s">
        <v>33</v>
      </c>
      <c r="B372" s="21">
        <v>2023</v>
      </c>
      <c r="C372" s="11" t="s">
        <v>38</v>
      </c>
      <c r="D372" s="1">
        <v>174.7</v>
      </c>
      <c r="E372" s="1">
        <v>219.4</v>
      </c>
      <c r="F372" s="1">
        <v>176.7</v>
      </c>
      <c r="G372" s="1">
        <v>179.4</v>
      </c>
      <c r="H372" s="1">
        <v>164.4</v>
      </c>
      <c r="I372" s="1">
        <v>175.8</v>
      </c>
      <c r="J372" s="1">
        <v>185</v>
      </c>
      <c r="K372" s="1">
        <v>176.9</v>
      </c>
      <c r="L372" s="1">
        <v>124.2</v>
      </c>
      <c r="M372" s="1">
        <v>211.9</v>
      </c>
      <c r="N372" s="1">
        <v>165.9</v>
      </c>
      <c r="O372" s="1">
        <v>197.7</v>
      </c>
      <c r="P372" s="1">
        <v>183.1</v>
      </c>
      <c r="Q372" s="1">
        <v>204.2</v>
      </c>
      <c r="R372" s="1">
        <v>181.3</v>
      </c>
      <c r="S372" s="1">
        <v>168.1</v>
      </c>
      <c r="T372" s="1">
        <v>179.3</v>
      </c>
      <c r="U372" s="1">
        <v>175.6</v>
      </c>
      <c r="V372" s="1">
        <v>183.4</v>
      </c>
      <c r="W372" s="1">
        <v>170.1</v>
      </c>
      <c r="X372" s="1">
        <v>182.2</v>
      </c>
      <c r="Y372" s="1">
        <v>160.4</v>
      </c>
      <c r="Z372" s="1">
        <v>169.2</v>
      </c>
      <c r="AA372" s="1">
        <v>174.8</v>
      </c>
      <c r="AB372" s="1">
        <v>185.6</v>
      </c>
      <c r="AC372" s="1">
        <v>171.6</v>
      </c>
      <c r="AD372" s="1">
        <v>178.2</v>
      </c>
    </row>
    <row r="373" spans="1:30" ht="13">
      <c r="A373" s="11" t="s">
        <v>34</v>
      </c>
      <c r="B373" s="21">
        <v>2023</v>
      </c>
      <c r="C373" s="11" t="s">
        <v>38</v>
      </c>
      <c r="D373" s="1">
        <v>173.7</v>
      </c>
      <c r="E373" s="1">
        <v>214.3</v>
      </c>
      <c r="F373" s="1">
        <v>173.2</v>
      </c>
      <c r="G373" s="1">
        <v>179.5</v>
      </c>
      <c r="H373" s="1">
        <v>170</v>
      </c>
      <c r="I373" s="1">
        <v>172.2</v>
      </c>
      <c r="J373" s="1">
        <v>161</v>
      </c>
      <c r="K373" s="1">
        <v>175.6</v>
      </c>
      <c r="L373" s="1">
        <v>122.7</v>
      </c>
      <c r="M373" s="1">
        <v>218</v>
      </c>
      <c r="N373" s="1">
        <v>173.4</v>
      </c>
      <c r="O373" s="1">
        <v>194.2</v>
      </c>
      <c r="P373" s="1">
        <v>179.1</v>
      </c>
      <c r="Q373" s="1">
        <v>201</v>
      </c>
      <c r="R373" s="1">
        <v>187.3</v>
      </c>
      <c r="S373" s="1">
        <v>179.7</v>
      </c>
      <c r="T373" s="1">
        <v>186.2</v>
      </c>
      <c r="U373" s="1">
        <v>175.6</v>
      </c>
      <c r="V373" s="1">
        <v>182.8</v>
      </c>
      <c r="W373" s="1">
        <v>175.2</v>
      </c>
      <c r="X373" s="1">
        <v>185.7</v>
      </c>
      <c r="Y373" s="1">
        <v>164.8</v>
      </c>
      <c r="Z373" s="1">
        <v>171.2</v>
      </c>
      <c r="AA373" s="1">
        <v>177.1</v>
      </c>
      <c r="AB373" s="1">
        <v>185.2</v>
      </c>
      <c r="AC373" s="1">
        <v>175.7</v>
      </c>
      <c r="AD373" s="1">
        <v>179.1</v>
      </c>
    </row>
  </sheetData>
  <sheetProtection algorithmName="SHA-512" hashValue="V8RLNNEmAYnIQ21ZGTdBncQnMz+ZG9RWovgk4G2NBYkb3p2cja0WFfIkqIZWX5WtGQjobO26tPn6XN17k6270A==" saltValue="sDo4vsAS75M4SWLibdg9cA==" spinCount="100000" sheet="1" objects="1" scenarios="1"/>
  <autoFilter ref="A1:AD373"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F331D-C67F-4E43-8226-2AF07A677CD9}">
  <dimension ref="A1:AF373"/>
  <sheetViews>
    <sheetView workbookViewId="0">
      <selection activeCell="E1" sqref="E1"/>
    </sheetView>
  </sheetViews>
  <sheetFormatPr baseColWidth="10" defaultRowHeight="13" outlineLevelCol="1"/>
  <cols>
    <col min="1" max="1" width="8.6640625" bestFit="1" customWidth="1"/>
    <col min="2" max="2" width="7.33203125" bestFit="1" customWidth="1"/>
    <col min="3" max="3" width="8.5" bestFit="1" customWidth="1"/>
    <col min="4" max="4" width="12.33203125" customWidth="1"/>
    <col min="5" max="5" width="20.33203125" bestFit="1" customWidth="1" outlineLevel="1"/>
    <col min="6" max="6" width="14.1640625" bestFit="1" customWidth="1" outlineLevel="1"/>
    <col min="7" max="7" width="6.83203125" bestFit="1" customWidth="1" outlineLevel="1"/>
    <col min="8" max="8" width="17.1640625" bestFit="1" customWidth="1" outlineLevel="1"/>
    <col min="9" max="9" width="13.33203125" bestFit="1" customWidth="1" outlineLevel="1"/>
    <col min="10" max="10" width="7.83203125" bestFit="1" customWidth="1" outlineLevel="1"/>
    <col min="11" max="11" width="12.5" bestFit="1" customWidth="1" outlineLevel="1"/>
    <col min="12" max="12" width="19.6640625" bestFit="1" customWidth="1" outlineLevel="1"/>
    <col min="13" max="13" width="23.1640625" bestFit="1" customWidth="1" outlineLevel="1"/>
    <col min="14" max="14" width="8.83203125" bestFit="1" customWidth="1" outlineLevel="1"/>
    <col min="15" max="15" width="32.33203125" bestFit="1" customWidth="1" outlineLevel="1"/>
    <col min="16" max="16" width="20" bestFit="1" customWidth="1" outlineLevel="1"/>
    <col min="17" max="17" width="7.6640625" bestFit="1" customWidth="1" outlineLevel="1"/>
    <col min="18" max="18" width="22.83203125" bestFit="1" customWidth="1" outlineLevel="1"/>
    <col min="19" max="19" width="26.5" bestFit="1" customWidth="1" outlineLevel="1"/>
    <col min="20" max="20" width="10" bestFit="1" customWidth="1" outlineLevel="1"/>
    <col min="21" max="21" width="10.83203125" customWidth="1" outlineLevel="1"/>
    <col min="22" max="22" width="20.83203125" bestFit="1" customWidth="1" outlineLevel="1"/>
    <col min="23" max="23" width="10" bestFit="1" customWidth="1"/>
    <col min="24" max="24" width="14.1640625" bestFit="1" customWidth="1"/>
    <col min="25" max="25" width="27.83203125" bestFit="1" customWidth="1"/>
    <col min="26" max="26" width="8.6640625" bestFit="1" customWidth="1"/>
    <col min="27" max="27" width="26.83203125" bestFit="1" customWidth="1"/>
    <col min="28" max="28" width="25.33203125" bestFit="1" customWidth="1"/>
    <col min="29" max="29" width="11.5" bestFit="1" customWidth="1"/>
    <col min="30" max="30" width="23.6640625" bestFit="1" customWidth="1"/>
    <col min="31" max="32" width="14.5" bestFit="1" customWidth="1"/>
  </cols>
  <sheetData>
    <row r="1" spans="1:32">
      <c r="A1" s="1" t="s">
        <v>0</v>
      </c>
      <c r="B1" s="1" t="s">
        <v>1</v>
      </c>
      <c r="C1" s="1" t="s">
        <v>2</v>
      </c>
      <c r="D1" s="1" t="s">
        <v>141</v>
      </c>
      <c r="E1" s="1" t="s">
        <v>3</v>
      </c>
      <c r="F1" s="1" t="s">
        <v>4</v>
      </c>
      <c r="G1" s="1" t="s">
        <v>5</v>
      </c>
      <c r="H1" s="1" t="s">
        <v>6</v>
      </c>
      <c r="I1" s="1" t="s">
        <v>7</v>
      </c>
      <c r="J1" s="1" t="s">
        <v>8</v>
      </c>
      <c r="K1" s="1" t="s">
        <v>9</v>
      </c>
      <c r="L1" s="1" t="s">
        <v>10</v>
      </c>
      <c r="M1" s="1" t="s">
        <v>11</v>
      </c>
      <c r="N1" s="1" t="s">
        <v>12</v>
      </c>
      <c r="O1" s="1" t="s">
        <v>14</v>
      </c>
      <c r="P1" s="1" t="s">
        <v>15</v>
      </c>
      <c r="Q1" s="66" t="s">
        <v>96</v>
      </c>
      <c r="R1" s="1" t="s">
        <v>13</v>
      </c>
      <c r="S1" s="1" t="s">
        <v>16</v>
      </c>
      <c r="T1" s="1" t="s">
        <v>17</v>
      </c>
      <c r="U1" s="1" t="s">
        <v>18</v>
      </c>
      <c r="V1" s="1" t="s">
        <v>19</v>
      </c>
      <c r="W1" s="1" t="s">
        <v>20</v>
      </c>
      <c r="X1" s="1" t="s">
        <v>21</v>
      </c>
      <c r="Y1" s="1" t="s">
        <v>22</v>
      </c>
      <c r="Z1" s="1" t="s">
        <v>23</v>
      </c>
      <c r="AA1" s="1" t="s">
        <v>24</v>
      </c>
      <c r="AB1" s="1" t="s">
        <v>25</v>
      </c>
      <c r="AC1" s="1" t="s">
        <v>26</v>
      </c>
      <c r="AD1" s="1" t="s">
        <v>27</v>
      </c>
      <c r="AE1" s="1" t="s">
        <v>28</v>
      </c>
      <c r="AF1" s="1" t="s">
        <v>29</v>
      </c>
    </row>
    <row r="2" spans="1:32">
      <c r="A2" s="1" t="s">
        <v>30</v>
      </c>
      <c r="B2" s="1">
        <v>2013</v>
      </c>
      <c r="C2" s="1" t="s">
        <v>31</v>
      </c>
      <c r="D2" s="79" t="str">
        <f>_xlfn.CONCAT(C2," ", B2)</f>
        <v>January 2013</v>
      </c>
      <c r="E2" s="1">
        <v>107.5</v>
      </c>
      <c r="F2" s="1">
        <v>106.3</v>
      </c>
      <c r="G2" s="1">
        <v>108.1</v>
      </c>
      <c r="H2" s="1">
        <v>104.9</v>
      </c>
      <c r="I2" s="1">
        <v>106.1</v>
      </c>
      <c r="J2" s="1">
        <v>103.9</v>
      </c>
      <c r="K2" s="1">
        <v>101.9</v>
      </c>
      <c r="L2" s="1">
        <v>106.1</v>
      </c>
      <c r="M2" s="1">
        <v>106.8</v>
      </c>
      <c r="N2" s="1">
        <v>103.1</v>
      </c>
      <c r="O2" s="1">
        <v>106.7</v>
      </c>
      <c r="P2" s="1">
        <v>105.5</v>
      </c>
      <c r="Q2" s="67">
        <f>SUM(E2:P2)</f>
        <v>1266.8999999999999</v>
      </c>
      <c r="R2" s="1">
        <v>104.8</v>
      </c>
      <c r="S2" s="1">
        <v>105.1</v>
      </c>
      <c r="T2" s="1">
        <v>106.5</v>
      </c>
      <c r="U2" s="1">
        <v>105.8</v>
      </c>
      <c r="V2" s="1">
        <v>106.4</v>
      </c>
      <c r="W2" s="1" t="s">
        <v>32</v>
      </c>
      <c r="X2" s="1">
        <v>105.5</v>
      </c>
      <c r="Y2" s="1">
        <v>104.8</v>
      </c>
      <c r="Z2" s="1">
        <v>104</v>
      </c>
      <c r="AA2" s="1">
        <v>103.3</v>
      </c>
      <c r="AB2" s="1">
        <v>103.4</v>
      </c>
      <c r="AC2" s="1">
        <v>103.8</v>
      </c>
      <c r="AD2" s="1">
        <v>104.7</v>
      </c>
      <c r="AE2" s="1">
        <v>104</v>
      </c>
      <c r="AF2" s="1">
        <v>105.1</v>
      </c>
    </row>
    <row r="3" spans="1:32">
      <c r="A3" s="1" t="s">
        <v>30</v>
      </c>
      <c r="B3" s="1">
        <v>2013</v>
      </c>
      <c r="C3" s="1" t="s">
        <v>35</v>
      </c>
      <c r="D3" s="1" t="s">
        <v>142</v>
      </c>
      <c r="E3" s="1">
        <v>109.2</v>
      </c>
      <c r="F3" s="1">
        <v>108.7</v>
      </c>
      <c r="G3" s="1">
        <v>110.2</v>
      </c>
      <c r="H3" s="1">
        <v>105.4</v>
      </c>
      <c r="I3" s="1">
        <v>106.7</v>
      </c>
      <c r="J3" s="1">
        <v>104</v>
      </c>
      <c r="K3" s="1">
        <v>102.4</v>
      </c>
      <c r="L3" s="1">
        <v>105.9</v>
      </c>
      <c r="M3" s="1">
        <v>105.7</v>
      </c>
      <c r="N3" s="1">
        <v>103.1</v>
      </c>
      <c r="O3" s="1">
        <v>107.7</v>
      </c>
      <c r="P3" s="1">
        <v>106.3</v>
      </c>
      <c r="Q3" s="62">
        <v>1275.3</v>
      </c>
      <c r="R3" s="1">
        <v>105.1</v>
      </c>
      <c r="S3" s="1">
        <v>105.6</v>
      </c>
      <c r="T3" s="1">
        <v>107.1</v>
      </c>
      <c r="U3" s="1">
        <v>106.3</v>
      </c>
      <c r="V3" s="1">
        <v>107</v>
      </c>
      <c r="W3" s="1" t="s">
        <v>32</v>
      </c>
      <c r="X3" s="1">
        <v>106.2</v>
      </c>
      <c r="Y3" s="1">
        <v>105.2</v>
      </c>
      <c r="Z3" s="1">
        <v>104.4</v>
      </c>
      <c r="AA3" s="1">
        <v>103.9</v>
      </c>
      <c r="AB3" s="1">
        <v>104</v>
      </c>
      <c r="AC3" s="1">
        <v>104.1</v>
      </c>
      <c r="AD3" s="1">
        <v>104.6</v>
      </c>
      <c r="AE3" s="1">
        <v>104.4</v>
      </c>
      <c r="AF3" s="1">
        <v>105.8</v>
      </c>
    </row>
    <row r="4" spans="1:32">
      <c r="A4" s="1" t="s">
        <v>30</v>
      </c>
      <c r="B4" s="1">
        <v>2013</v>
      </c>
      <c r="C4" s="1" t="s">
        <v>36</v>
      </c>
      <c r="D4" s="1" t="s">
        <v>143</v>
      </c>
      <c r="E4" s="1">
        <v>110.2</v>
      </c>
      <c r="F4" s="1">
        <v>108.8</v>
      </c>
      <c r="G4" s="1">
        <v>109.9</v>
      </c>
      <c r="H4" s="1">
        <v>105.6</v>
      </c>
      <c r="I4" s="1">
        <v>106.2</v>
      </c>
      <c r="J4" s="1">
        <v>105.7</v>
      </c>
      <c r="K4" s="1">
        <v>101.4</v>
      </c>
      <c r="L4" s="1">
        <v>105.7</v>
      </c>
      <c r="M4" s="1">
        <v>105</v>
      </c>
      <c r="N4" s="1">
        <v>103.3</v>
      </c>
      <c r="O4" s="1">
        <v>108.2</v>
      </c>
      <c r="P4" s="1">
        <v>106.6</v>
      </c>
      <c r="Q4" s="62">
        <v>1276.6000000000001</v>
      </c>
      <c r="R4" s="1">
        <v>105.6</v>
      </c>
      <c r="S4" s="1">
        <v>106.5</v>
      </c>
      <c r="T4" s="1">
        <v>107.6</v>
      </c>
      <c r="U4" s="1">
        <v>106.8</v>
      </c>
      <c r="V4" s="1">
        <v>107.5</v>
      </c>
      <c r="W4" s="1" t="s">
        <v>32</v>
      </c>
      <c r="X4" s="1">
        <v>106.1</v>
      </c>
      <c r="Y4" s="1">
        <v>105.6</v>
      </c>
      <c r="Z4" s="1">
        <v>104.7</v>
      </c>
      <c r="AA4" s="1">
        <v>104.6</v>
      </c>
      <c r="AB4" s="1">
        <v>104</v>
      </c>
      <c r="AC4" s="1">
        <v>104.3</v>
      </c>
      <c r="AD4" s="1">
        <v>104.3</v>
      </c>
      <c r="AE4" s="1">
        <v>104.6</v>
      </c>
      <c r="AF4" s="1">
        <v>106</v>
      </c>
    </row>
    <row r="5" spans="1:32">
      <c r="A5" s="1" t="s">
        <v>30</v>
      </c>
      <c r="B5" s="1">
        <v>2013</v>
      </c>
      <c r="C5" s="1" t="s">
        <v>37</v>
      </c>
      <c r="D5" s="1" t="s">
        <v>144</v>
      </c>
      <c r="E5" s="1">
        <v>110.2</v>
      </c>
      <c r="F5" s="1">
        <v>109.5</v>
      </c>
      <c r="G5" s="1">
        <v>106.9</v>
      </c>
      <c r="H5" s="1">
        <v>106.3</v>
      </c>
      <c r="I5" s="1">
        <v>105.7</v>
      </c>
      <c r="J5" s="1">
        <v>108.3</v>
      </c>
      <c r="K5" s="1">
        <v>103.4</v>
      </c>
      <c r="L5" s="1">
        <v>105.7</v>
      </c>
      <c r="M5" s="1">
        <v>104.2</v>
      </c>
      <c r="N5" s="1">
        <v>103.2</v>
      </c>
      <c r="O5" s="1">
        <v>108.8</v>
      </c>
      <c r="P5" s="1">
        <v>107.1</v>
      </c>
      <c r="Q5" s="62">
        <v>1279.3</v>
      </c>
      <c r="R5" s="1">
        <v>106.5</v>
      </c>
      <c r="S5" s="1">
        <v>107.1</v>
      </c>
      <c r="T5" s="1">
        <v>108.1</v>
      </c>
      <c r="U5" s="1">
        <v>107.4</v>
      </c>
      <c r="V5" s="1">
        <v>108</v>
      </c>
      <c r="W5" s="1" t="s">
        <v>32</v>
      </c>
      <c r="X5" s="1">
        <v>106.5</v>
      </c>
      <c r="Y5" s="1">
        <v>106.1</v>
      </c>
      <c r="Z5" s="1">
        <v>105.1</v>
      </c>
      <c r="AA5" s="1">
        <v>104.4</v>
      </c>
      <c r="AB5" s="1">
        <v>104.5</v>
      </c>
      <c r="AC5" s="1">
        <v>104.8</v>
      </c>
      <c r="AD5" s="1">
        <v>102.7</v>
      </c>
      <c r="AE5" s="1">
        <v>104.6</v>
      </c>
      <c r="AF5" s="1">
        <v>106.4</v>
      </c>
    </row>
    <row r="6" spans="1:32">
      <c r="A6" s="1" t="s">
        <v>30</v>
      </c>
      <c r="B6" s="1">
        <v>2013</v>
      </c>
      <c r="C6" s="1" t="s">
        <v>38</v>
      </c>
      <c r="D6" s="1" t="s">
        <v>145</v>
      </c>
      <c r="E6" s="1">
        <v>110.9</v>
      </c>
      <c r="F6" s="1">
        <v>109.8</v>
      </c>
      <c r="G6" s="1">
        <v>105.9</v>
      </c>
      <c r="H6" s="1">
        <v>107.5</v>
      </c>
      <c r="I6" s="1">
        <v>105.3</v>
      </c>
      <c r="J6" s="1">
        <v>108.1</v>
      </c>
      <c r="K6" s="1">
        <v>107.3</v>
      </c>
      <c r="L6" s="1">
        <v>106.1</v>
      </c>
      <c r="M6" s="1">
        <v>103.7</v>
      </c>
      <c r="N6" s="1">
        <v>104</v>
      </c>
      <c r="O6" s="1">
        <v>109.9</v>
      </c>
      <c r="P6" s="1">
        <v>108.1</v>
      </c>
      <c r="Q6" s="62">
        <v>1286.5999999999999</v>
      </c>
      <c r="R6" s="1">
        <v>107.4</v>
      </c>
      <c r="S6" s="1">
        <v>108.1</v>
      </c>
      <c r="T6" s="1">
        <v>108.8</v>
      </c>
      <c r="U6" s="1">
        <v>107.9</v>
      </c>
      <c r="V6" s="1">
        <v>108.6</v>
      </c>
      <c r="W6" s="1" t="s">
        <v>32</v>
      </c>
      <c r="X6" s="1">
        <v>107.5</v>
      </c>
      <c r="Y6" s="1">
        <v>106.8</v>
      </c>
      <c r="Z6" s="1">
        <v>105.7</v>
      </c>
      <c r="AA6" s="1">
        <v>104.1</v>
      </c>
      <c r="AB6" s="1">
        <v>105</v>
      </c>
      <c r="AC6" s="1">
        <v>105.5</v>
      </c>
      <c r="AD6" s="1">
        <v>102.1</v>
      </c>
      <c r="AE6" s="1">
        <v>104.8</v>
      </c>
      <c r="AF6" s="1">
        <v>107.2</v>
      </c>
    </row>
    <row r="7" spans="1:32">
      <c r="A7" s="1" t="s">
        <v>30</v>
      </c>
      <c r="B7" s="1">
        <v>2013</v>
      </c>
      <c r="C7" s="1" t="s">
        <v>39</v>
      </c>
      <c r="D7" s="1" t="s">
        <v>146</v>
      </c>
      <c r="E7" s="1">
        <v>112.3</v>
      </c>
      <c r="F7" s="1">
        <v>112.1</v>
      </c>
      <c r="G7" s="1">
        <v>108.1</v>
      </c>
      <c r="H7" s="1">
        <v>108.3</v>
      </c>
      <c r="I7" s="1">
        <v>105.9</v>
      </c>
      <c r="J7" s="1">
        <v>109.2</v>
      </c>
      <c r="K7" s="1">
        <v>118</v>
      </c>
      <c r="L7" s="1">
        <v>106.8</v>
      </c>
      <c r="M7" s="1">
        <v>104.1</v>
      </c>
      <c r="N7" s="1">
        <v>105.4</v>
      </c>
      <c r="O7" s="1">
        <v>111</v>
      </c>
      <c r="P7" s="1">
        <v>110.6</v>
      </c>
      <c r="Q7" s="62">
        <v>1311.8</v>
      </c>
      <c r="R7" s="1">
        <v>108.2</v>
      </c>
      <c r="S7" s="1">
        <v>109</v>
      </c>
      <c r="T7" s="1">
        <v>109.7</v>
      </c>
      <c r="U7" s="1">
        <v>108.8</v>
      </c>
      <c r="V7" s="1">
        <v>109.5</v>
      </c>
      <c r="W7" s="1" t="s">
        <v>32</v>
      </c>
      <c r="X7" s="1">
        <v>108.5</v>
      </c>
      <c r="Y7" s="1">
        <v>107.5</v>
      </c>
      <c r="Z7" s="1">
        <v>106.3</v>
      </c>
      <c r="AA7" s="1">
        <v>105</v>
      </c>
      <c r="AB7" s="1">
        <v>105.6</v>
      </c>
      <c r="AC7" s="1">
        <v>106.5</v>
      </c>
      <c r="AD7" s="1">
        <v>102.5</v>
      </c>
      <c r="AE7" s="1">
        <v>105.5</v>
      </c>
      <c r="AF7" s="1">
        <v>108.9</v>
      </c>
    </row>
    <row r="8" spans="1:32">
      <c r="A8" s="1" t="s">
        <v>30</v>
      </c>
      <c r="B8" s="1">
        <v>2013</v>
      </c>
      <c r="C8" s="1" t="s">
        <v>40</v>
      </c>
      <c r="D8" s="1" t="s">
        <v>147</v>
      </c>
      <c r="E8" s="1">
        <v>113.4</v>
      </c>
      <c r="F8" s="1">
        <v>114.9</v>
      </c>
      <c r="G8" s="1">
        <v>110.5</v>
      </c>
      <c r="H8" s="1">
        <v>109.3</v>
      </c>
      <c r="I8" s="1">
        <v>106.2</v>
      </c>
      <c r="J8" s="1">
        <v>110.3</v>
      </c>
      <c r="K8" s="1">
        <v>129.19999999999999</v>
      </c>
      <c r="L8" s="1">
        <v>107.1</v>
      </c>
      <c r="M8" s="1">
        <v>104.3</v>
      </c>
      <c r="N8" s="1">
        <v>106.4</v>
      </c>
      <c r="O8" s="1">
        <v>112.1</v>
      </c>
      <c r="P8" s="1">
        <v>113.1</v>
      </c>
      <c r="Q8" s="62">
        <v>1336.7999999999997</v>
      </c>
      <c r="R8" s="1">
        <v>109.1</v>
      </c>
      <c r="S8" s="1">
        <v>109.8</v>
      </c>
      <c r="T8" s="1">
        <v>110.5</v>
      </c>
      <c r="U8" s="1">
        <v>109.5</v>
      </c>
      <c r="V8" s="1">
        <v>110.3</v>
      </c>
      <c r="W8" s="1" t="s">
        <v>32</v>
      </c>
      <c r="X8" s="1">
        <v>109.5</v>
      </c>
      <c r="Y8" s="1">
        <v>108.3</v>
      </c>
      <c r="Z8" s="1">
        <v>106.9</v>
      </c>
      <c r="AA8" s="1">
        <v>106.8</v>
      </c>
      <c r="AB8" s="1">
        <v>106.4</v>
      </c>
      <c r="AC8" s="1">
        <v>107.8</v>
      </c>
      <c r="AD8" s="1">
        <v>102.5</v>
      </c>
      <c r="AE8" s="1">
        <v>106.5</v>
      </c>
      <c r="AF8" s="1">
        <v>110.7</v>
      </c>
    </row>
    <row r="9" spans="1:32">
      <c r="A9" s="1" t="s">
        <v>30</v>
      </c>
      <c r="B9" s="1">
        <v>2013</v>
      </c>
      <c r="C9" s="1" t="s">
        <v>41</v>
      </c>
      <c r="D9" s="1" t="s">
        <v>148</v>
      </c>
      <c r="E9" s="1">
        <v>114.3</v>
      </c>
      <c r="F9" s="1">
        <v>115.4</v>
      </c>
      <c r="G9" s="1">
        <v>111.1</v>
      </c>
      <c r="H9" s="1">
        <v>110</v>
      </c>
      <c r="I9" s="1">
        <v>106.4</v>
      </c>
      <c r="J9" s="1">
        <v>110.8</v>
      </c>
      <c r="K9" s="1">
        <v>138.9</v>
      </c>
      <c r="L9" s="1">
        <v>107.4</v>
      </c>
      <c r="M9" s="1">
        <v>104.1</v>
      </c>
      <c r="N9" s="1">
        <v>106.9</v>
      </c>
      <c r="O9" s="1">
        <v>112.6</v>
      </c>
      <c r="P9" s="1">
        <v>114.9</v>
      </c>
      <c r="Q9" s="62">
        <v>1352.8</v>
      </c>
      <c r="R9" s="1">
        <v>109.7</v>
      </c>
      <c r="S9" s="1">
        <v>110.7</v>
      </c>
      <c r="T9" s="1">
        <v>111.3</v>
      </c>
      <c r="U9" s="1">
        <v>110.2</v>
      </c>
      <c r="V9" s="1">
        <v>111.1</v>
      </c>
      <c r="W9" s="1" t="s">
        <v>32</v>
      </c>
      <c r="X9" s="1">
        <v>109.9</v>
      </c>
      <c r="Y9" s="1">
        <v>108.7</v>
      </c>
      <c r="Z9" s="1">
        <v>107.5</v>
      </c>
      <c r="AA9" s="1">
        <v>107.8</v>
      </c>
      <c r="AB9" s="1">
        <v>106.8</v>
      </c>
      <c r="AC9" s="1">
        <v>108.7</v>
      </c>
      <c r="AD9" s="1">
        <v>105</v>
      </c>
      <c r="AE9" s="1">
        <v>107.5</v>
      </c>
      <c r="AF9" s="1">
        <v>112.1</v>
      </c>
    </row>
    <row r="10" spans="1:32">
      <c r="A10" s="1" t="s">
        <v>30</v>
      </c>
      <c r="B10" s="1">
        <v>2013</v>
      </c>
      <c r="C10" s="1" t="s">
        <v>42</v>
      </c>
      <c r="D10" s="1" t="s">
        <v>149</v>
      </c>
      <c r="E10" s="1">
        <v>115.4</v>
      </c>
      <c r="F10" s="1">
        <v>115.7</v>
      </c>
      <c r="G10" s="1">
        <v>111.7</v>
      </c>
      <c r="H10" s="1">
        <v>111</v>
      </c>
      <c r="I10" s="1">
        <v>107.4</v>
      </c>
      <c r="J10" s="1">
        <v>110.9</v>
      </c>
      <c r="K10" s="1">
        <v>154</v>
      </c>
      <c r="L10" s="1">
        <v>108.1</v>
      </c>
      <c r="M10" s="1">
        <v>104.2</v>
      </c>
      <c r="N10" s="1">
        <v>107.9</v>
      </c>
      <c r="O10" s="1">
        <v>114</v>
      </c>
      <c r="P10" s="1">
        <v>117.8</v>
      </c>
      <c r="Q10" s="62">
        <v>1378.1000000000001</v>
      </c>
      <c r="R10" s="1">
        <v>110.4</v>
      </c>
      <c r="S10" s="1">
        <v>111.7</v>
      </c>
      <c r="T10" s="1">
        <v>112.7</v>
      </c>
      <c r="U10" s="1">
        <v>111.4</v>
      </c>
      <c r="V10" s="1">
        <v>112.5</v>
      </c>
      <c r="W10" s="1" t="s">
        <v>32</v>
      </c>
      <c r="X10" s="1">
        <v>111.1</v>
      </c>
      <c r="Y10" s="1">
        <v>109.6</v>
      </c>
      <c r="Z10" s="1">
        <v>108.3</v>
      </c>
      <c r="AA10" s="1">
        <v>109.3</v>
      </c>
      <c r="AB10" s="1">
        <v>107.7</v>
      </c>
      <c r="AC10" s="1">
        <v>109.8</v>
      </c>
      <c r="AD10" s="1">
        <v>106.7</v>
      </c>
      <c r="AE10" s="1">
        <v>108.7</v>
      </c>
      <c r="AF10" s="1">
        <v>114.2</v>
      </c>
    </row>
    <row r="11" spans="1:32">
      <c r="A11" s="1" t="s">
        <v>30</v>
      </c>
      <c r="B11" s="1">
        <v>2013</v>
      </c>
      <c r="C11" s="1" t="s">
        <v>43</v>
      </c>
      <c r="D11" s="1" t="s">
        <v>150</v>
      </c>
      <c r="E11" s="1">
        <v>116.3</v>
      </c>
      <c r="F11" s="1">
        <v>115.4</v>
      </c>
      <c r="G11" s="1">
        <v>112.6</v>
      </c>
      <c r="H11" s="1">
        <v>111.7</v>
      </c>
      <c r="I11" s="1">
        <v>107.7</v>
      </c>
      <c r="J11" s="1">
        <v>113.2</v>
      </c>
      <c r="K11" s="1">
        <v>164.9</v>
      </c>
      <c r="L11" s="1">
        <v>108.3</v>
      </c>
      <c r="M11" s="1">
        <v>103.9</v>
      </c>
      <c r="N11" s="1">
        <v>108.2</v>
      </c>
      <c r="O11" s="1">
        <v>114.9</v>
      </c>
      <c r="P11" s="1">
        <v>119.8</v>
      </c>
      <c r="Q11" s="62">
        <v>1396.9</v>
      </c>
      <c r="R11" s="1">
        <v>111.1</v>
      </c>
      <c r="S11" s="1">
        <v>112.2</v>
      </c>
      <c r="T11" s="1">
        <v>113.6</v>
      </c>
      <c r="U11" s="1">
        <v>112.3</v>
      </c>
      <c r="V11" s="1">
        <v>113.4</v>
      </c>
      <c r="W11" s="1" t="s">
        <v>32</v>
      </c>
      <c r="X11" s="1">
        <v>111.6</v>
      </c>
      <c r="Y11" s="1">
        <v>110.4</v>
      </c>
      <c r="Z11" s="1">
        <v>108.9</v>
      </c>
      <c r="AA11" s="1">
        <v>109.3</v>
      </c>
      <c r="AB11" s="1">
        <v>108.3</v>
      </c>
      <c r="AC11" s="1">
        <v>110.2</v>
      </c>
      <c r="AD11" s="1">
        <v>107.5</v>
      </c>
      <c r="AE11" s="1">
        <v>109.1</v>
      </c>
      <c r="AF11" s="1">
        <v>115.5</v>
      </c>
    </row>
    <row r="12" spans="1:32">
      <c r="A12" s="1" t="s">
        <v>30</v>
      </c>
      <c r="B12" s="1">
        <v>2013</v>
      </c>
      <c r="C12" s="1" t="s">
        <v>44</v>
      </c>
      <c r="D12" s="1" t="s">
        <v>151</v>
      </c>
      <c r="E12" s="1">
        <v>117.3</v>
      </c>
      <c r="F12" s="1">
        <v>114.9</v>
      </c>
      <c r="G12" s="1">
        <v>116.2</v>
      </c>
      <c r="H12" s="1">
        <v>112.8</v>
      </c>
      <c r="I12" s="1">
        <v>108.9</v>
      </c>
      <c r="J12" s="1">
        <v>116.6</v>
      </c>
      <c r="K12" s="1">
        <v>178.1</v>
      </c>
      <c r="L12" s="1">
        <v>109.1</v>
      </c>
      <c r="M12" s="1">
        <v>103.6</v>
      </c>
      <c r="N12" s="1">
        <v>109</v>
      </c>
      <c r="O12" s="1">
        <v>116</v>
      </c>
      <c r="P12" s="1">
        <v>122.5</v>
      </c>
      <c r="Q12" s="62">
        <v>1425</v>
      </c>
      <c r="R12" s="1">
        <v>111.8</v>
      </c>
      <c r="S12" s="1">
        <v>112.8</v>
      </c>
      <c r="T12" s="1">
        <v>114.6</v>
      </c>
      <c r="U12" s="1">
        <v>113.1</v>
      </c>
      <c r="V12" s="1">
        <v>114.4</v>
      </c>
      <c r="W12" s="1" t="s">
        <v>32</v>
      </c>
      <c r="X12" s="1">
        <v>112.6</v>
      </c>
      <c r="Y12" s="1">
        <v>111.3</v>
      </c>
      <c r="Z12" s="1">
        <v>109.7</v>
      </c>
      <c r="AA12" s="1">
        <v>109.6</v>
      </c>
      <c r="AB12" s="1">
        <v>108.7</v>
      </c>
      <c r="AC12" s="1">
        <v>111</v>
      </c>
      <c r="AD12" s="1">
        <v>108.2</v>
      </c>
      <c r="AE12" s="1">
        <v>109.8</v>
      </c>
      <c r="AF12" s="1">
        <v>117.4</v>
      </c>
    </row>
    <row r="13" spans="1:32">
      <c r="A13" s="1" t="s">
        <v>30</v>
      </c>
      <c r="B13" s="1">
        <v>2013</v>
      </c>
      <c r="C13" s="1" t="s">
        <v>45</v>
      </c>
      <c r="D13" s="1" t="s">
        <v>152</v>
      </c>
      <c r="E13" s="1">
        <v>118.4</v>
      </c>
      <c r="F13" s="1">
        <v>115.9</v>
      </c>
      <c r="G13" s="1">
        <v>120.4</v>
      </c>
      <c r="H13" s="1">
        <v>113.8</v>
      </c>
      <c r="I13" s="1">
        <v>109.5</v>
      </c>
      <c r="J13" s="1">
        <v>115.5</v>
      </c>
      <c r="K13" s="1">
        <v>145.69999999999999</v>
      </c>
      <c r="L13" s="1">
        <v>109.5</v>
      </c>
      <c r="M13" s="1">
        <v>102.9</v>
      </c>
      <c r="N13" s="1">
        <v>109.8</v>
      </c>
      <c r="O13" s="1">
        <v>116.8</v>
      </c>
      <c r="P13" s="1">
        <v>118.7</v>
      </c>
      <c r="Q13" s="62">
        <v>1396.9</v>
      </c>
      <c r="R13" s="1">
        <v>112.1</v>
      </c>
      <c r="S13" s="1">
        <v>113.6</v>
      </c>
      <c r="T13" s="1">
        <v>115.8</v>
      </c>
      <c r="U13" s="1">
        <v>114</v>
      </c>
      <c r="V13" s="1">
        <v>115.5</v>
      </c>
      <c r="W13" s="1" t="s">
        <v>32</v>
      </c>
      <c r="X13" s="1">
        <v>112.8</v>
      </c>
      <c r="Y13" s="1">
        <v>112.1</v>
      </c>
      <c r="Z13" s="1">
        <v>110.1</v>
      </c>
      <c r="AA13" s="1">
        <v>109.9</v>
      </c>
      <c r="AB13" s="1">
        <v>109.2</v>
      </c>
      <c r="AC13" s="1">
        <v>111.6</v>
      </c>
      <c r="AD13" s="1">
        <v>108.1</v>
      </c>
      <c r="AE13" s="1">
        <v>110.1</v>
      </c>
      <c r="AF13" s="1">
        <v>115.5</v>
      </c>
    </row>
    <row r="14" spans="1:32">
      <c r="A14" s="1" t="s">
        <v>30</v>
      </c>
      <c r="B14" s="1">
        <v>2014</v>
      </c>
      <c r="C14" s="1" t="s">
        <v>31</v>
      </c>
      <c r="D14" s="1" t="s">
        <v>153</v>
      </c>
      <c r="E14" s="1">
        <v>118.9</v>
      </c>
      <c r="F14" s="1">
        <v>117.1</v>
      </c>
      <c r="G14" s="1">
        <v>120.5</v>
      </c>
      <c r="H14" s="1">
        <v>114.4</v>
      </c>
      <c r="I14" s="1">
        <v>109</v>
      </c>
      <c r="J14" s="1">
        <v>115.5</v>
      </c>
      <c r="K14" s="1">
        <v>123.9</v>
      </c>
      <c r="L14" s="1">
        <v>109.6</v>
      </c>
      <c r="M14" s="1">
        <v>101.8</v>
      </c>
      <c r="N14" s="1">
        <v>110.2</v>
      </c>
      <c r="O14" s="1">
        <v>117.3</v>
      </c>
      <c r="P14" s="1">
        <v>116</v>
      </c>
      <c r="Q14" s="62">
        <v>1374.2</v>
      </c>
      <c r="R14" s="1">
        <v>112.4</v>
      </c>
      <c r="S14" s="1">
        <v>114</v>
      </c>
      <c r="T14" s="1">
        <v>116.5</v>
      </c>
      <c r="U14" s="1">
        <v>114.5</v>
      </c>
      <c r="V14" s="1">
        <v>116.2</v>
      </c>
      <c r="W14" s="1" t="s">
        <v>32</v>
      </c>
      <c r="X14" s="1">
        <v>113</v>
      </c>
      <c r="Y14" s="1">
        <v>112.6</v>
      </c>
      <c r="Z14" s="1">
        <v>110.6</v>
      </c>
      <c r="AA14" s="1">
        <v>110.5</v>
      </c>
      <c r="AB14" s="1">
        <v>109.6</v>
      </c>
      <c r="AC14" s="1">
        <v>111.8</v>
      </c>
      <c r="AD14" s="1">
        <v>108.3</v>
      </c>
      <c r="AE14" s="1">
        <v>110.6</v>
      </c>
      <c r="AF14" s="1">
        <v>114.2</v>
      </c>
    </row>
    <row r="15" spans="1:32">
      <c r="A15" s="1" t="s">
        <v>30</v>
      </c>
      <c r="B15" s="1">
        <v>2014</v>
      </c>
      <c r="C15" s="1" t="s">
        <v>35</v>
      </c>
      <c r="D15" s="1" t="s">
        <v>154</v>
      </c>
      <c r="E15" s="1">
        <v>119.4</v>
      </c>
      <c r="F15" s="1">
        <v>117.7</v>
      </c>
      <c r="G15" s="1">
        <v>121.2</v>
      </c>
      <c r="H15" s="1">
        <v>115</v>
      </c>
      <c r="I15" s="1">
        <v>109</v>
      </c>
      <c r="J15" s="1">
        <v>116.6</v>
      </c>
      <c r="K15" s="1">
        <v>116</v>
      </c>
      <c r="L15" s="1">
        <v>109.8</v>
      </c>
      <c r="M15" s="1">
        <v>101.1</v>
      </c>
      <c r="N15" s="1">
        <v>110.4</v>
      </c>
      <c r="O15" s="1">
        <v>117.8</v>
      </c>
      <c r="P15" s="1">
        <v>115.3</v>
      </c>
      <c r="Q15" s="62">
        <v>1369.3</v>
      </c>
      <c r="R15" s="1">
        <v>112.9</v>
      </c>
      <c r="S15" s="1">
        <v>114.2</v>
      </c>
      <c r="T15" s="1">
        <v>117.1</v>
      </c>
      <c r="U15" s="1">
        <v>114.5</v>
      </c>
      <c r="V15" s="1">
        <v>116.7</v>
      </c>
      <c r="W15" s="1" t="s">
        <v>32</v>
      </c>
      <c r="X15" s="1">
        <v>113.2</v>
      </c>
      <c r="Y15" s="1">
        <v>112.9</v>
      </c>
      <c r="Z15" s="1">
        <v>110.9</v>
      </c>
      <c r="AA15" s="1">
        <v>110.8</v>
      </c>
      <c r="AB15" s="1">
        <v>109.9</v>
      </c>
      <c r="AC15" s="1">
        <v>112</v>
      </c>
      <c r="AD15" s="1">
        <v>108.7</v>
      </c>
      <c r="AE15" s="1">
        <v>110.9</v>
      </c>
      <c r="AF15" s="1">
        <v>114</v>
      </c>
    </row>
    <row r="16" spans="1:32">
      <c r="A16" s="1" t="s">
        <v>30</v>
      </c>
      <c r="B16" s="1">
        <v>2014</v>
      </c>
      <c r="C16" s="1" t="s">
        <v>36</v>
      </c>
      <c r="D16" s="1" t="s">
        <v>155</v>
      </c>
      <c r="E16" s="1">
        <v>120.1</v>
      </c>
      <c r="F16" s="1">
        <v>118.1</v>
      </c>
      <c r="G16" s="1">
        <v>120.7</v>
      </c>
      <c r="H16" s="1">
        <v>116.1</v>
      </c>
      <c r="I16" s="1">
        <v>109.3</v>
      </c>
      <c r="J16" s="1">
        <v>119.6</v>
      </c>
      <c r="K16" s="1">
        <v>117.9</v>
      </c>
      <c r="L16" s="1">
        <v>110.2</v>
      </c>
      <c r="M16" s="1">
        <v>101.2</v>
      </c>
      <c r="N16" s="1">
        <v>110.7</v>
      </c>
      <c r="O16" s="1">
        <v>118.3</v>
      </c>
      <c r="P16" s="1">
        <v>116.2</v>
      </c>
      <c r="Q16" s="62">
        <v>1378.4</v>
      </c>
      <c r="R16" s="1">
        <v>113</v>
      </c>
      <c r="S16" s="1">
        <v>114.6</v>
      </c>
      <c r="T16" s="1">
        <v>117.5</v>
      </c>
      <c r="U16" s="1">
        <v>114.9</v>
      </c>
      <c r="V16" s="1">
        <v>117.2</v>
      </c>
      <c r="W16" s="1" t="s">
        <v>32</v>
      </c>
      <c r="X16" s="1">
        <v>113.4</v>
      </c>
      <c r="Y16" s="1">
        <v>113.4</v>
      </c>
      <c r="Z16" s="1">
        <v>111.4</v>
      </c>
      <c r="AA16" s="1">
        <v>111.2</v>
      </c>
      <c r="AB16" s="1">
        <v>110.2</v>
      </c>
      <c r="AC16" s="1">
        <v>112.4</v>
      </c>
      <c r="AD16" s="1">
        <v>108.9</v>
      </c>
      <c r="AE16" s="1">
        <v>111.3</v>
      </c>
      <c r="AF16" s="1">
        <v>114.6</v>
      </c>
    </row>
    <row r="17" spans="1:32">
      <c r="A17" s="1" t="s">
        <v>30</v>
      </c>
      <c r="B17" s="1">
        <v>2014</v>
      </c>
      <c r="C17" s="1" t="s">
        <v>37</v>
      </c>
      <c r="D17" s="1" t="s">
        <v>156</v>
      </c>
      <c r="E17" s="1">
        <v>120.2</v>
      </c>
      <c r="F17" s="1">
        <v>118.9</v>
      </c>
      <c r="G17" s="1">
        <v>118.1</v>
      </c>
      <c r="H17" s="1">
        <v>117</v>
      </c>
      <c r="I17" s="1">
        <v>109.7</v>
      </c>
      <c r="J17" s="1">
        <v>125.5</v>
      </c>
      <c r="K17" s="1">
        <v>120.5</v>
      </c>
      <c r="L17" s="1">
        <v>111</v>
      </c>
      <c r="M17" s="1">
        <v>102.6</v>
      </c>
      <c r="N17" s="1">
        <v>111.2</v>
      </c>
      <c r="O17" s="1">
        <v>118.7</v>
      </c>
      <c r="P17" s="1">
        <v>117.2</v>
      </c>
      <c r="Q17" s="62">
        <v>1390.6000000000001</v>
      </c>
      <c r="R17" s="1">
        <v>113.5</v>
      </c>
      <c r="S17" s="1">
        <v>115.4</v>
      </c>
      <c r="T17" s="1">
        <v>118.1</v>
      </c>
      <c r="U17" s="1">
        <v>116.1</v>
      </c>
      <c r="V17" s="1">
        <v>117.8</v>
      </c>
      <c r="W17" s="1" t="s">
        <v>32</v>
      </c>
      <c r="X17" s="1">
        <v>113.4</v>
      </c>
      <c r="Y17" s="1">
        <v>113.7</v>
      </c>
      <c r="Z17" s="1">
        <v>111.8</v>
      </c>
      <c r="AA17" s="1">
        <v>111.2</v>
      </c>
      <c r="AB17" s="1">
        <v>110.5</v>
      </c>
      <c r="AC17" s="1">
        <v>113</v>
      </c>
      <c r="AD17" s="1">
        <v>108.9</v>
      </c>
      <c r="AE17" s="1">
        <v>111.5</v>
      </c>
      <c r="AF17" s="1">
        <v>115.4</v>
      </c>
    </row>
    <row r="18" spans="1:32">
      <c r="A18" s="1" t="s">
        <v>30</v>
      </c>
      <c r="B18" s="1">
        <v>2014</v>
      </c>
      <c r="C18" s="1" t="s">
        <v>38</v>
      </c>
      <c r="D18" s="1" t="s">
        <v>157</v>
      </c>
      <c r="E18" s="1">
        <v>120.3</v>
      </c>
      <c r="F18" s="1">
        <v>120.2</v>
      </c>
      <c r="G18" s="1">
        <v>116.9</v>
      </c>
      <c r="H18" s="1">
        <v>118</v>
      </c>
      <c r="I18" s="1">
        <v>110.1</v>
      </c>
      <c r="J18" s="1">
        <v>126.3</v>
      </c>
      <c r="K18" s="1">
        <v>123.9</v>
      </c>
      <c r="L18" s="1">
        <v>111.5</v>
      </c>
      <c r="M18" s="1">
        <v>103.5</v>
      </c>
      <c r="N18" s="1">
        <v>111.6</v>
      </c>
      <c r="O18" s="1">
        <v>119.2</v>
      </c>
      <c r="P18" s="1">
        <v>118.2</v>
      </c>
      <c r="Q18" s="62">
        <v>1399.6999999999998</v>
      </c>
      <c r="R18" s="1">
        <v>114.2</v>
      </c>
      <c r="S18" s="1">
        <v>116.3</v>
      </c>
      <c r="T18" s="1">
        <v>118.7</v>
      </c>
      <c r="U18" s="1">
        <v>116.8</v>
      </c>
      <c r="V18" s="1">
        <v>118.5</v>
      </c>
      <c r="W18" s="1" t="s">
        <v>32</v>
      </c>
      <c r="X18" s="1">
        <v>113.4</v>
      </c>
      <c r="Y18" s="1">
        <v>114.1</v>
      </c>
      <c r="Z18" s="1">
        <v>112.1</v>
      </c>
      <c r="AA18" s="1">
        <v>111.4</v>
      </c>
      <c r="AB18" s="1">
        <v>110.9</v>
      </c>
      <c r="AC18" s="1">
        <v>113.1</v>
      </c>
      <c r="AD18" s="1">
        <v>108.9</v>
      </c>
      <c r="AE18" s="1">
        <v>111.8</v>
      </c>
      <c r="AF18" s="1">
        <v>116</v>
      </c>
    </row>
    <row r="19" spans="1:32">
      <c r="A19" s="1" t="s">
        <v>30</v>
      </c>
      <c r="B19" s="1">
        <v>2014</v>
      </c>
      <c r="C19" s="1" t="s">
        <v>39</v>
      </c>
      <c r="D19" s="1" t="s">
        <v>158</v>
      </c>
      <c r="E19" s="1">
        <v>120.7</v>
      </c>
      <c r="F19" s="1">
        <v>121.6</v>
      </c>
      <c r="G19" s="1">
        <v>116.1</v>
      </c>
      <c r="H19" s="1">
        <v>119.3</v>
      </c>
      <c r="I19" s="1">
        <v>110.3</v>
      </c>
      <c r="J19" s="1">
        <v>125.8</v>
      </c>
      <c r="K19" s="1">
        <v>129.30000000000001</v>
      </c>
      <c r="L19" s="1">
        <v>112.2</v>
      </c>
      <c r="M19" s="1">
        <v>103.6</v>
      </c>
      <c r="N19" s="1">
        <v>112.3</v>
      </c>
      <c r="O19" s="1">
        <v>120.1</v>
      </c>
      <c r="P19" s="1">
        <v>119.5</v>
      </c>
      <c r="Q19" s="62">
        <v>1410.7999999999997</v>
      </c>
      <c r="R19" s="1">
        <v>114.9</v>
      </c>
      <c r="S19" s="1">
        <v>117.3</v>
      </c>
      <c r="T19" s="1">
        <v>119.7</v>
      </c>
      <c r="U19" s="1">
        <v>117.3</v>
      </c>
      <c r="V19" s="1">
        <v>119.3</v>
      </c>
      <c r="W19" s="1" t="s">
        <v>32</v>
      </c>
      <c r="X19" s="1">
        <v>114.4</v>
      </c>
      <c r="Y19" s="1">
        <v>114.9</v>
      </c>
      <c r="Z19" s="1">
        <v>112.8</v>
      </c>
      <c r="AA19" s="1">
        <v>112.2</v>
      </c>
      <c r="AB19" s="1">
        <v>111.4</v>
      </c>
      <c r="AC19" s="1">
        <v>114.3</v>
      </c>
      <c r="AD19" s="1">
        <v>108</v>
      </c>
      <c r="AE19" s="1">
        <v>112.3</v>
      </c>
      <c r="AF19" s="1">
        <v>117</v>
      </c>
    </row>
    <row r="20" spans="1:32">
      <c r="A20" s="1" t="s">
        <v>30</v>
      </c>
      <c r="B20" s="1">
        <v>2014</v>
      </c>
      <c r="C20" s="1" t="s">
        <v>40</v>
      </c>
      <c r="D20" s="1" t="s">
        <v>159</v>
      </c>
      <c r="E20" s="1">
        <v>121.7</v>
      </c>
      <c r="F20" s="1">
        <v>122.5</v>
      </c>
      <c r="G20" s="1">
        <v>117.7</v>
      </c>
      <c r="H20" s="1">
        <v>120.6</v>
      </c>
      <c r="I20" s="1">
        <v>110.4</v>
      </c>
      <c r="J20" s="1">
        <v>129.1</v>
      </c>
      <c r="K20" s="1">
        <v>150.1</v>
      </c>
      <c r="L20" s="1">
        <v>113.2</v>
      </c>
      <c r="M20" s="1">
        <v>104.8</v>
      </c>
      <c r="N20" s="1">
        <v>113.3</v>
      </c>
      <c r="O20" s="1">
        <v>120.9</v>
      </c>
      <c r="P20" s="1">
        <v>123.3</v>
      </c>
      <c r="Q20" s="62">
        <v>1447.6000000000001</v>
      </c>
      <c r="R20" s="1">
        <v>115.6</v>
      </c>
      <c r="S20" s="1">
        <v>118</v>
      </c>
      <c r="T20" s="1">
        <v>120.7</v>
      </c>
      <c r="U20" s="1">
        <v>118.3</v>
      </c>
      <c r="V20" s="1">
        <v>120.3</v>
      </c>
      <c r="W20" s="1" t="s">
        <v>32</v>
      </c>
      <c r="X20" s="1">
        <v>115.3</v>
      </c>
      <c r="Y20" s="1">
        <v>115.4</v>
      </c>
      <c r="Z20" s="1">
        <v>113.4</v>
      </c>
      <c r="AA20" s="1">
        <v>113.2</v>
      </c>
      <c r="AB20" s="1">
        <v>111.8</v>
      </c>
      <c r="AC20" s="1">
        <v>115.5</v>
      </c>
      <c r="AD20" s="1">
        <v>108.8</v>
      </c>
      <c r="AE20" s="1">
        <v>113.1</v>
      </c>
      <c r="AF20" s="1">
        <v>119.5</v>
      </c>
    </row>
    <row r="21" spans="1:32">
      <c r="A21" s="1" t="s">
        <v>30</v>
      </c>
      <c r="B21" s="1">
        <v>2014</v>
      </c>
      <c r="C21" s="1" t="s">
        <v>41</v>
      </c>
      <c r="D21" s="1" t="s">
        <v>160</v>
      </c>
      <c r="E21" s="1">
        <v>121.8</v>
      </c>
      <c r="F21" s="1">
        <v>122.8</v>
      </c>
      <c r="G21" s="1">
        <v>117.8</v>
      </c>
      <c r="H21" s="1">
        <v>121.9</v>
      </c>
      <c r="I21" s="1">
        <v>110.6</v>
      </c>
      <c r="J21" s="1">
        <v>129.69999999999999</v>
      </c>
      <c r="K21" s="1">
        <v>161.1</v>
      </c>
      <c r="L21" s="1">
        <v>114.1</v>
      </c>
      <c r="M21" s="1">
        <v>105.1</v>
      </c>
      <c r="N21" s="1">
        <v>114.6</v>
      </c>
      <c r="O21" s="1">
        <v>121.7</v>
      </c>
      <c r="P21" s="1">
        <v>125.3</v>
      </c>
      <c r="Q21" s="62">
        <v>1466.4999999999998</v>
      </c>
      <c r="R21" s="1">
        <v>115.8</v>
      </c>
      <c r="S21" s="1">
        <v>118.8</v>
      </c>
      <c r="T21" s="1">
        <v>120.9</v>
      </c>
      <c r="U21" s="1">
        <v>118.8</v>
      </c>
      <c r="V21" s="1">
        <v>120.7</v>
      </c>
      <c r="W21" s="1" t="s">
        <v>32</v>
      </c>
      <c r="X21" s="1">
        <v>115.4</v>
      </c>
      <c r="Y21" s="1">
        <v>115.9</v>
      </c>
      <c r="Z21" s="1">
        <v>114</v>
      </c>
      <c r="AA21" s="1">
        <v>113.2</v>
      </c>
      <c r="AB21" s="1">
        <v>112.2</v>
      </c>
      <c r="AC21" s="1">
        <v>116.2</v>
      </c>
      <c r="AD21" s="1">
        <v>109.4</v>
      </c>
      <c r="AE21" s="1">
        <v>113.5</v>
      </c>
      <c r="AF21" s="1">
        <v>120.7</v>
      </c>
    </row>
    <row r="22" spans="1:32">
      <c r="A22" s="1" t="s">
        <v>30</v>
      </c>
      <c r="B22" s="1">
        <v>2014</v>
      </c>
      <c r="C22" s="1" t="s">
        <v>42</v>
      </c>
      <c r="D22" s="1" t="s">
        <v>161</v>
      </c>
      <c r="E22" s="1">
        <v>122.3</v>
      </c>
      <c r="F22" s="1">
        <v>122.4</v>
      </c>
      <c r="G22" s="1">
        <v>117.8</v>
      </c>
      <c r="H22" s="1">
        <v>122.7</v>
      </c>
      <c r="I22" s="1">
        <v>110.4</v>
      </c>
      <c r="J22" s="1">
        <v>129.80000000000001</v>
      </c>
      <c r="K22" s="1">
        <v>158.80000000000001</v>
      </c>
      <c r="L22" s="1">
        <v>115</v>
      </c>
      <c r="M22" s="1">
        <v>104.7</v>
      </c>
      <c r="N22" s="1">
        <v>114.9</v>
      </c>
      <c r="O22" s="1">
        <v>122.6</v>
      </c>
      <c r="P22" s="1">
        <v>125.3</v>
      </c>
      <c r="Q22" s="62">
        <v>1466.7</v>
      </c>
      <c r="R22" s="1">
        <v>116.5</v>
      </c>
      <c r="S22" s="1">
        <v>119.5</v>
      </c>
      <c r="T22" s="1">
        <v>121.7</v>
      </c>
      <c r="U22" s="1">
        <v>119.2</v>
      </c>
      <c r="V22" s="1">
        <v>121.3</v>
      </c>
      <c r="W22" s="1" t="s">
        <v>32</v>
      </c>
      <c r="X22" s="1">
        <v>115.8</v>
      </c>
      <c r="Y22" s="1">
        <v>116.7</v>
      </c>
      <c r="Z22" s="1">
        <v>114.5</v>
      </c>
      <c r="AA22" s="1">
        <v>112.8</v>
      </c>
      <c r="AB22" s="1">
        <v>112.6</v>
      </c>
      <c r="AC22" s="1">
        <v>116.6</v>
      </c>
      <c r="AD22" s="1">
        <v>109.1</v>
      </c>
      <c r="AE22" s="1">
        <v>113.7</v>
      </c>
      <c r="AF22" s="1">
        <v>120.9</v>
      </c>
    </row>
    <row r="23" spans="1:32">
      <c r="A23" s="1" t="s">
        <v>30</v>
      </c>
      <c r="B23" s="1">
        <v>2014</v>
      </c>
      <c r="C23" s="1" t="s">
        <v>43</v>
      </c>
      <c r="D23" s="1" t="s">
        <v>162</v>
      </c>
      <c r="E23" s="1">
        <v>122.6</v>
      </c>
      <c r="F23" s="1">
        <v>122.5</v>
      </c>
      <c r="G23" s="1">
        <v>118.3</v>
      </c>
      <c r="H23" s="1">
        <v>123.2</v>
      </c>
      <c r="I23" s="1">
        <v>110.5</v>
      </c>
      <c r="J23" s="1">
        <v>128.9</v>
      </c>
      <c r="K23" s="1">
        <v>155.30000000000001</v>
      </c>
      <c r="L23" s="1">
        <v>115.5</v>
      </c>
      <c r="M23" s="1">
        <v>104</v>
      </c>
      <c r="N23" s="1">
        <v>115.3</v>
      </c>
      <c r="O23" s="1">
        <v>123.2</v>
      </c>
      <c r="P23" s="1">
        <v>125.1</v>
      </c>
      <c r="Q23" s="62">
        <v>1464.3999999999999</v>
      </c>
      <c r="R23" s="1">
        <v>116.8</v>
      </c>
      <c r="S23" s="1">
        <v>120</v>
      </c>
      <c r="T23" s="1">
        <v>122.7</v>
      </c>
      <c r="U23" s="1">
        <v>120.3</v>
      </c>
      <c r="V23" s="1">
        <v>122.3</v>
      </c>
      <c r="W23" s="1" t="s">
        <v>32</v>
      </c>
      <c r="X23" s="1">
        <v>116.4</v>
      </c>
      <c r="Y23" s="1">
        <v>117.5</v>
      </c>
      <c r="Z23" s="1">
        <v>115.3</v>
      </c>
      <c r="AA23" s="1">
        <v>112.6</v>
      </c>
      <c r="AB23" s="1">
        <v>113</v>
      </c>
      <c r="AC23" s="1">
        <v>116.9</v>
      </c>
      <c r="AD23" s="1">
        <v>109.3</v>
      </c>
      <c r="AE23" s="1">
        <v>114</v>
      </c>
      <c r="AF23" s="1">
        <v>121</v>
      </c>
    </row>
    <row r="24" spans="1:32">
      <c r="A24" s="1" t="s">
        <v>30</v>
      </c>
      <c r="B24" s="1">
        <v>2014</v>
      </c>
      <c r="C24" s="1" t="s">
        <v>44</v>
      </c>
      <c r="D24" s="1" t="s">
        <v>163</v>
      </c>
      <c r="E24" s="1">
        <v>122.7</v>
      </c>
      <c r="F24" s="1">
        <v>122.6</v>
      </c>
      <c r="G24" s="1">
        <v>119.9</v>
      </c>
      <c r="H24" s="1">
        <v>124</v>
      </c>
      <c r="I24" s="1">
        <v>110.5</v>
      </c>
      <c r="J24" s="1">
        <v>128.80000000000001</v>
      </c>
      <c r="K24" s="1">
        <v>152</v>
      </c>
      <c r="L24" s="1">
        <v>116.2</v>
      </c>
      <c r="M24" s="1">
        <v>103.3</v>
      </c>
      <c r="N24" s="1">
        <v>115.8</v>
      </c>
      <c r="O24" s="1">
        <v>124.5</v>
      </c>
      <c r="P24" s="1">
        <v>124.9</v>
      </c>
      <c r="Q24" s="62">
        <v>1465.2</v>
      </c>
      <c r="R24" s="1">
        <v>116.8</v>
      </c>
      <c r="S24" s="1">
        <v>120.8</v>
      </c>
      <c r="T24" s="1">
        <v>123.3</v>
      </c>
      <c r="U24" s="1">
        <v>120.5</v>
      </c>
      <c r="V24" s="1">
        <v>122.9</v>
      </c>
      <c r="W24" s="1" t="s">
        <v>32</v>
      </c>
      <c r="X24" s="1">
        <v>117.3</v>
      </c>
      <c r="Y24" s="1">
        <v>118.1</v>
      </c>
      <c r="Z24" s="1">
        <v>115.9</v>
      </c>
      <c r="AA24" s="1">
        <v>112</v>
      </c>
      <c r="AB24" s="1">
        <v>113.3</v>
      </c>
      <c r="AC24" s="1">
        <v>117.2</v>
      </c>
      <c r="AD24" s="1">
        <v>108.8</v>
      </c>
      <c r="AE24" s="1">
        <v>114.1</v>
      </c>
      <c r="AF24" s="1">
        <v>121.1</v>
      </c>
    </row>
    <row r="25" spans="1:32">
      <c r="A25" s="1" t="s">
        <v>30</v>
      </c>
      <c r="B25" s="1">
        <v>2014</v>
      </c>
      <c r="C25" s="1" t="s">
        <v>45</v>
      </c>
      <c r="D25" s="1" t="s">
        <v>164</v>
      </c>
      <c r="E25" s="1">
        <v>122.4</v>
      </c>
      <c r="F25" s="1">
        <v>122.4</v>
      </c>
      <c r="G25" s="1">
        <v>121.8</v>
      </c>
      <c r="H25" s="1">
        <v>124.2</v>
      </c>
      <c r="I25" s="1">
        <v>110.2</v>
      </c>
      <c r="J25" s="1">
        <v>128.6</v>
      </c>
      <c r="K25" s="1">
        <v>140.30000000000001</v>
      </c>
      <c r="L25" s="1">
        <v>116.3</v>
      </c>
      <c r="M25" s="1">
        <v>102</v>
      </c>
      <c r="N25" s="1">
        <v>116</v>
      </c>
      <c r="O25" s="1">
        <v>124.8</v>
      </c>
      <c r="P25" s="1">
        <v>123.3</v>
      </c>
      <c r="Q25" s="62">
        <v>1452.3</v>
      </c>
      <c r="R25" s="1">
        <v>117.3</v>
      </c>
      <c r="S25" s="1">
        <v>121.7</v>
      </c>
      <c r="T25" s="1">
        <v>123.8</v>
      </c>
      <c r="U25" s="1">
        <v>120.6</v>
      </c>
      <c r="V25" s="1">
        <v>123.3</v>
      </c>
      <c r="W25" s="1" t="s">
        <v>32</v>
      </c>
      <c r="X25" s="1">
        <v>117.4</v>
      </c>
      <c r="Y25" s="1">
        <v>118.2</v>
      </c>
      <c r="Z25" s="1">
        <v>116.2</v>
      </c>
      <c r="AA25" s="1">
        <v>111.5</v>
      </c>
      <c r="AB25" s="1">
        <v>113.3</v>
      </c>
      <c r="AC25" s="1">
        <v>117.7</v>
      </c>
      <c r="AD25" s="1">
        <v>109.4</v>
      </c>
      <c r="AE25" s="1">
        <v>114.2</v>
      </c>
      <c r="AF25" s="1">
        <v>120.3</v>
      </c>
    </row>
    <row r="26" spans="1:32">
      <c r="A26" s="1" t="s">
        <v>30</v>
      </c>
      <c r="B26" s="1">
        <v>2015</v>
      </c>
      <c r="C26" s="1" t="s">
        <v>31</v>
      </c>
      <c r="D26" s="1" t="s">
        <v>165</v>
      </c>
      <c r="E26" s="1">
        <v>123.1</v>
      </c>
      <c r="F26" s="1">
        <v>123.1</v>
      </c>
      <c r="G26" s="1">
        <v>122.1</v>
      </c>
      <c r="H26" s="1">
        <v>124.9</v>
      </c>
      <c r="I26" s="1">
        <v>111</v>
      </c>
      <c r="J26" s="1">
        <v>130.4</v>
      </c>
      <c r="K26" s="1">
        <v>132.30000000000001</v>
      </c>
      <c r="L26" s="1">
        <v>117.2</v>
      </c>
      <c r="M26" s="1">
        <v>100.5</v>
      </c>
      <c r="N26" s="1">
        <v>117.2</v>
      </c>
      <c r="O26" s="1">
        <v>125.6</v>
      </c>
      <c r="P26" s="1">
        <v>122.8</v>
      </c>
      <c r="Q26" s="62">
        <v>1450.1999999999998</v>
      </c>
      <c r="R26" s="1">
        <v>117.9</v>
      </c>
      <c r="S26" s="1">
        <v>122.7</v>
      </c>
      <c r="T26" s="1">
        <v>124.4</v>
      </c>
      <c r="U26" s="1">
        <v>121.6</v>
      </c>
      <c r="V26" s="1">
        <v>124</v>
      </c>
      <c r="W26" s="1" t="s">
        <v>32</v>
      </c>
      <c r="X26" s="1">
        <v>118.4</v>
      </c>
      <c r="Y26" s="1">
        <v>118.9</v>
      </c>
      <c r="Z26" s="1">
        <v>116.6</v>
      </c>
      <c r="AA26" s="1">
        <v>111</v>
      </c>
      <c r="AB26" s="1">
        <v>114</v>
      </c>
      <c r="AC26" s="1">
        <v>118.2</v>
      </c>
      <c r="AD26" s="1">
        <v>110.2</v>
      </c>
      <c r="AE26" s="1">
        <v>114.5</v>
      </c>
      <c r="AF26" s="1">
        <v>120.3</v>
      </c>
    </row>
    <row r="27" spans="1:32">
      <c r="A27" s="1" t="s">
        <v>30</v>
      </c>
      <c r="B27" s="1">
        <v>2015</v>
      </c>
      <c r="C27" s="1" t="s">
        <v>35</v>
      </c>
      <c r="D27" s="1" t="s">
        <v>166</v>
      </c>
      <c r="E27" s="1">
        <v>123.4</v>
      </c>
      <c r="F27" s="1">
        <v>124.4</v>
      </c>
      <c r="G27" s="1">
        <v>122.1</v>
      </c>
      <c r="H27" s="1">
        <v>125.8</v>
      </c>
      <c r="I27" s="1">
        <v>111.5</v>
      </c>
      <c r="J27" s="1">
        <v>129.4</v>
      </c>
      <c r="K27" s="1">
        <v>128.19999999999999</v>
      </c>
      <c r="L27" s="1">
        <v>118.8</v>
      </c>
      <c r="M27" s="1">
        <v>100</v>
      </c>
      <c r="N27" s="1">
        <v>118.6</v>
      </c>
      <c r="O27" s="1">
        <v>126.8</v>
      </c>
      <c r="P27" s="1">
        <v>122.8</v>
      </c>
      <c r="Q27" s="62">
        <v>1451.7999999999997</v>
      </c>
      <c r="R27" s="1">
        <v>118.8</v>
      </c>
      <c r="S27" s="1">
        <v>124.2</v>
      </c>
      <c r="T27" s="1">
        <v>125.4</v>
      </c>
      <c r="U27" s="1">
        <v>122.7</v>
      </c>
      <c r="V27" s="1">
        <v>125</v>
      </c>
      <c r="W27" s="1" t="s">
        <v>32</v>
      </c>
      <c r="X27" s="1">
        <v>120</v>
      </c>
      <c r="Y27" s="1">
        <v>119.6</v>
      </c>
      <c r="Z27" s="1">
        <v>117.7</v>
      </c>
      <c r="AA27" s="1">
        <v>110.9</v>
      </c>
      <c r="AB27" s="1">
        <v>114.8</v>
      </c>
      <c r="AC27" s="1">
        <v>118.7</v>
      </c>
      <c r="AD27" s="1">
        <v>110.8</v>
      </c>
      <c r="AE27" s="1">
        <v>115</v>
      </c>
      <c r="AF27" s="1">
        <v>120.6</v>
      </c>
    </row>
    <row r="28" spans="1:32">
      <c r="A28" s="1" t="s">
        <v>30</v>
      </c>
      <c r="B28" s="1">
        <v>2015</v>
      </c>
      <c r="C28" s="1" t="s">
        <v>36</v>
      </c>
      <c r="D28" s="1" t="s">
        <v>167</v>
      </c>
      <c r="E28" s="1">
        <v>123.3</v>
      </c>
      <c r="F28" s="1">
        <v>124.7</v>
      </c>
      <c r="G28" s="1">
        <v>118.9</v>
      </c>
      <c r="H28" s="1">
        <v>126</v>
      </c>
      <c r="I28" s="1">
        <v>111.8</v>
      </c>
      <c r="J28" s="1">
        <v>130.9</v>
      </c>
      <c r="K28" s="1">
        <v>128</v>
      </c>
      <c r="L28" s="1">
        <v>119.9</v>
      </c>
      <c r="M28" s="1">
        <v>98.9</v>
      </c>
      <c r="N28" s="1">
        <v>119.4</v>
      </c>
      <c r="O28" s="1">
        <v>127.7</v>
      </c>
      <c r="P28" s="1">
        <v>123.1</v>
      </c>
      <c r="Q28" s="62">
        <v>1452.6</v>
      </c>
      <c r="R28" s="1">
        <v>118.9</v>
      </c>
      <c r="S28" s="1">
        <v>124.7</v>
      </c>
      <c r="T28" s="1">
        <v>126</v>
      </c>
      <c r="U28" s="1">
        <v>122.9</v>
      </c>
      <c r="V28" s="1">
        <v>125.5</v>
      </c>
      <c r="W28" s="1" t="s">
        <v>32</v>
      </c>
      <c r="X28" s="1">
        <v>120.6</v>
      </c>
      <c r="Y28" s="1">
        <v>120.2</v>
      </c>
      <c r="Z28" s="1">
        <v>118.2</v>
      </c>
      <c r="AA28" s="1">
        <v>111.6</v>
      </c>
      <c r="AB28" s="1">
        <v>115.5</v>
      </c>
      <c r="AC28" s="1">
        <v>119.4</v>
      </c>
      <c r="AD28" s="1">
        <v>110.8</v>
      </c>
      <c r="AE28" s="1">
        <v>115.5</v>
      </c>
      <c r="AF28" s="1">
        <v>121.1</v>
      </c>
    </row>
    <row r="29" spans="1:32">
      <c r="A29" s="1" t="s">
        <v>30</v>
      </c>
      <c r="B29" s="1">
        <v>2015</v>
      </c>
      <c r="C29" s="1" t="s">
        <v>37</v>
      </c>
      <c r="D29" s="1" t="s">
        <v>168</v>
      </c>
      <c r="E29" s="1">
        <v>123.3</v>
      </c>
      <c r="F29" s="1">
        <v>125.5</v>
      </c>
      <c r="G29" s="1">
        <v>117.2</v>
      </c>
      <c r="H29" s="1">
        <v>126.8</v>
      </c>
      <c r="I29" s="1">
        <v>111.9</v>
      </c>
      <c r="J29" s="1">
        <v>134.19999999999999</v>
      </c>
      <c r="K29" s="1">
        <v>127.5</v>
      </c>
      <c r="L29" s="1">
        <v>121.5</v>
      </c>
      <c r="M29" s="1">
        <v>97.8</v>
      </c>
      <c r="N29" s="1">
        <v>119.8</v>
      </c>
      <c r="O29" s="1">
        <v>128.69999999999999</v>
      </c>
      <c r="P29" s="1">
        <v>123.6</v>
      </c>
      <c r="Q29" s="62">
        <v>1457.8</v>
      </c>
      <c r="R29" s="1">
        <v>119.4</v>
      </c>
      <c r="S29" s="1">
        <v>125.7</v>
      </c>
      <c r="T29" s="1">
        <v>126.4</v>
      </c>
      <c r="U29" s="1">
        <v>123.3</v>
      </c>
      <c r="V29" s="1">
        <v>126</v>
      </c>
      <c r="W29" s="1" t="s">
        <v>32</v>
      </c>
      <c r="X29" s="1">
        <v>121.2</v>
      </c>
      <c r="Y29" s="1">
        <v>120.9</v>
      </c>
      <c r="Z29" s="1">
        <v>118.6</v>
      </c>
      <c r="AA29" s="1">
        <v>111.9</v>
      </c>
      <c r="AB29" s="1">
        <v>116.2</v>
      </c>
      <c r="AC29" s="1">
        <v>119.9</v>
      </c>
      <c r="AD29" s="1">
        <v>111.6</v>
      </c>
      <c r="AE29" s="1">
        <v>116</v>
      </c>
      <c r="AF29" s="1">
        <v>121.5</v>
      </c>
    </row>
    <row r="30" spans="1:32">
      <c r="A30" s="1" t="s">
        <v>30</v>
      </c>
      <c r="B30" s="1">
        <v>2015</v>
      </c>
      <c r="C30" s="1" t="s">
        <v>38</v>
      </c>
      <c r="D30" s="1" t="s">
        <v>169</v>
      </c>
      <c r="E30" s="1">
        <v>123.5</v>
      </c>
      <c r="F30" s="1">
        <v>127.1</v>
      </c>
      <c r="G30" s="1">
        <v>117.3</v>
      </c>
      <c r="H30" s="1">
        <v>127.7</v>
      </c>
      <c r="I30" s="1">
        <v>112.5</v>
      </c>
      <c r="J30" s="1">
        <v>134.1</v>
      </c>
      <c r="K30" s="1">
        <v>128.5</v>
      </c>
      <c r="L30" s="1">
        <v>124.3</v>
      </c>
      <c r="M30" s="1">
        <v>97.6</v>
      </c>
      <c r="N30" s="1">
        <v>120.7</v>
      </c>
      <c r="O30" s="1">
        <v>129.80000000000001</v>
      </c>
      <c r="P30" s="1">
        <v>124.4</v>
      </c>
      <c r="Q30" s="62">
        <v>1467.5</v>
      </c>
      <c r="R30" s="1">
        <v>120.2</v>
      </c>
      <c r="S30" s="1">
        <v>126.7</v>
      </c>
      <c r="T30" s="1">
        <v>127.3</v>
      </c>
      <c r="U30" s="1">
        <v>124.1</v>
      </c>
      <c r="V30" s="1">
        <v>126.8</v>
      </c>
      <c r="W30" s="1" t="s">
        <v>32</v>
      </c>
      <c r="X30" s="1">
        <v>121.9</v>
      </c>
      <c r="Y30" s="1">
        <v>121.5</v>
      </c>
      <c r="Z30" s="1">
        <v>119.4</v>
      </c>
      <c r="AA30" s="1">
        <v>113.3</v>
      </c>
      <c r="AB30" s="1">
        <v>116.7</v>
      </c>
      <c r="AC30" s="1">
        <v>120.5</v>
      </c>
      <c r="AD30" s="1">
        <v>112.3</v>
      </c>
      <c r="AE30" s="1">
        <v>116.9</v>
      </c>
      <c r="AF30" s="1">
        <v>122.4</v>
      </c>
    </row>
    <row r="31" spans="1:32">
      <c r="A31" s="1" t="s">
        <v>30</v>
      </c>
      <c r="B31" s="1">
        <v>2015</v>
      </c>
      <c r="C31" s="1" t="s">
        <v>39</v>
      </c>
      <c r="D31" s="1" t="s">
        <v>170</v>
      </c>
      <c r="E31" s="1">
        <v>124.1</v>
      </c>
      <c r="F31" s="1">
        <v>130.4</v>
      </c>
      <c r="G31" s="1">
        <v>122.1</v>
      </c>
      <c r="H31" s="1">
        <v>128.69999999999999</v>
      </c>
      <c r="I31" s="1">
        <v>114.1</v>
      </c>
      <c r="J31" s="1">
        <v>133.19999999999999</v>
      </c>
      <c r="K31" s="1">
        <v>135.19999999999999</v>
      </c>
      <c r="L31" s="1">
        <v>131.9</v>
      </c>
      <c r="M31" s="1">
        <v>96.3</v>
      </c>
      <c r="N31" s="1">
        <v>123</v>
      </c>
      <c r="O31" s="1">
        <v>131.19999999999999</v>
      </c>
      <c r="P31" s="1">
        <v>126.6</v>
      </c>
      <c r="Q31" s="62">
        <v>1496.8</v>
      </c>
      <c r="R31" s="1">
        <v>121.1</v>
      </c>
      <c r="S31" s="1">
        <v>128.19999999999999</v>
      </c>
      <c r="T31" s="1">
        <v>128.4</v>
      </c>
      <c r="U31" s="1">
        <v>125.1</v>
      </c>
      <c r="V31" s="1">
        <v>128</v>
      </c>
      <c r="W31" s="1" t="s">
        <v>32</v>
      </c>
      <c r="X31" s="1">
        <v>122.6</v>
      </c>
      <c r="Y31" s="1">
        <v>122.8</v>
      </c>
      <c r="Z31" s="1">
        <v>120.4</v>
      </c>
      <c r="AA31" s="1">
        <v>114.2</v>
      </c>
      <c r="AB31" s="1">
        <v>117.9</v>
      </c>
      <c r="AC31" s="1">
        <v>122</v>
      </c>
      <c r="AD31" s="1">
        <v>113</v>
      </c>
      <c r="AE31" s="1">
        <v>117.9</v>
      </c>
      <c r="AF31" s="1">
        <v>124.1</v>
      </c>
    </row>
    <row r="32" spans="1:32">
      <c r="A32" s="1" t="s">
        <v>30</v>
      </c>
      <c r="B32" s="1">
        <v>2015</v>
      </c>
      <c r="C32" s="1" t="s">
        <v>40</v>
      </c>
      <c r="D32" s="1" t="s">
        <v>171</v>
      </c>
      <c r="E32" s="1">
        <v>124</v>
      </c>
      <c r="F32" s="1">
        <v>131.5</v>
      </c>
      <c r="G32" s="1">
        <v>122</v>
      </c>
      <c r="H32" s="1">
        <v>128.69999999999999</v>
      </c>
      <c r="I32" s="1">
        <v>113.5</v>
      </c>
      <c r="J32" s="1">
        <v>133.30000000000001</v>
      </c>
      <c r="K32" s="1">
        <v>140.80000000000001</v>
      </c>
      <c r="L32" s="1">
        <v>133.80000000000001</v>
      </c>
      <c r="M32" s="1">
        <v>94.1</v>
      </c>
      <c r="N32" s="1">
        <v>123.4</v>
      </c>
      <c r="O32" s="1">
        <v>131.69999999999999</v>
      </c>
      <c r="P32" s="1">
        <v>127.5</v>
      </c>
      <c r="Q32" s="62">
        <v>1504.3</v>
      </c>
      <c r="R32" s="1">
        <v>121</v>
      </c>
      <c r="S32" s="1">
        <v>129.4</v>
      </c>
      <c r="T32" s="1">
        <v>128.80000000000001</v>
      </c>
      <c r="U32" s="1">
        <v>125.5</v>
      </c>
      <c r="V32" s="1">
        <v>128.30000000000001</v>
      </c>
      <c r="W32" s="1" t="s">
        <v>32</v>
      </c>
      <c r="X32" s="1">
        <v>123</v>
      </c>
      <c r="Y32" s="1">
        <v>123</v>
      </c>
      <c r="Z32" s="1">
        <v>120.8</v>
      </c>
      <c r="AA32" s="1">
        <v>114.1</v>
      </c>
      <c r="AB32" s="1">
        <v>118</v>
      </c>
      <c r="AC32" s="1">
        <v>122.9</v>
      </c>
      <c r="AD32" s="1">
        <v>112.7</v>
      </c>
      <c r="AE32" s="1">
        <v>118.1</v>
      </c>
      <c r="AF32" s="1">
        <v>124.7</v>
      </c>
    </row>
    <row r="33" spans="1:32">
      <c r="A33" s="1" t="s">
        <v>30</v>
      </c>
      <c r="B33" s="1">
        <v>2015</v>
      </c>
      <c r="C33" s="1" t="s">
        <v>41</v>
      </c>
      <c r="D33" s="1" t="s">
        <v>172</v>
      </c>
      <c r="E33" s="1">
        <v>124.7</v>
      </c>
      <c r="F33" s="1">
        <v>131.30000000000001</v>
      </c>
      <c r="G33" s="1">
        <v>121.3</v>
      </c>
      <c r="H33" s="1">
        <v>128.80000000000001</v>
      </c>
      <c r="I33" s="1">
        <v>114</v>
      </c>
      <c r="J33" s="1">
        <v>134.19999999999999</v>
      </c>
      <c r="K33" s="1">
        <v>153.6</v>
      </c>
      <c r="L33" s="1">
        <v>137.9</v>
      </c>
      <c r="M33" s="1">
        <v>93.1</v>
      </c>
      <c r="N33" s="1">
        <v>123.9</v>
      </c>
      <c r="O33" s="1">
        <v>132.5</v>
      </c>
      <c r="P33" s="1">
        <v>129.80000000000001</v>
      </c>
      <c r="Q33" s="62">
        <v>1525.1</v>
      </c>
      <c r="R33" s="1">
        <v>121.5</v>
      </c>
      <c r="S33" s="1">
        <v>130.1</v>
      </c>
      <c r="T33" s="1">
        <v>129.5</v>
      </c>
      <c r="U33" s="1">
        <v>126.3</v>
      </c>
      <c r="V33" s="1">
        <v>129</v>
      </c>
      <c r="W33" s="1" t="s">
        <v>32</v>
      </c>
      <c r="X33" s="1">
        <v>123.8</v>
      </c>
      <c r="Y33" s="1">
        <v>123.7</v>
      </c>
      <c r="Z33" s="1">
        <v>121.1</v>
      </c>
      <c r="AA33" s="1">
        <v>113.6</v>
      </c>
      <c r="AB33" s="1">
        <v>118.5</v>
      </c>
      <c r="AC33" s="1">
        <v>123.6</v>
      </c>
      <c r="AD33" s="1">
        <v>112.5</v>
      </c>
      <c r="AE33" s="1">
        <v>118.2</v>
      </c>
      <c r="AF33" s="1">
        <v>126.1</v>
      </c>
    </row>
    <row r="34" spans="1:32">
      <c r="A34" s="1" t="s">
        <v>30</v>
      </c>
      <c r="B34" s="1">
        <v>2015</v>
      </c>
      <c r="C34" s="1" t="s">
        <v>42</v>
      </c>
      <c r="D34" s="1" t="s">
        <v>173</v>
      </c>
      <c r="E34" s="1">
        <v>125.1</v>
      </c>
      <c r="F34" s="1">
        <v>131.1</v>
      </c>
      <c r="G34" s="1">
        <v>120.7</v>
      </c>
      <c r="H34" s="1">
        <v>129.19999999999999</v>
      </c>
      <c r="I34" s="1">
        <v>114.7</v>
      </c>
      <c r="J34" s="1">
        <v>132.30000000000001</v>
      </c>
      <c r="K34" s="1">
        <v>158.9</v>
      </c>
      <c r="L34" s="1">
        <v>142.1</v>
      </c>
      <c r="M34" s="1">
        <v>92.5</v>
      </c>
      <c r="N34" s="1">
        <v>125.4</v>
      </c>
      <c r="O34" s="1">
        <v>132.69999999999999</v>
      </c>
      <c r="P34" s="1">
        <v>131</v>
      </c>
      <c r="Q34" s="62">
        <v>1535.7</v>
      </c>
      <c r="R34" s="1">
        <v>121.9</v>
      </c>
      <c r="S34" s="1">
        <v>131</v>
      </c>
      <c r="T34" s="1">
        <v>130.4</v>
      </c>
      <c r="U34" s="1">
        <v>126.8</v>
      </c>
      <c r="V34" s="1">
        <v>129.9</v>
      </c>
      <c r="W34" s="1" t="s">
        <v>32</v>
      </c>
      <c r="X34" s="1">
        <v>123.7</v>
      </c>
      <c r="Y34" s="1">
        <v>124.5</v>
      </c>
      <c r="Z34" s="1">
        <v>121.4</v>
      </c>
      <c r="AA34" s="1">
        <v>113.8</v>
      </c>
      <c r="AB34" s="1">
        <v>119.6</v>
      </c>
      <c r="AC34" s="1">
        <v>124.5</v>
      </c>
      <c r="AD34" s="1">
        <v>113.7</v>
      </c>
      <c r="AE34" s="1">
        <v>118.8</v>
      </c>
      <c r="AF34" s="1">
        <v>127</v>
      </c>
    </row>
    <row r="35" spans="1:32">
      <c r="A35" s="1" t="s">
        <v>30</v>
      </c>
      <c r="B35" s="1">
        <v>2015</v>
      </c>
      <c r="C35" s="1" t="s">
        <v>43</v>
      </c>
      <c r="D35" s="1" t="s">
        <v>174</v>
      </c>
      <c r="E35" s="1">
        <v>125.6</v>
      </c>
      <c r="F35" s="1">
        <v>130.4</v>
      </c>
      <c r="G35" s="1">
        <v>120.8</v>
      </c>
      <c r="H35" s="1">
        <v>129.4</v>
      </c>
      <c r="I35" s="1">
        <v>115.8</v>
      </c>
      <c r="J35" s="1">
        <v>133.19999999999999</v>
      </c>
      <c r="K35" s="1">
        <v>157.69999999999999</v>
      </c>
      <c r="L35" s="1">
        <v>154.19999999999999</v>
      </c>
      <c r="M35" s="1">
        <v>93.7</v>
      </c>
      <c r="N35" s="1">
        <v>126.6</v>
      </c>
      <c r="O35" s="1">
        <v>133.1</v>
      </c>
      <c r="P35" s="1">
        <v>131.80000000000001</v>
      </c>
      <c r="Q35" s="62">
        <v>1552.3</v>
      </c>
      <c r="R35" s="1">
        <v>122.3</v>
      </c>
      <c r="S35" s="1">
        <v>131.5</v>
      </c>
      <c r="T35" s="1">
        <v>131.1</v>
      </c>
      <c r="U35" s="1">
        <v>127.3</v>
      </c>
      <c r="V35" s="1">
        <v>130.6</v>
      </c>
      <c r="W35" s="1" t="s">
        <v>32</v>
      </c>
      <c r="X35" s="1">
        <v>124.4</v>
      </c>
      <c r="Y35" s="1">
        <v>125.1</v>
      </c>
      <c r="Z35" s="1">
        <v>122</v>
      </c>
      <c r="AA35" s="1">
        <v>113.8</v>
      </c>
      <c r="AB35" s="1">
        <v>120.1</v>
      </c>
      <c r="AC35" s="1">
        <v>125.1</v>
      </c>
      <c r="AD35" s="1">
        <v>114.2</v>
      </c>
      <c r="AE35" s="1">
        <v>119.2</v>
      </c>
      <c r="AF35" s="1">
        <v>127.7</v>
      </c>
    </row>
    <row r="36" spans="1:32">
      <c r="A36" s="1" t="s">
        <v>30</v>
      </c>
      <c r="B36" s="1">
        <v>2015</v>
      </c>
      <c r="C36" s="1" t="s">
        <v>44</v>
      </c>
      <c r="D36" s="1" t="s">
        <v>175</v>
      </c>
      <c r="E36" s="1">
        <v>126.1</v>
      </c>
      <c r="F36" s="1">
        <v>130.6</v>
      </c>
      <c r="G36" s="1">
        <v>121.7</v>
      </c>
      <c r="H36" s="1">
        <v>129.5</v>
      </c>
      <c r="I36" s="1">
        <v>117.8</v>
      </c>
      <c r="J36" s="1">
        <v>132.1</v>
      </c>
      <c r="K36" s="1">
        <v>155.19999999999999</v>
      </c>
      <c r="L36" s="1">
        <v>160.80000000000001</v>
      </c>
      <c r="M36" s="1">
        <v>94.5</v>
      </c>
      <c r="N36" s="1">
        <v>128.30000000000001</v>
      </c>
      <c r="O36" s="1">
        <v>134.19999999999999</v>
      </c>
      <c r="P36" s="1">
        <v>132.4</v>
      </c>
      <c r="Q36" s="62">
        <v>1563.2</v>
      </c>
      <c r="R36" s="1">
        <v>123.1</v>
      </c>
      <c r="S36" s="1">
        <v>132.19999999999999</v>
      </c>
      <c r="T36" s="1">
        <v>132.1</v>
      </c>
      <c r="U36" s="1">
        <v>128.19999999999999</v>
      </c>
      <c r="V36" s="1">
        <v>131.5</v>
      </c>
      <c r="W36" s="1" t="s">
        <v>32</v>
      </c>
      <c r="X36" s="1">
        <v>125.6</v>
      </c>
      <c r="Y36" s="1">
        <v>125.6</v>
      </c>
      <c r="Z36" s="1">
        <v>122.6</v>
      </c>
      <c r="AA36" s="1">
        <v>114</v>
      </c>
      <c r="AB36" s="1">
        <v>120.9</v>
      </c>
      <c r="AC36" s="1">
        <v>125.8</v>
      </c>
      <c r="AD36" s="1">
        <v>114.2</v>
      </c>
      <c r="AE36" s="1">
        <v>119.6</v>
      </c>
      <c r="AF36" s="1">
        <v>128.30000000000001</v>
      </c>
    </row>
    <row r="37" spans="1:32">
      <c r="A37" s="1" t="s">
        <v>30</v>
      </c>
      <c r="B37" s="1">
        <v>2015</v>
      </c>
      <c r="C37" s="1" t="s">
        <v>45</v>
      </c>
      <c r="D37" s="1" t="s">
        <v>176</v>
      </c>
      <c r="E37" s="1">
        <v>126.3</v>
      </c>
      <c r="F37" s="1">
        <v>131.30000000000001</v>
      </c>
      <c r="G37" s="1">
        <v>123.3</v>
      </c>
      <c r="H37" s="1">
        <v>129.80000000000001</v>
      </c>
      <c r="I37" s="1">
        <v>118.3</v>
      </c>
      <c r="J37" s="1">
        <v>131.6</v>
      </c>
      <c r="K37" s="1">
        <v>145.5</v>
      </c>
      <c r="L37" s="1">
        <v>162.1</v>
      </c>
      <c r="M37" s="1">
        <v>95.4</v>
      </c>
      <c r="N37" s="1">
        <v>128.9</v>
      </c>
      <c r="O37" s="1">
        <v>135.1</v>
      </c>
      <c r="P37" s="1">
        <v>131.4</v>
      </c>
      <c r="Q37" s="62">
        <v>1559.0000000000002</v>
      </c>
      <c r="R37" s="1">
        <v>123.3</v>
      </c>
      <c r="S37" s="1">
        <v>133.1</v>
      </c>
      <c r="T37" s="1">
        <v>132.5</v>
      </c>
      <c r="U37" s="1">
        <v>128.5</v>
      </c>
      <c r="V37" s="1">
        <v>131.9</v>
      </c>
      <c r="W37" s="1" t="s">
        <v>32</v>
      </c>
      <c r="X37" s="1">
        <v>125.7</v>
      </c>
      <c r="Y37" s="1">
        <v>126</v>
      </c>
      <c r="Z37" s="1">
        <v>123.1</v>
      </c>
      <c r="AA37" s="1">
        <v>114</v>
      </c>
      <c r="AB37" s="1">
        <v>121.6</v>
      </c>
      <c r="AC37" s="1">
        <v>125.6</v>
      </c>
      <c r="AD37" s="1">
        <v>114.1</v>
      </c>
      <c r="AE37" s="1">
        <v>119.8</v>
      </c>
      <c r="AF37" s="1">
        <v>127.9</v>
      </c>
    </row>
    <row r="38" spans="1:32">
      <c r="A38" s="1" t="s">
        <v>30</v>
      </c>
      <c r="B38" s="1">
        <v>2016</v>
      </c>
      <c r="C38" s="1" t="s">
        <v>31</v>
      </c>
      <c r="D38" s="1" t="s">
        <v>177</v>
      </c>
      <c r="E38" s="1">
        <v>126.8</v>
      </c>
      <c r="F38" s="1">
        <v>133.19999999999999</v>
      </c>
      <c r="G38" s="1">
        <v>126.5</v>
      </c>
      <c r="H38" s="1">
        <v>130.30000000000001</v>
      </c>
      <c r="I38" s="1">
        <v>118.9</v>
      </c>
      <c r="J38" s="1">
        <v>131.6</v>
      </c>
      <c r="K38" s="1">
        <v>140.1</v>
      </c>
      <c r="L38" s="1">
        <v>163.80000000000001</v>
      </c>
      <c r="M38" s="1">
        <v>97.7</v>
      </c>
      <c r="N38" s="1">
        <v>129.6</v>
      </c>
      <c r="O38" s="1">
        <v>135.9</v>
      </c>
      <c r="P38" s="1">
        <v>131.4</v>
      </c>
      <c r="Q38" s="62">
        <v>1565.8000000000002</v>
      </c>
      <c r="R38" s="1">
        <v>124.3</v>
      </c>
      <c r="S38" s="1">
        <v>133.6</v>
      </c>
      <c r="T38" s="1">
        <v>133.19999999999999</v>
      </c>
      <c r="U38" s="1">
        <v>128.9</v>
      </c>
      <c r="V38" s="1">
        <v>132.6</v>
      </c>
      <c r="W38" s="1" t="s">
        <v>32</v>
      </c>
      <c r="X38" s="1">
        <v>126.2</v>
      </c>
      <c r="Y38" s="1">
        <v>126.6</v>
      </c>
      <c r="Z38" s="1">
        <v>123.7</v>
      </c>
      <c r="AA38" s="1">
        <v>113.6</v>
      </c>
      <c r="AB38" s="1">
        <v>121.4</v>
      </c>
      <c r="AC38" s="1">
        <v>126.2</v>
      </c>
      <c r="AD38" s="1">
        <v>114.9</v>
      </c>
      <c r="AE38" s="1">
        <v>120.1</v>
      </c>
      <c r="AF38" s="1">
        <v>128.1</v>
      </c>
    </row>
    <row r="39" spans="1:32">
      <c r="A39" s="1" t="s">
        <v>30</v>
      </c>
      <c r="B39" s="1">
        <v>2016</v>
      </c>
      <c r="C39" s="1" t="s">
        <v>35</v>
      </c>
      <c r="D39" s="1" t="s">
        <v>178</v>
      </c>
      <c r="E39" s="1">
        <v>127.1</v>
      </c>
      <c r="F39" s="1">
        <v>133.69999999999999</v>
      </c>
      <c r="G39" s="1">
        <v>127.7</v>
      </c>
      <c r="H39" s="1">
        <v>130.69999999999999</v>
      </c>
      <c r="I39" s="1">
        <v>118.5</v>
      </c>
      <c r="J39" s="1">
        <v>130.4</v>
      </c>
      <c r="K39" s="1">
        <v>130.9</v>
      </c>
      <c r="L39" s="1">
        <v>162.80000000000001</v>
      </c>
      <c r="M39" s="1">
        <v>98.7</v>
      </c>
      <c r="N39" s="1">
        <v>130.6</v>
      </c>
      <c r="O39" s="1">
        <v>136.4</v>
      </c>
      <c r="P39" s="1">
        <v>130.30000000000001</v>
      </c>
      <c r="Q39" s="62">
        <v>1557.8</v>
      </c>
      <c r="R39" s="1">
        <v>124.8</v>
      </c>
      <c r="S39" s="1">
        <v>134.4</v>
      </c>
      <c r="T39" s="1">
        <v>133.9</v>
      </c>
      <c r="U39" s="1">
        <v>129.80000000000001</v>
      </c>
      <c r="V39" s="1">
        <v>133.4</v>
      </c>
      <c r="W39" s="1" t="s">
        <v>32</v>
      </c>
      <c r="X39" s="1">
        <v>127.5</v>
      </c>
      <c r="Y39" s="1">
        <v>127.1</v>
      </c>
      <c r="Z39" s="1">
        <v>124.3</v>
      </c>
      <c r="AA39" s="1">
        <v>113.9</v>
      </c>
      <c r="AB39" s="1">
        <v>122.3</v>
      </c>
      <c r="AC39" s="1">
        <v>127.1</v>
      </c>
      <c r="AD39" s="1">
        <v>116.8</v>
      </c>
      <c r="AE39" s="1">
        <v>120.9</v>
      </c>
      <c r="AF39" s="1">
        <v>127.9</v>
      </c>
    </row>
    <row r="40" spans="1:32">
      <c r="A40" s="1" t="s">
        <v>30</v>
      </c>
      <c r="B40" s="1">
        <v>2016</v>
      </c>
      <c r="C40" s="1" t="s">
        <v>36</v>
      </c>
      <c r="D40" s="1" t="s">
        <v>179</v>
      </c>
      <c r="E40" s="1">
        <v>127.3</v>
      </c>
      <c r="F40" s="1">
        <v>134.4</v>
      </c>
      <c r="G40" s="1">
        <v>125.1</v>
      </c>
      <c r="H40" s="1">
        <v>130.5</v>
      </c>
      <c r="I40" s="1">
        <v>118.3</v>
      </c>
      <c r="J40" s="1">
        <v>131.69999999999999</v>
      </c>
      <c r="K40" s="1">
        <v>130.69999999999999</v>
      </c>
      <c r="L40" s="1">
        <v>161.19999999999999</v>
      </c>
      <c r="M40" s="1">
        <v>100.4</v>
      </c>
      <c r="N40" s="1">
        <v>130.80000000000001</v>
      </c>
      <c r="O40" s="1">
        <v>137</v>
      </c>
      <c r="P40" s="1">
        <v>130.4</v>
      </c>
      <c r="Q40" s="62">
        <v>1557.8000000000002</v>
      </c>
      <c r="R40" s="1">
        <v>124.9</v>
      </c>
      <c r="S40" s="1">
        <v>135</v>
      </c>
      <c r="T40" s="1">
        <v>134.4</v>
      </c>
      <c r="U40" s="1">
        <v>130.19999999999999</v>
      </c>
      <c r="V40" s="1">
        <v>133.80000000000001</v>
      </c>
      <c r="W40" s="1" t="s">
        <v>32</v>
      </c>
      <c r="X40" s="1">
        <v>127</v>
      </c>
      <c r="Y40" s="1">
        <v>127.7</v>
      </c>
      <c r="Z40" s="1">
        <v>124.8</v>
      </c>
      <c r="AA40" s="1">
        <v>113.6</v>
      </c>
      <c r="AB40" s="1">
        <v>122.5</v>
      </c>
      <c r="AC40" s="1">
        <v>127.5</v>
      </c>
      <c r="AD40" s="1">
        <v>117.4</v>
      </c>
      <c r="AE40" s="1">
        <v>121.1</v>
      </c>
      <c r="AF40" s="1">
        <v>128</v>
      </c>
    </row>
    <row r="41" spans="1:32">
      <c r="A41" s="1" t="s">
        <v>30</v>
      </c>
      <c r="B41" s="1">
        <v>2016</v>
      </c>
      <c r="C41" s="1" t="s">
        <v>37</v>
      </c>
      <c r="D41" s="1" t="s">
        <v>180</v>
      </c>
      <c r="E41" s="1">
        <v>127.4</v>
      </c>
      <c r="F41" s="1">
        <v>135.4</v>
      </c>
      <c r="G41" s="1">
        <v>123.4</v>
      </c>
      <c r="H41" s="1">
        <v>131.30000000000001</v>
      </c>
      <c r="I41" s="1">
        <v>118.2</v>
      </c>
      <c r="J41" s="1">
        <v>138.1</v>
      </c>
      <c r="K41" s="1">
        <v>134.1</v>
      </c>
      <c r="L41" s="1">
        <v>162.69999999999999</v>
      </c>
      <c r="M41" s="1">
        <v>105</v>
      </c>
      <c r="N41" s="1">
        <v>131.4</v>
      </c>
      <c r="O41" s="1">
        <v>137.4</v>
      </c>
      <c r="P41" s="1">
        <v>131.80000000000001</v>
      </c>
      <c r="Q41" s="62">
        <v>1576.2000000000003</v>
      </c>
      <c r="R41" s="1">
        <v>125.4</v>
      </c>
      <c r="S41" s="1">
        <v>135.5</v>
      </c>
      <c r="T41" s="1">
        <v>135</v>
      </c>
      <c r="U41" s="1">
        <v>130.6</v>
      </c>
      <c r="V41" s="1">
        <v>134.4</v>
      </c>
      <c r="W41" s="1" t="s">
        <v>32</v>
      </c>
      <c r="X41" s="1">
        <v>127</v>
      </c>
      <c r="Y41" s="1">
        <v>128</v>
      </c>
      <c r="Z41" s="1">
        <v>125.2</v>
      </c>
      <c r="AA41" s="1">
        <v>114.4</v>
      </c>
      <c r="AB41" s="1">
        <v>123.2</v>
      </c>
      <c r="AC41" s="1">
        <v>127.9</v>
      </c>
      <c r="AD41" s="1">
        <v>118.4</v>
      </c>
      <c r="AE41" s="1">
        <v>121.7</v>
      </c>
      <c r="AF41" s="1">
        <v>129</v>
      </c>
    </row>
    <row r="42" spans="1:32">
      <c r="A42" s="1" t="s">
        <v>30</v>
      </c>
      <c r="B42" s="1">
        <v>2016</v>
      </c>
      <c r="C42" s="1" t="s">
        <v>38</v>
      </c>
      <c r="D42" s="1" t="s">
        <v>181</v>
      </c>
      <c r="E42" s="1">
        <v>127.6</v>
      </c>
      <c r="F42" s="1">
        <v>137.5</v>
      </c>
      <c r="G42" s="1">
        <v>124.4</v>
      </c>
      <c r="H42" s="1">
        <v>132.4</v>
      </c>
      <c r="I42" s="1">
        <v>118.2</v>
      </c>
      <c r="J42" s="1">
        <v>138.1</v>
      </c>
      <c r="K42" s="1">
        <v>141.80000000000001</v>
      </c>
      <c r="L42" s="1">
        <v>166</v>
      </c>
      <c r="M42" s="1">
        <v>107.5</v>
      </c>
      <c r="N42" s="1">
        <v>132.19999999999999</v>
      </c>
      <c r="O42" s="1">
        <v>138.30000000000001</v>
      </c>
      <c r="P42" s="1">
        <v>133.6</v>
      </c>
      <c r="Q42" s="62">
        <v>1597.6</v>
      </c>
      <c r="R42" s="1">
        <v>126.1</v>
      </c>
      <c r="S42" s="1">
        <v>136</v>
      </c>
      <c r="T42" s="1">
        <v>135.4</v>
      </c>
      <c r="U42" s="1">
        <v>131.1</v>
      </c>
      <c r="V42" s="1">
        <v>134.80000000000001</v>
      </c>
      <c r="W42" s="1" t="s">
        <v>32</v>
      </c>
      <c r="X42" s="1">
        <v>127.4</v>
      </c>
      <c r="Y42" s="1">
        <v>128.5</v>
      </c>
      <c r="Z42" s="1">
        <v>125.8</v>
      </c>
      <c r="AA42" s="1">
        <v>115.1</v>
      </c>
      <c r="AB42" s="1">
        <v>123.6</v>
      </c>
      <c r="AC42" s="1">
        <v>129.1</v>
      </c>
      <c r="AD42" s="1">
        <v>119.7</v>
      </c>
      <c r="AE42" s="1">
        <v>122.5</v>
      </c>
      <c r="AF42" s="1">
        <v>130.30000000000001</v>
      </c>
    </row>
    <row r="43" spans="1:32">
      <c r="A43" s="1" t="s">
        <v>30</v>
      </c>
      <c r="B43" s="1">
        <v>2016</v>
      </c>
      <c r="C43" s="1" t="s">
        <v>39</v>
      </c>
      <c r="D43" s="1" t="s">
        <v>182</v>
      </c>
      <c r="E43" s="1">
        <v>128.6</v>
      </c>
      <c r="F43" s="1">
        <v>138.6</v>
      </c>
      <c r="G43" s="1">
        <v>126.6</v>
      </c>
      <c r="H43" s="1">
        <v>133.6</v>
      </c>
      <c r="I43" s="1">
        <v>118.6</v>
      </c>
      <c r="J43" s="1">
        <v>137.4</v>
      </c>
      <c r="K43" s="1">
        <v>152.5</v>
      </c>
      <c r="L43" s="1">
        <v>169.2</v>
      </c>
      <c r="M43" s="1">
        <v>108.8</v>
      </c>
      <c r="N43" s="1">
        <v>133.1</v>
      </c>
      <c r="O43" s="1">
        <v>139.19999999999999</v>
      </c>
      <c r="P43" s="1">
        <v>136</v>
      </c>
      <c r="Q43" s="62">
        <v>1622.1999999999998</v>
      </c>
      <c r="R43" s="1">
        <v>126.4</v>
      </c>
      <c r="S43" s="1">
        <v>137.19999999999999</v>
      </c>
      <c r="T43" s="1">
        <v>136.30000000000001</v>
      </c>
      <c r="U43" s="1">
        <v>131.6</v>
      </c>
      <c r="V43" s="1">
        <v>135.6</v>
      </c>
      <c r="W43" s="1" t="s">
        <v>32</v>
      </c>
      <c r="X43" s="1">
        <v>128</v>
      </c>
      <c r="Y43" s="1">
        <v>129.30000000000001</v>
      </c>
      <c r="Z43" s="1">
        <v>126.2</v>
      </c>
      <c r="AA43" s="1">
        <v>116.3</v>
      </c>
      <c r="AB43" s="1">
        <v>124.1</v>
      </c>
      <c r="AC43" s="1">
        <v>130.19999999999999</v>
      </c>
      <c r="AD43" s="1">
        <v>119.9</v>
      </c>
      <c r="AE43" s="1">
        <v>123.3</v>
      </c>
      <c r="AF43" s="1">
        <v>131.9</v>
      </c>
    </row>
    <row r="44" spans="1:32">
      <c r="A44" s="1" t="s">
        <v>30</v>
      </c>
      <c r="B44" s="1">
        <v>2016</v>
      </c>
      <c r="C44" s="1" t="s">
        <v>40</v>
      </c>
      <c r="D44" s="1" t="s">
        <v>183</v>
      </c>
      <c r="E44" s="1">
        <v>129.30000000000001</v>
      </c>
      <c r="F44" s="1">
        <v>139.5</v>
      </c>
      <c r="G44" s="1">
        <v>129.6</v>
      </c>
      <c r="H44" s="1">
        <v>134.5</v>
      </c>
      <c r="I44" s="1">
        <v>119.5</v>
      </c>
      <c r="J44" s="1">
        <v>138.5</v>
      </c>
      <c r="K44" s="1">
        <v>158.19999999999999</v>
      </c>
      <c r="L44" s="1">
        <v>171.8</v>
      </c>
      <c r="M44" s="1">
        <v>110.3</v>
      </c>
      <c r="N44" s="1">
        <v>134.30000000000001</v>
      </c>
      <c r="O44" s="1">
        <v>139.9</v>
      </c>
      <c r="P44" s="1">
        <v>137.6</v>
      </c>
      <c r="Q44" s="62">
        <v>1642.9999999999998</v>
      </c>
      <c r="R44" s="1">
        <v>127.3</v>
      </c>
      <c r="S44" s="1">
        <v>138</v>
      </c>
      <c r="T44" s="1">
        <v>137.19999999999999</v>
      </c>
      <c r="U44" s="1">
        <v>132.19999999999999</v>
      </c>
      <c r="V44" s="1">
        <v>136.5</v>
      </c>
      <c r="W44" s="1" t="s">
        <v>32</v>
      </c>
      <c r="X44" s="1">
        <v>128.19999999999999</v>
      </c>
      <c r="Y44" s="1">
        <v>130</v>
      </c>
      <c r="Z44" s="1">
        <v>126.7</v>
      </c>
      <c r="AA44" s="1">
        <v>116.4</v>
      </c>
      <c r="AB44" s="1">
        <v>125.2</v>
      </c>
      <c r="AC44" s="1">
        <v>130.80000000000001</v>
      </c>
      <c r="AD44" s="1">
        <v>120.9</v>
      </c>
      <c r="AE44" s="1">
        <v>123.8</v>
      </c>
      <c r="AF44" s="1">
        <v>133</v>
      </c>
    </row>
    <row r="45" spans="1:32">
      <c r="A45" s="1" t="s">
        <v>30</v>
      </c>
      <c r="B45" s="1">
        <v>2016</v>
      </c>
      <c r="C45" s="1" t="s">
        <v>41</v>
      </c>
      <c r="D45" s="1" t="s">
        <v>184</v>
      </c>
      <c r="E45" s="1">
        <v>130.1</v>
      </c>
      <c r="F45" s="1">
        <v>138.80000000000001</v>
      </c>
      <c r="G45" s="1">
        <v>130.30000000000001</v>
      </c>
      <c r="H45" s="1">
        <v>135.30000000000001</v>
      </c>
      <c r="I45" s="1">
        <v>119.9</v>
      </c>
      <c r="J45" s="1">
        <v>140.19999999999999</v>
      </c>
      <c r="K45" s="1">
        <v>156.9</v>
      </c>
      <c r="L45" s="1">
        <v>172.2</v>
      </c>
      <c r="M45" s="1">
        <v>112.1</v>
      </c>
      <c r="N45" s="1">
        <v>134.9</v>
      </c>
      <c r="O45" s="1">
        <v>140.69999999999999</v>
      </c>
      <c r="P45" s="1">
        <v>138</v>
      </c>
      <c r="Q45" s="62">
        <v>1649.3999999999999</v>
      </c>
      <c r="R45" s="1">
        <v>128.1</v>
      </c>
      <c r="S45" s="1">
        <v>138.9</v>
      </c>
      <c r="T45" s="1">
        <v>137.80000000000001</v>
      </c>
      <c r="U45" s="1">
        <v>133</v>
      </c>
      <c r="V45" s="1">
        <v>137.1</v>
      </c>
      <c r="W45" s="1" t="s">
        <v>32</v>
      </c>
      <c r="X45" s="1">
        <v>129.1</v>
      </c>
      <c r="Y45" s="1">
        <v>130.6</v>
      </c>
      <c r="Z45" s="1">
        <v>127</v>
      </c>
      <c r="AA45" s="1">
        <v>116</v>
      </c>
      <c r="AB45" s="1">
        <v>125.5</v>
      </c>
      <c r="AC45" s="1">
        <v>131.9</v>
      </c>
      <c r="AD45" s="1">
        <v>122</v>
      </c>
      <c r="AE45" s="1">
        <v>124.2</v>
      </c>
      <c r="AF45" s="1">
        <v>133.5</v>
      </c>
    </row>
    <row r="46" spans="1:32">
      <c r="A46" s="1" t="s">
        <v>30</v>
      </c>
      <c r="B46" s="1">
        <v>2016</v>
      </c>
      <c r="C46" s="1" t="s">
        <v>42</v>
      </c>
      <c r="D46" s="1" t="s">
        <v>185</v>
      </c>
      <c r="E46" s="1">
        <v>130.80000000000001</v>
      </c>
      <c r="F46" s="1">
        <v>138.19999999999999</v>
      </c>
      <c r="G46" s="1">
        <v>130.5</v>
      </c>
      <c r="H46" s="1">
        <v>135.5</v>
      </c>
      <c r="I46" s="1">
        <v>120.2</v>
      </c>
      <c r="J46" s="1">
        <v>139.19999999999999</v>
      </c>
      <c r="K46" s="1">
        <v>149.5</v>
      </c>
      <c r="L46" s="1">
        <v>170.4</v>
      </c>
      <c r="M46" s="1">
        <v>113.1</v>
      </c>
      <c r="N46" s="1">
        <v>135.80000000000001</v>
      </c>
      <c r="O46" s="1">
        <v>141.5</v>
      </c>
      <c r="P46" s="1">
        <v>137.19999999999999</v>
      </c>
      <c r="Q46" s="62">
        <v>1641.9</v>
      </c>
      <c r="R46" s="1">
        <v>128.80000000000001</v>
      </c>
      <c r="S46" s="1">
        <v>139.9</v>
      </c>
      <c r="T46" s="1">
        <v>138.5</v>
      </c>
      <c r="U46" s="1">
        <v>133.5</v>
      </c>
      <c r="V46" s="1">
        <v>137.80000000000001</v>
      </c>
      <c r="W46" s="1" t="s">
        <v>32</v>
      </c>
      <c r="X46" s="1">
        <v>129.69999999999999</v>
      </c>
      <c r="Y46" s="1">
        <v>131.1</v>
      </c>
      <c r="Z46" s="1">
        <v>127.8</v>
      </c>
      <c r="AA46" s="1">
        <v>117</v>
      </c>
      <c r="AB46" s="1">
        <v>125.7</v>
      </c>
      <c r="AC46" s="1">
        <v>132.19999999999999</v>
      </c>
      <c r="AD46" s="1">
        <v>122.8</v>
      </c>
      <c r="AE46" s="1">
        <v>124.9</v>
      </c>
      <c r="AF46" s="1">
        <v>133.4</v>
      </c>
    </row>
    <row r="47" spans="1:32">
      <c r="A47" s="1" t="s">
        <v>30</v>
      </c>
      <c r="B47" s="1">
        <v>2016</v>
      </c>
      <c r="C47" s="1" t="s">
        <v>43</v>
      </c>
      <c r="D47" s="1" t="s">
        <v>186</v>
      </c>
      <c r="E47" s="1">
        <v>131.30000000000001</v>
      </c>
      <c r="F47" s="1">
        <v>137.6</v>
      </c>
      <c r="G47" s="1">
        <v>130.1</v>
      </c>
      <c r="H47" s="1">
        <v>136</v>
      </c>
      <c r="I47" s="1">
        <v>120.8</v>
      </c>
      <c r="J47" s="1">
        <v>138.4</v>
      </c>
      <c r="K47" s="1">
        <v>149.19999999999999</v>
      </c>
      <c r="L47" s="1">
        <v>170.2</v>
      </c>
      <c r="M47" s="1">
        <v>113.4</v>
      </c>
      <c r="N47" s="1">
        <v>136.30000000000001</v>
      </c>
      <c r="O47" s="1">
        <v>142.4</v>
      </c>
      <c r="P47" s="1">
        <v>137.4</v>
      </c>
      <c r="Q47" s="62">
        <v>1643.1000000000001</v>
      </c>
      <c r="R47" s="1">
        <v>128.69999999999999</v>
      </c>
      <c r="S47" s="1">
        <v>140.9</v>
      </c>
      <c r="T47" s="1">
        <v>139.6</v>
      </c>
      <c r="U47" s="1">
        <v>134.30000000000001</v>
      </c>
      <c r="V47" s="1">
        <v>138.80000000000001</v>
      </c>
      <c r="W47" s="1" t="s">
        <v>32</v>
      </c>
      <c r="X47" s="1">
        <v>129.80000000000001</v>
      </c>
      <c r="Y47" s="1">
        <v>131.80000000000001</v>
      </c>
      <c r="Z47" s="1">
        <v>128.69999999999999</v>
      </c>
      <c r="AA47" s="1">
        <v>117.8</v>
      </c>
      <c r="AB47" s="1">
        <v>126.5</v>
      </c>
      <c r="AC47" s="1">
        <v>133</v>
      </c>
      <c r="AD47" s="1">
        <v>123</v>
      </c>
      <c r="AE47" s="1">
        <v>125.7</v>
      </c>
      <c r="AF47" s="1">
        <v>133.80000000000001</v>
      </c>
    </row>
    <row r="48" spans="1:32">
      <c r="A48" s="1" t="s">
        <v>30</v>
      </c>
      <c r="B48" s="1">
        <v>2016</v>
      </c>
      <c r="C48" s="1" t="s">
        <v>44</v>
      </c>
      <c r="D48" s="1" t="s">
        <v>187</v>
      </c>
      <c r="E48" s="1">
        <v>132</v>
      </c>
      <c r="F48" s="1">
        <v>137.4</v>
      </c>
      <c r="G48" s="1">
        <v>130.6</v>
      </c>
      <c r="H48" s="1">
        <v>136.19999999999999</v>
      </c>
      <c r="I48" s="1">
        <v>121.1</v>
      </c>
      <c r="J48" s="1">
        <v>136.9</v>
      </c>
      <c r="K48" s="1">
        <v>141.80000000000001</v>
      </c>
      <c r="L48" s="1">
        <v>170</v>
      </c>
      <c r="M48" s="1">
        <v>113.4</v>
      </c>
      <c r="N48" s="1">
        <v>136.80000000000001</v>
      </c>
      <c r="O48" s="1">
        <v>143.1</v>
      </c>
      <c r="P48" s="1">
        <v>136.6</v>
      </c>
      <c r="Q48" s="62">
        <v>1635.8999999999999</v>
      </c>
      <c r="R48" s="1">
        <v>128.69999999999999</v>
      </c>
      <c r="S48" s="1">
        <v>141.19999999999999</v>
      </c>
      <c r="T48" s="1">
        <v>139.9</v>
      </c>
      <c r="U48" s="1">
        <v>134.5</v>
      </c>
      <c r="V48" s="1">
        <v>139.19999999999999</v>
      </c>
      <c r="W48" s="1" t="s">
        <v>32</v>
      </c>
      <c r="X48" s="1">
        <v>130.30000000000001</v>
      </c>
      <c r="Y48" s="1">
        <v>132.1</v>
      </c>
      <c r="Z48" s="1">
        <v>129.1</v>
      </c>
      <c r="AA48" s="1">
        <v>118.2</v>
      </c>
      <c r="AB48" s="1">
        <v>126.9</v>
      </c>
      <c r="AC48" s="1">
        <v>133.69999999999999</v>
      </c>
      <c r="AD48" s="1">
        <v>123.5</v>
      </c>
      <c r="AE48" s="1">
        <v>126.1</v>
      </c>
      <c r="AF48" s="1">
        <v>133.6</v>
      </c>
    </row>
    <row r="49" spans="1:32">
      <c r="A49" s="1" t="s">
        <v>30</v>
      </c>
      <c r="B49" s="1">
        <v>2016</v>
      </c>
      <c r="C49" s="1" t="s">
        <v>45</v>
      </c>
      <c r="D49" s="1" t="s">
        <v>188</v>
      </c>
      <c r="E49" s="1">
        <v>132.6</v>
      </c>
      <c r="F49" s="1">
        <v>137.30000000000001</v>
      </c>
      <c r="G49" s="1">
        <v>131.6</v>
      </c>
      <c r="H49" s="1">
        <v>136.30000000000001</v>
      </c>
      <c r="I49" s="1">
        <v>121.6</v>
      </c>
      <c r="J49" s="1">
        <v>135.6</v>
      </c>
      <c r="K49" s="1">
        <v>127.5</v>
      </c>
      <c r="L49" s="1">
        <v>167.9</v>
      </c>
      <c r="M49" s="1">
        <v>113.8</v>
      </c>
      <c r="N49" s="1">
        <v>137.5</v>
      </c>
      <c r="O49" s="1">
        <v>143.6</v>
      </c>
      <c r="P49" s="1">
        <v>134.69999999999999</v>
      </c>
      <c r="Q49" s="62">
        <v>1620</v>
      </c>
      <c r="R49" s="1">
        <v>129.1</v>
      </c>
      <c r="S49" s="1">
        <v>142.4</v>
      </c>
      <c r="T49" s="1">
        <v>140.4</v>
      </c>
      <c r="U49" s="1">
        <v>135.19999999999999</v>
      </c>
      <c r="V49" s="1">
        <v>139.69999999999999</v>
      </c>
      <c r="W49" s="1" t="s">
        <v>32</v>
      </c>
      <c r="X49" s="1">
        <v>132</v>
      </c>
      <c r="Y49" s="1">
        <v>132.9</v>
      </c>
      <c r="Z49" s="1">
        <v>129.69999999999999</v>
      </c>
      <c r="AA49" s="1">
        <v>118.6</v>
      </c>
      <c r="AB49" s="1">
        <v>127.3</v>
      </c>
      <c r="AC49" s="1">
        <v>134.19999999999999</v>
      </c>
      <c r="AD49" s="1">
        <v>121.9</v>
      </c>
      <c r="AE49" s="1">
        <v>126.3</v>
      </c>
      <c r="AF49" s="1">
        <v>132.80000000000001</v>
      </c>
    </row>
    <row r="50" spans="1:32">
      <c r="A50" s="1" t="s">
        <v>30</v>
      </c>
      <c r="B50" s="1">
        <v>2017</v>
      </c>
      <c r="C50" s="1" t="s">
        <v>31</v>
      </c>
      <c r="D50" s="1" t="s">
        <v>189</v>
      </c>
      <c r="E50" s="1">
        <v>133.1</v>
      </c>
      <c r="F50" s="1">
        <v>137.80000000000001</v>
      </c>
      <c r="G50" s="1">
        <v>131.9</v>
      </c>
      <c r="H50" s="1">
        <v>136.69999999999999</v>
      </c>
      <c r="I50" s="1">
        <v>122</v>
      </c>
      <c r="J50" s="1">
        <v>136</v>
      </c>
      <c r="K50" s="1">
        <v>119.8</v>
      </c>
      <c r="L50" s="1">
        <v>161.69999999999999</v>
      </c>
      <c r="M50" s="1">
        <v>114.8</v>
      </c>
      <c r="N50" s="1">
        <v>136.9</v>
      </c>
      <c r="O50" s="1">
        <v>143.9</v>
      </c>
      <c r="P50" s="1">
        <v>133.69999999999999</v>
      </c>
      <c r="Q50" s="62">
        <v>1608.3000000000002</v>
      </c>
      <c r="R50" s="1">
        <v>129</v>
      </c>
      <c r="S50" s="1">
        <v>143.1</v>
      </c>
      <c r="T50" s="1">
        <v>140.69999999999999</v>
      </c>
      <c r="U50" s="1">
        <v>135.80000000000001</v>
      </c>
      <c r="V50" s="1">
        <v>140</v>
      </c>
      <c r="W50" s="1" t="s">
        <v>32</v>
      </c>
      <c r="X50" s="1">
        <v>132.1</v>
      </c>
      <c r="Y50" s="1">
        <v>133.19999999999999</v>
      </c>
      <c r="Z50" s="1">
        <v>129.9</v>
      </c>
      <c r="AA50" s="1">
        <v>119.1</v>
      </c>
      <c r="AB50" s="1">
        <v>127</v>
      </c>
      <c r="AC50" s="1">
        <v>134.6</v>
      </c>
      <c r="AD50" s="1">
        <v>122.3</v>
      </c>
      <c r="AE50" s="1">
        <v>126.6</v>
      </c>
      <c r="AF50" s="1">
        <v>132.4</v>
      </c>
    </row>
    <row r="51" spans="1:32">
      <c r="A51" s="1" t="s">
        <v>30</v>
      </c>
      <c r="B51" s="1">
        <v>2017</v>
      </c>
      <c r="C51" s="1" t="s">
        <v>35</v>
      </c>
      <c r="D51" s="1" t="s">
        <v>190</v>
      </c>
      <c r="E51" s="1">
        <v>133.30000000000001</v>
      </c>
      <c r="F51" s="1">
        <v>138.30000000000001</v>
      </c>
      <c r="G51" s="1">
        <v>129.30000000000001</v>
      </c>
      <c r="H51" s="1">
        <v>137.19999999999999</v>
      </c>
      <c r="I51" s="1">
        <v>122.1</v>
      </c>
      <c r="J51" s="1">
        <v>138.69999999999999</v>
      </c>
      <c r="K51" s="1">
        <v>119.1</v>
      </c>
      <c r="L51" s="1">
        <v>156.9</v>
      </c>
      <c r="M51" s="1">
        <v>116.2</v>
      </c>
      <c r="N51" s="1">
        <v>136</v>
      </c>
      <c r="O51" s="1">
        <v>144.4</v>
      </c>
      <c r="P51" s="1">
        <v>133.6</v>
      </c>
      <c r="Q51" s="62">
        <v>1605.1000000000001</v>
      </c>
      <c r="R51" s="1">
        <v>129.4</v>
      </c>
      <c r="S51" s="1">
        <v>143.69999999999999</v>
      </c>
      <c r="T51" s="1">
        <v>140.9</v>
      </c>
      <c r="U51" s="1">
        <v>135.80000000000001</v>
      </c>
      <c r="V51" s="1">
        <v>140.19999999999999</v>
      </c>
      <c r="W51" s="1" t="s">
        <v>32</v>
      </c>
      <c r="X51" s="1">
        <v>133.19999999999999</v>
      </c>
      <c r="Y51" s="1">
        <v>133.6</v>
      </c>
      <c r="Z51" s="1">
        <v>130.1</v>
      </c>
      <c r="AA51" s="1">
        <v>119.5</v>
      </c>
      <c r="AB51" s="1">
        <v>127.7</v>
      </c>
      <c r="AC51" s="1">
        <v>134.9</v>
      </c>
      <c r="AD51" s="1">
        <v>123.2</v>
      </c>
      <c r="AE51" s="1">
        <v>127</v>
      </c>
      <c r="AF51" s="1">
        <v>132.6</v>
      </c>
    </row>
    <row r="52" spans="1:32">
      <c r="A52" s="1" t="s">
        <v>30</v>
      </c>
      <c r="B52" s="1">
        <v>2017</v>
      </c>
      <c r="C52" s="1" t="s">
        <v>36</v>
      </c>
      <c r="D52" s="1" t="s">
        <v>191</v>
      </c>
      <c r="E52" s="1">
        <v>133.6</v>
      </c>
      <c r="F52" s="1">
        <v>138.80000000000001</v>
      </c>
      <c r="G52" s="1">
        <v>128.80000000000001</v>
      </c>
      <c r="H52" s="1">
        <v>137.19999999999999</v>
      </c>
      <c r="I52" s="1">
        <v>121.6</v>
      </c>
      <c r="J52" s="1">
        <v>139.69999999999999</v>
      </c>
      <c r="K52" s="1">
        <v>119.7</v>
      </c>
      <c r="L52" s="1">
        <v>148</v>
      </c>
      <c r="M52" s="1">
        <v>116.9</v>
      </c>
      <c r="N52" s="1">
        <v>135.6</v>
      </c>
      <c r="O52" s="1">
        <v>145.4</v>
      </c>
      <c r="P52" s="1">
        <v>133.4</v>
      </c>
      <c r="Q52" s="62">
        <v>1598.7000000000003</v>
      </c>
      <c r="R52" s="1">
        <v>129.80000000000001</v>
      </c>
      <c r="S52" s="1">
        <v>144.19999999999999</v>
      </c>
      <c r="T52" s="1">
        <v>141.6</v>
      </c>
      <c r="U52" s="1">
        <v>136.19999999999999</v>
      </c>
      <c r="V52" s="1">
        <v>140.80000000000001</v>
      </c>
      <c r="W52" s="1" t="s">
        <v>32</v>
      </c>
      <c r="X52" s="1">
        <v>134.19999999999999</v>
      </c>
      <c r="Y52" s="1">
        <v>134.1</v>
      </c>
      <c r="Z52" s="1">
        <v>130.6</v>
      </c>
      <c r="AA52" s="1">
        <v>119.8</v>
      </c>
      <c r="AB52" s="1">
        <v>128.30000000000001</v>
      </c>
      <c r="AC52" s="1">
        <v>135.19999999999999</v>
      </c>
      <c r="AD52" s="1">
        <v>123.3</v>
      </c>
      <c r="AE52" s="1">
        <v>127.4</v>
      </c>
      <c r="AF52" s="1">
        <v>132.80000000000001</v>
      </c>
    </row>
    <row r="53" spans="1:32">
      <c r="A53" s="1" t="s">
        <v>30</v>
      </c>
      <c r="B53" s="1">
        <v>2017</v>
      </c>
      <c r="C53" s="1" t="s">
        <v>37</v>
      </c>
      <c r="D53" s="1" t="s">
        <v>192</v>
      </c>
      <c r="E53" s="1">
        <v>133.19999999999999</v>
      </c>
      <c r="F53" s="1">
        <v>138.69999999999999</v>
      </c>
      <c r="G53" s="1">
        <v>127.1</v>
      </c>
      <c r="H53" s="1">
        <v>137.69999999999999</v>
      </c>
      <c r="I53" s="1">
        <v>121.3</v>
      </c>
      <c r="J53" s="1">
        <v>141.80000000000001</v>
      </c>
      <c r="K53" s="1">
        <v>121.5</v>
      </c>
      <c r="L53" s="1">
        <v>144.5</v>
      </c>
      <c r="M53" s="1">
        <v>117.4</v>
      </c>
      <c r="N53" s="1">
        <v>134.1</v>
      </c>
      <c r="O53" s="1">
        <v>145.5</v>
      </c>
      <c r="P53" s="1">
        <v>133.5</v>
      </c>
      <c r="Q53" s="62">
        <v>1596.3</v>
      </c>
      <c r="R53" s="1">
        <v>130</v>
      </c>
      <c r="S53" s="1">
        <v>144.4</v>
      </c>
      <c r="T53" s="1">
        <v>142.4</v>
      </c>
      <c r="U53" s="1">
        <v>136.80000000000001</v>
      </c>
      <c r="V53" s="1">
        <v>141.6</v>
      </c>
      <c r="W53" s="1" t="s">
        <v>32</v>
      </c>
      <c r="X53" s="1">
        <v>135</v>
      </c>
      <c r="Y53" s="1">
        <v>134.30000000000001</v>
      </c>
      <c r="Z53" s="1">
        <v>131</v>
      </c>
      <c r="AA53" s="1">
        <v>119.2</v>
      </c>
      <c r="AB53" s="1">
        <v>128.30000000000001</v>
      </c>
      <c r="AC53" s="1">
        <v>135.69999999999999</v>
      </c>
      <c r="AD53" s="1">
        <v>123.7</v>
      </c>
      <c r="AE53" s="1">
        <v>127.5</v>
      </c>
      <c r="AF53" s="1">
        <v>132.9</v>
      </c>
    </row>
    <row r="54" spans="1:32">
      <c r="A54" s="1" t="s">
        <v>30</v>
      </c>
      <c r="B54" s="1">
        <v>2017</v>
      </c>
      <c r="C54" s="1" t="s">
        <v>38</v>
      </c>
      <c r="D54" s="1" t="s">
        <v>193</v>
      </c>
      <c r="E54" s="1">
        <v>133.1</v>
      </c>
      <c r="F54" s="1">
        <v>140.30000000000001</v>
      </c>
      <c r="G54" s="1">
        <v>126.8</v>
      </c>
      <c r="H54" s="1">
        <v>138.19999999999999</v>
      </c>
      <c r="I54" s="1">
        <v>120.8</v>
      </c>
      <c r="J54" s="1">
        <v>140.19999999999999</v>
      </c>
      <c r="K54" s="1">
        <v>123.8</v>
      </c>
      <c r="L54" s="1">
        <v>141.80000000000001</v>
      </c>
      <c r="M54" s="1">
        <v>118.6</v>
      </c>
      <c r="N54" s="1">
        <v>134</v>
      </c>
      <c r="O54" s="1">
        <v>145.80000000000001</v>
      </c>
      <c r="P54" s="1">
        <v>133.80000000000001</v>
      </c>
      <c r="Q54" s="62">
        <v>1597.1999999999996</v>
      </c>
      <c r="R54" s="1">
        <v>130.30000000000001</v>
      </c>
      <c r="S54" s="1">
        <v>145.5</v>
      </c>
      <c r="T54" s="1">
        <v>142.5</v>
      </c>
      <c r="U54" s="1">
        <v>137.30000000000001</v>
      </c>
      <c r="V54" s="1">
        <v>141.80000000000001</v>
      </c>
      <c r="W54" s="1" t="s">
        <v>32</v>
      </c>
      <c r="X54" s="1">
        <v>135</v>
      </c>
      <c r="Y54" s="1">
        <v>134.9</v>
      </c>
      <c r="Z54" s="1">
        <v>131.4</v>
      </c>
      <c r="AA54" s="1">
        <v>119.4</v>
      </c>
      <c r="AB54" s="1">
        <v>129.4</v>
      </c>
      <c r="AC54" s="1">
        <v>136.30000000000001</v>
      </c>
      <c r="AD54" s="1">
        <v>123.7</v>
      </c>
      <c r="AE54" s="1">
        <v>127.9</v>
      </c>
      <c r="AF54" s="1">
        <v>133.30000000000001</v>
      </c>
    </row>
    <row r="55" spans="1:32">
      <c r="A55" s="1" t="s">
        <v>30</v>
      </c>
      <c r="B55" s="1">
        <v>2017</v>
      </c>
      <c r="C55" s="1" t="s">
        <v>39</v>
      </c>
      <c r="D55" s="1" t="s">
        <v>194</v>
      </c>
      <c r="E55" s="1">
        <v>133.5</v>
      </c>
      <c r="F55" s="1">
        <v>143.69999999999999</v>
      </c>
      <c r="G55" s="1">
        <v>128</v>
      </c>
      <c r="H55" s="1">
        <v>138.6</v>
      </c>
      <c r="I55" s="1">
        <v>120.9</v>
      </c>
      <c r="J55" s="1">
        <v>140.9</v>
      </c>
      <c r="K55" s="1">
        <v>128.80000000000001</v>
      </c>
      <c r="L55" s="1">
        <v>140.19999999999999</v>
      </c>
      <c r="M55" s="1">
        <v>118.9</v>
      </c>
      <c r="N55" s="1">
        <v>133.5</v>
      </c>
      <c r="O55" s="1">
        <v>146.5</v>
      </c>
      <c r="P55" s="1">
        <v>134.9</v>
      </c>
      <c r="Q55" s="62">
        <v>1608.4</v>
      </c>
      <c r="R55" s="1">
        <v>130.4</v>
      </c>
      <c r="S55" s="1">
        <v>145.80000000000001</v>
      </c>
      <c r="T55" s="1">
        <v>143.1</v>
      </c>
      <c r="U55" s="1">
        <v>137.69999999999999</v>
      </c>
      <c r="V55" s="1">
        <v>142.30000000000001</v>
      </c>
      <c r="W55" s="1" t="s">
        <v>32</v>
      </c>
      <c r="X55" s="1">
        <v>134.80000000000001</v>
      </c>
      <c r="Y55" s="1">
        <v>135.19999999999999</v>
      </c>
      <c r="Z55" s="1">
        <v>131.30000000000001</v>
      </c>
      <c r="AA55" s="1">
        <v>119.4</v>
      </c>
      <c r="AB55" s="1">
        <v>129.80000000000001</v>
      </c>
      <c r="AC55" s="1">
        <v>136.9</v>
      </c>
      <c r="AD55" s="1">
        <v>124.1</v>
      </c>
      <c r="AE55" s="1">
        <v>128.1</v>
      </c>
      <c r="AF55" s="1">
        <v>133.9</v>
      </c>
    </row>
    <row r="56" spans="1:32">
      <c r="A56" s="1" t="s">
        <v>30</v>
      </c>
      <c r="B56" s="1">
        <v>2017</v>
      </c>
      <c r="C56" s="1" t="s">
        <v>40</v>
      </c>
      <c r="D56" s="1" t="s">
        <v>195</v>
      </c>
      <c r="E56" s="1">
        <v>134</v>
      </c>
      <c r="F56" s="1">
        <v>144.19999999999999</v>
      </c>
      <c r="G56" s="1">
        <v>129.80000000000001</v>
      </c>
      <c r="H56" s="1">
        <v>139</v>
      </c>
      <c r="I56" s="1">
        <v>120.9</v>
      </c>
      <c r="J56" s="1">
        <v>143.9</v>
      </c>
      <c r="K56" s="1">
        <v>151.5</v>
      </c>
      <c r="L56" s="1">
        <v>138.1</v>
      </c>
      <c r="M56" s="1">
        <v>120</v>
      </c>
      <c r="N56" s="1">
        <v>133.9</v>
      </c>
      <c r="O56" s="1">
        <v>147.69999999999999</v>
      </c>
      <c r="P56" s="1">
        <v>138.5</v>
      </c>
      <c r="Q56" s="62">
        <v>1641.5</v>
      </c>
      <c r="R56" s="1">
        <v>131.4</v>
      </c>
      <c r="S56" s="1">
        <v>147.4</v>
      </c>
      <c r="T56" s="1">
        <v>144.30000000000001</v>
      </c>
      <c r="U56" s="1">
        <v>138.1</v>
      </c>
      <c r="V56" s="1">
        <v>143.5</v>
      </c>
      <c r="W56" s="1" t="s">
        <v>32</v>
      </c>
      <c r="X56" s="1">
        <v>135.30000000000001</v>
      </c>
      <c r="Y56" s="1">
        <v>136.1</v>
      </c>
      <c r="Z56" s="1">
        <v>132.1</v>
      </c>
      <c r="AA56" s="1">
        <v>119.1</v>
      </c>
      <c r="AB56" s="1">
        <v>130.6</v>
      </c>
      <c r="AC56" s="1">
        <v>138.6</v>
      </c>
      <c r="AD56" s="1">
        <v>124.4</v>
      </c>
      <c r="AE56" s="1">
        <v>128.6</v>
      </c>
      <c r="AF56" s="1">
        <v>136.19999999999999</v>
      </c>
    </row>
    <row r="57" spans="1:32">
      <c r="A57" s="1" t="s">
        <v>30</v>
      </c>
      <c r="B57" s="1">
        <v>2017</v>
      </c>
      <c r="C57" s="1" t="s">
        <v>41</v>
      </c>
      <c r="D57" s="1" t="s">
        <v>196</v>
      </c>
      <c r="E57" s="1">
        <v>134.80000000000001</v>
      </c>
      <c r="F57" s="1">
        <v>143.1</v>
      </c>
      <c r="G57" s="1">
        <v>130</v>
      </c>
      <c r="H57" s="1">
        <v>139.4</v>
      </c>
      <c r="I57" s="1">
        <v>120.5</v>
      </c>
      <c r="J57" s="1">
        <v>148</v>
      </c>
      <c r="K57" s="1">
        <v>162.9</v>
      </c>
      <c r="L57" s="1">
        <v>137.4</v>
      </c>
      <c r="M57" s="1">
        <v>120.8</v>
      </c>
      <c r="N57" s="1">
        <v>134.69999999999999</v>
      </c>
      <c r="O57" s="1">
        <v>148.69999999999999</v>
      </c>
      <c r="P57" s="1">
        <v>140.6</v>
      </c>
      <c r="Q57" s="62">
        <v>1660.8999999999999</v>
      </c>
      <c r="R57" s="1">
        <v>131.6</v>
      </c>
      <c r="S57" s="1">
        <v>149</v>
      </c>
      <c r="T57" s="1">
        <v>145.30000000000001</v>
      </c>
      <c r="U57" s="1">
        <v>139.19999999999999</v>
      </c>
      <c r="V57" s="1">
        <v>144.5</v>
      </c>
      <c r="W57" s="1" t="s">
        <v>32</v>
      </c>
      <c r="X57" s="1">
        <v>136.4</v>
      </c>
      <c r="Y57" s="1">
        <v>137.30000000000001</v>
      </c>
      <c r="Z57" s="1">
        <v>133</v>
      </c>
      <c r="AA57" s="1">
        <v>120.3</v>
      </c>
      <c r="AB57" s="1">
        <v>131.5</v>
      </c>
      <c r="AC57" s="1">
        <v>140.19999999999999</v>
      </c>
      <c r="AD57" s="1">
        <v>125.4</v>
      </c>
      <c r="AE57" s="1">
        <v>129.69999999999999</v>
      </c>
      <c r="AF57" s="1">
        <v>137.80000000000001</v>
      </c>
    </row>
    <row r="58" spans="1:32">
      <c r="A58" s="1" t="s">
        <v>30</v>
      </c>
      <c r="B58" s="1">
        <v>2017</v>
      </c>
      <c r="C58" s="1" t="s">
        <v>42</v>
      </c>
      <c r="D58" s="1" t="s">
        <v>197</v>
      </c>
      <c r="E58" s="1">
        <v>135.19999999999999</v>
      </c>
      <c r="F58" s="1">
        <v>142</v>
      </c>
      <c r="G58" s="1">
        <v>130.5</v>
      </c>
      <c r="H58" s="1">
        <v>140.19999999999999</v>
      </c>
      <c r="I58" s="1">
        <v>120.7</v>
      </c>
      <c r="J58" s="1">
        <v>147.80000000000001</v>
      </c>
      <c r="K58" s="1">
        <v>154.5</v>
      </c>
      <c r="L58" s="1">
        <v>137.1</v>
      </c>
      <c r="M58" s="1">
        <v>121</v>
      </c>
      <c r="N58" s="1">
        <v>134.69999999999999</v>
      </c>
      <c r="O58" s="1">
        <v>149.30000000000001</v>
      </c>
      <c r="P58" s="1">
        <v>139.6</v>
      </c>
      <c r="Q58" s="62">
        <v>1652.6</v>
      </c>
      <c r="R58" s="1">
        <v>131.69999999999999</v>
      </c>
      <c r="S58" s="1">
        <v>149.80000000000001</v>
      </c>
      <c r="T58" s="1">
        <v>146.1</v>
      </c>
      <c r="U58" s="1">
        <v>139.69999999999999</v>
      </c>
      <c r="V58" s="1">
        <v>145.19999999999999</v>
      </c>
      <c r="W58" s="1" t="s">
        <v>32</v>
      </c>
      <c r="X58" s="1">
        <v>137.4</v>
      </c>
      <c r="Y58" s="1">
        <v>137.9</v>
      </c>
      <c r="Z58" s="1">
        <v>133.4</v>
      </c>
      <c r="AA58" s="1">
        <v>121.2</v>
      </c>
      <c r="AB58" s="1">
        <v>132.30000000000001</v>
      </c>
      <c r="AC58" s="1">
        <v>139.6</v>
      </c>
      <c r="AD58" s="1">
        <v>126.7</v>
      </c>
      <c r="AE58" s="1">
        <v>130.30000000000001</v>
      </c>
      <c r="AF58" s="1">
        <v>137.6</v>
      </c>
    </row>
    <row r="59" spans="1:32">
      <c r="A59" s="1" t="s">
        <v>30</v>
      </c>
      <c r="B59" s="1">
        <v>2017</v>
      </c>
      <c r="C59" s="1" t="s">
        <v>43</v>
      </c>
      <c r="D59" s="1" t="s">
        <v>198</v>
      </c>
      <c r="E59" s="1">
        <v>135.9</v>
      </c>
      <c r="F59" s="1">
        <v>141.9</v>
      </c>
      <c r="G59" s="1">
        <v>131</v>
      </c>
      <c r="H59" s="1">
        <v>141.5</v>
      </c>
      <c r="I59" s="1">
        <v>121.4</v>
      </c>
      <c r="J59" s="1">
        <v>146.69999999999999</v>
      </c>
      <c r="K59" s="1">
        <v>157.1</v>
      </c>
      <c r="L59" s="1">
        <v>136.4</v>
      </c>
      <c r="M59" s="1">
        <v>121.4</v>
      </c>
      <c r="N59" s="1">
        <v>135.6</v>
      </c>
      <c r="O59" s="1">
        <v>150.30000000000001</v>
      </c>
      <c r="P59" s="1">
        <v>140.4</v>
      </c>
      <c r="Q59" s="62">
        <v>1659.6</v>
      </c>
      <c r="R59" s="1">
        <v>131.30000000000001</v>
      </c>
      <c r="S59" s="1">
        <v>150.5</v>
      </c>
      <c r="T59" s="1">
        <v>147.19999999999999</v>
      </c>
      <c r="U59" s="1">
        <v>140.6</v>
      </c>
      <c r="V59" s="1">
        <v>146.19999999999999</v>
      </c>
      <c r="W59" s="1" t="s">
        <v>32</v>
      </c>
      <c r="X59" s="1">
        <v>138.1</v>
      </c>
      <c r="Y59" s="1">
        <v>138.4</v>
      </c>
      <c r="Z59" s="1">
        <v>134.19999999999999</v>
      </c>
      <c r="AA59" s="1">
        <v>121</v>
      </c>
      <c r="AB59" s="1">
        <v>133</v>
      </c>
      <c r="AC59" s="1">
        <v>140.1</v>
      </c>
      <c r="AD59" s="1">
        <v>127.4</v>
      </c>
      <c r="AE59" s="1">
        <v>130.69999999999999</v>
      </c>
      <c r="AF59" s="1">
        <v>138.30000000000001</v>
      </c>
    </row>
    <row r="60" spans="1:32">
      <c r="A60" s="1" t="s">
        <v>30</v>
      </c>
      <c r="B60" s="1">
        <v>2017</v>
      </c>
      <c r="C60" s="1" t="s">
        <v>44</v>
      </c>
      <c r="D60" s="1" t="s">
        <v>199</v>
      </c>
      <c r="E60" s="1">
        <v>136.30000000000001</v>
      </c>
      <c r="F60" s="1">
        <v>142.5</v>
      </c>
      <c r="G60" s="1">
        <v>140.5</v>
      </c>
      <c r="H60" s="1">
        <v>141.5</v>
      </c>
      <c r="I60" s="1">
        <v>121.6</v>
      </c>
      <c r="J60" s="1">
        <v>147.30000000000001</v>
      </c>
      <c r="K60" s="1">
        <v>168</v>
      </c>
      <c r="L60" s="1">
        <v>135.80000000000001</v>
      </c>
      <c r="M60" s="1">
        <v>122.5</v>
      </c>
      <c r="N60" s="1">
        <v>136</v>
      </c>
      <c r="O60" s="1">
        <v>151.4</v>
      </c>
      <c r="P60" s="1">
        <v>142.4</v>
      </c>
      <c r="Q60" s="62">
        <v>1685.8000000000002</v>
      </c>
      <c r="R60" s="1">
        <v>131.9</v>
      </c>
      <c r="S60" s="1">
        <v>152.1</v>
      </c>
      <c r="T60" s="1">
        <v>148.19999999999999</v>
      </c>
      <c r="U60" s="1">
        <v>141.5</v>
      </c>
      <c r="V60" s="1">
        <v>147.30000000000001</v>
      </c>
      <c r="W60" s="1" t="s">
        <v>32</v>
      </c>
      <c r="X60" s="1">
        <v>141.1</v>
      </c>
      <c r="Y60" s="1">
        <v>139.4</v>
      </c>
      <c r="Z60" s="1">
        <v>135.80000000000001</v>
      </c>
      <c r="AA60" s="1">
        <v>121.6</v>
      </c>
      <c r="AB60" s="1">
        <v>133.69999999999999</v>
      </c>
      <c r="AC60" s="1">
        <v>141.5</v>
      </c>
      <c r="AD60" s="1">
        <v>128.1</v>
      </c>
      <c r="AE60" s="1">
        <v>131.69999999999999</v>
      </c>
      <c r="AF60" s="1">
        <v>140</v>
      </c>
    </row>
    <row r="61" spans="1:32">
      <c r="A61" s="1" t="s">
        <v>30</v>
      </c>
      <c r="B61" s="1">
        <v>2017</v>
      </c>
      <c r="C61" s="1" t="s">
        <v>45</v>
      </c>
      <c r="D61" s="1" t="s">
        <v>200</v>
      </c>
      <c r="E61" s="1">
        <v>136.4</v>
      </c>
      <c r="F61" s="1">
        <v>143.69999999999999</v>
      </c>
      <c r="G61" s="1">
        <v>144.80000000000001</v>
      </c>
      <c r="H61" s="1">
        <v>141.9</v>
      </c>
      <c r="I61" s="1">
        <v>123.1</v>
      </c>
      <c r="J61" s="1">
        <v>147.19999999999999</v>
      </c>
      <c r="K61" s="1">
        <v>161</v>
      </c>
      <c r="L61" s="1">
        <v>133.80000000000001</v>
      </c>
      <c r="M61" s="1">
        <v>121.9</v>
      </c>
      <c r="N61" s="1">
        <v>135.80000000000001</v>
      </c>
      <c r="O61" s="1">
        <v>151.4</v>
      </c>
      <c r="P61" s="1">
        <v>141.5</v>
      </c>
      <c r="Q61" s="62">
        <v>1682.5000000000002</v>
      </c>
      <c r="R61" s="1">
        <v>131.1</v>
      </c>
      <c r="S61" s="1">
        <v>153.19999999999999</v>
      </c>
      <c r="T61" s="1">
        <v>148</v>
      </c>
      <c r="U61" s="1">
        <v>141.9</v>
      </c>
      <c r="V61" s="1">
        <v>147.19999999999999</v>
      </c>
      <c r="W61" s="1" t="s">
        <v>32</v>
      </c>
      <c r="X61" s="1">
        <v>142.6</v>
      </c>
      <c r="Y61" s="1">
        <v>139.5</v>
      </c>
      <c r="Z61" s="1">
        <v>136.1</v>
      </c>
      <c r="AA61" s="1">
        <v>122</v>
      </c>
      <c r="AB61" s="1">
        <v>133.4</v>
      </c>
      <c r="AC61" s="1">
        <v>141.1</v>
      </c>
      <c r="AD61" s="1">
        <v>127.8</v>
      </c>
      <c r="AE61" s="1">
        <v>131.9</v>
      </c>
      <c r="AF61" s="1">
        <v>139.80000000000001</v>
      </c>
    </row>
    <row r="62" spans="1:32">
      <c r="A62" s="1" t="s">
        <v>30</v>
      </c>
      <c r="B62" s="1">
        <v>2018</v>
      </c>
      <c r="C62" s="1" t="s">
        <v>31</v>
      </c>
      <c r="D62" s="1" t="s">
        <v>201</v>
      </c>
      <c r="E62" s="1">
        <v>136.6</v>
      </c>
      <c r="F62" s="1">
        <v>144.4</v>
      </c>
      <c r="G62" s="1">
        <v>143.80000000000001</v>
      </c>
      <c r="H62" s="1">
        <v>142</v>
      </c>
      <c r="I62" s="1">
        <v>123.2</v>
      </c>
      <c r="J62" s="1">
        <v>147.9</v>
      </c>
      <c r="K62" s="1">
        <v>152.1</v>
      </c>
      <c r="L62" s="1">
        <v>131.80000000000001</v>
      </c>
      <c r="M62" s="1">
        <v>119.5</v>
      </c>
      <c r="N62" s="1">
        <v>136</v>
      </c>
      <c r="O62" s="1">
        <v>151.80000000000001</v>
      </c>
      <c r="P62" s="1">
        <v>140.4</v>
      </c>
      <c r="Q62" s="62">
        <v>1669.5</v>
      </c>
      <c r="R62" s="1">
        <v>131.19999999999999</v>
      </c>
      <c r="S62" s="1">
        <v>153.6</v>
      </c>
      <c r="T62" s="1">
        <v>148.30000000000001</v>
      </c>
      <c r="U62" s="1">
        <v>142.30000000000001</v>
      </c>
      <c r="V62" s="1">
        <v>147.5</v>
      </c>
      <c r="W62" s="1" t="s">
        <v>32</v>
      </c>
      <c r="X62" s="1">
        <v>142.30000000000001</v>
      </c>
      <c r="Y62" s="1">
        <v>139.80000000000001</v>
      </c>
      <c r="Z62" s="1">
        <v>136</v>
      </c>
      <c r="AA62" s="1">
        <v>122.7</v>
      </c>
      <c r="AB62" s="1">
        <v>134.30000000000001</v>
      </c>
      <c r="AC62" s="1">
        <v>141.6</v>
      </c>
      <c r="AD62" s="1">
        <v>128.6</v>
      </c>
      <c r="AE62" s="1">
        <v>132.30000000000001</v>
      </c>
      <c r="AF62" s="1">
        <v>139.30000000000001</v>
      </c>
    </row>
    <row r="63" spans="1:32">
      <c r="A63" s="1" t="s">
        <v>30</v>
      </c>
      <c r="B63" s="1">
        <v>2018</v>
      </c>
      <c r="C63" s="1" t="s">
        <v>35</v>
      </c>
      <c r="D63" s="1" t="s">
        <v>202</v>
      </c>
      <c r="E63" s="1">
        <v>136.4</v>
      </c>
      <c r="F63" s="1">
        <v>143.69999999999999</v>
      </c>
      <c r="G63" s="1">
        <v>140.6</v>
      </c>
      <c r="H63" s="1">
        <v>141.5</v>
      </c>
      <c r="I63" s="1">
        <v>122.9</v>
      </c>
      <c r="J63" s="1">
        <v>149.4</v>
      </c>
      <c r="K63" s="1">
        <v>142.4</v>
      </c>
      <c r="L63" s="1">
        <v>130.19999999999999</v>
      </c>
      <c r="M63" s="1">
        <v>117.9</v>
      </c>
      <c r="N63" s="1">
        <v>135.6</v>
      </c>
      <c r="O63" s="1">
        <v>151.69999999999999</v>
      </c>
      <c r="P63" s="1">
        <v>138.69999999999999</v>
      </c>
      <c r="Q63" s="62">
        <v>1651</v>
      </c>
      <c r="R63" s="1">
        <v>130.5</v>
      </c>
      <c r="S63" s="1">
        <v>153.30000000000001</v>
      </c>
      <c r="T63" s="1">
        <v>148.69999999999999</v>
      </c>
      <c r="U63" s="1">
        <v>142.4</v>
      </c>
      <c r="V63" s="1">
        <v>147.80000000000001</v>
      </c>
      <c r="W63" s="1" t="s">
        <v>32</v>
      </c>
      <c r="X63" s="1">
        <v>142.4</v>
      </c>
      <c r="Y63" s="1">
        <v>139.9</v>
      </c>
      <c r="Z63" s="1">
        <v>136.19999999999999</v>
      </c>
      <c r="AA63" s="1">
        <v>123.3</v>
      </c>
      <c r="AB63" s="1">
        <v>134.30000000000001</v>
      </c>
      <c r="AC63" s="1">
        <v>141.5</v>
      </c>
      <c r="AD63" s="1">
        <v>128.80000000000001</v>
      </c>
      <c r="AE63" s="1">
        <v>132.5</v>
      </c>
      <c r="AF63" s="1">
        <v>138.5</v>
      </c>
    </row>
    <row r="64" spans="1:32">
      <c r="A64" s="1" t="s">
        <v>30</v>
      </c>
      <c r="B64" s="1">
        <v>2018</v>
      </c>
      <c r="C64" s="1" t="s">
        <v>36</v>
      </c>
      <c r="D64" s="1" t="s">
        <v>203</v>
      </c>
      <c r="E64" s="1">
        <v>136.80000000000001</v>
      </c>
      <c r="F64" s="1">
        <v>143.80000000000001</v>
      </c>
      <c r="G64" s="1">
        <v>140</v>
      </c>
      <c r="H64" s="1">
        <v>142</v>
      </c>
      <c r="I64" s="1">
        <v>123.2</v>
      </c>
      <c r="J64" s="1">
        <v>152.9</v>
      </c>
      <c r="K64" s="1">
        <v>138</v>
      </c>
      <c r="L64" s="1">
        <v>129.30000000000001</v>
      </c>
      <c r="M64" s="1">
        <v>117.1</v>
      </c>
      <c r="N64" s="1">
        <v>136.30000000000001</v>
      </c>
      <c r="O64" s="1">
        <v>152.80000000000001</v>
      </c>
      <c r="P64" s="1">
        <v>138.6</v>
      </c>
      <c r="Q64" s="62">
        <v>1650.7999999999997</v>
      </c>
      <c r="R64" s="1">
        <v>131.19999999999999</v>
      </c>
      <c r="S64" s="1">
        <v>155.1</v>
      </c>
      <c r="T64" s="1">
        <v>149.19999999999999</v>
      </c>
      <c r="U64" s="1">
        <v>143</v>
      </c>
      <c r="V64" s="1">
        <v>148.30000000000001</v>
      </c>
      <c r="W64" s="1" t="s">
        <v>32</v>
      </c>
      <c r="X64" s="1">
        <v>142.6</v>
      </c>
      <c r="Y64" s="1">
        <v>139.9</v>
      </c>
      <c r="Z64" s="1">
        <v>136.69999999999999</v>
      </c>
      <c r="AA64" s="1">
        <v>124.6</v>
      </c>
      <c r="AB64" s="1">
        <v>135.1</v>
      </c>
      <c r="AC64" s="1">
        <v>142.69999999999999</v>
      </c>
      <c r="AD64" s="1">
        <v>129.30000000000001</v>
      </c>
      <c r="AE64" s="1">
        <v>133.30000000000001</v>
      </c>
      <c r="AF64" s="1">
        <v>138.69999999999999</v>
      </c>
    </row>
    <row r="65" spans="1:32">
      <c r="A65" s="1" t="s">
        <v>30</v>
      </c>
      <c r="B65" s="1">
        <v>2018</v>
      </c>
      <c r="C65" s="1" t="s">
        <v>37</v>
      </c>
      <c r="D65" s="1" t="s">
        <v>204</v>
      </c>
      <c r="E65" s="1">
        <v>137.1</v>
      </c>
      <c r="F65" s="1">
        <v>144.5</v>
      </c>
      <c r="G65" s="1">
        <v>135.9</v>
      </c>
      <c r="H65" s="1">
        <v>142.4</v>
      </c>
      <c r="I65" s="1">
        <v>123.5</v>
      </c>
      <c r="J65" s="1">
        <v>156.4</v>
      </c>
      <c r="K65" s="1">
        <v>135.1</v>
      </c>
      <c r="L65" s="1">
        <v>128.4</v>
      </c>
      <c r="M65" s="1">
        <v>115.2</v>
      </c>
      <c r="N65" s="1">
        <v>137.19999999999999</v>
      </c>
      <c r="O65" s="1">
        <v>153.80000000000001</v>
      </c>
      <c r="P65" s="1">
        <v>138.6</v>
      </c>
      <c r="Q65" s="62">
        <v>1648.1</v>
      </c>
      <c r="R65" s="1">
        <v>131.9</v>
      </c>
      <c r="S65" s="1">
        <v>156.1</v>
      </c>
      <c r="T65" s="1">
        <v>150.1</v>
      </c>
      <c r="U65" s="1">
        <v>143.30000000000001</v>
      </c>
      <c r="V65" s="1">
        <v>149.1</v>
      </c>
      <c r="W65" s="1" t="s">
        <v>32</v>
      </c>
      <c r="X65" s="1">
        <v>143.80000000000001</v>
      </c>
      <c r="Y65" s="1">
        <v>140.9</v>
      </c>
      <c r="Z65" s="1">
        <v>137.6</v>
      </c>
      <c r="AA65" s="1">
        <v>125.3</v>
      </c>
      <c r="AB65" s="1">
        <v>136</v>
      </c>
      <c r="AC65" s="1">
        <v>143.69999999999999</v>
      </c>
      <c r="AD65" s="1">
        <v>130.4</v>
      </c>
      <c r="AE65" s="1">
        <v>134.19999999999999</v>
      </c>
      <c r="AF65" s="1">
        <v>139.1</v>
      </c>
    </row>
    <row r="66" spans="1:32">
      <c r="A66" s="1" t="s">
        <v>30</v>
      </c>
      <c r="B66" s="1">
        <v>2018</v>
      </c>
      <c r="C66" s="1" t="s">
        <v>38</v>
      </c>
      <c r="D66" s="1" t="s">
        <v>205</v>
      </c>
      <c r="E66" s="1">
        <v>137.4</v>
      </c>
      <c r="F66" s="1">
        <v>145.69999999999999</v>
      </c>
      <c r="G66" s="1">
        <v>135.5</v>
      </c>
      <c r="H66" s="1">
        <v>142.9</v>
      </c>
      <c r="I66" s="1">
        <v>123.6</v>
      </c>
      <c r="J66" s="1">
        <v>157.5</v>
      </c>
      <c r="K66" s="1">
        <v>137.80000000000001</v>
      </c>
      <c r="L66" s="1">
        <v>127.2</v>
      </c>
      <c r="M66" s="1">
        <v>111.8</v>
      </c>
      <c r="N66" s="1">
        <v>137.4</v>
      </c>
      <c r="O66" s="1">
        <v>154.30000000000001</v>
      </c>
      <c r="P66" s="1">
        <v>139.1</v>
      </c>
      <c r="Q66" s="62">
        <v>1650.2</v>
      </c>
      <c r="R66" s="1">
        <v>132.19999999999999</v>
      </c>
      <c r="S66" s="1">
        <v>157</v>
      </c>
      <c r="T66" s="1">
        <v>150.80000000000001</v>
      </c>
      <c r="U66" s="1">
        <v>144.1</v>
      </c>
      <c r="V66" s="1">
        <v>149.80000000000001</v>
      </c>
      <c r="W66" s="1" t="s">
        <v>32</v>
      </c>
      <c r="X66" s="1">
        <v>144.30000000000001</v>
      </c>
      <c r="Y66" s="1">
        <v>141.80000000000001</v>
      </c>
      <c r="Z66" s="1">
        <v>138.4</v>
      </c>
      <c r="AA66" s="1">
        <v>126.4</v>
      </c>
      <c r="AB66" s="1">
        <v>136.80000000000001</v>
      </c>
      <c r="AC66" s="1">
        <v>144.4</v>
      </c>
      <c r="AD66" s="1">
        <v>131.19999999999999</v>
      </c>
      <c r="AE66" s="1">
        <v>135.1</v>
      </c>
      <c r="AF66" s="1">
        <v>139.80000000000001</v>
      </c>
    </row>
    <row r="67" spans="1:32">
      <c r="A67" s="1" t="s">
        <v>30</v>
      </c>
      <c r="B67" s="1">
        <v>2018</v>
      </c>
      <c r="C67" s="1" t="s">
        <v>39</v>
      </c>
      <c r="D67" s="1" t="s">
        <v>206</v>
      </c>
      <c r="E67" s="1">
        <v>137.6</v>
      </c>
      <c r="F67" s="1">
        <v>148.1</v>
      </c>
      <c r="G67" s="1">
        <v>136.69999999999999</v>
      </c>
      <c r="H67" s="1">
        <v>143.19999999999999</v>
      </c>
      <c r="I67" s="1">
        <v>124</v>
      </c>
      <c r="J67" s="1">
        <v>154.1</v>
      </c>
      <c r="K67" s="1">
        <v>143.5</v>
      </c>
      <c r="L67" s="1">
        <v>126</v>
      </c>
      <c r="M67" s="1">
        <v>112.4</v>
      </c>
      <c r="N67" s="1">
        <v>137.6</v>
      </c>
      <c r="O67" s="1">
        <v>154.30000000000001</v>
      </c>
      <c r="P67" s="1">
        <v>140</v>
      </c>
      <c r="Q67" s="62">
        <v>1657.4999999999998</v>
      </c>
      <c r="R67" s="1">
        <v>132.80000000000001</v>
      </c>
      <c r="S67" s="1">
        <v>157.30000000000001</v>
      </c>
      <c r="T67" s="1">
        <v>151.30000000000001</v>
      </c>
      <c r="U67" s="1">
        <v>144.69999999999999</v>
      </c>
      <c r="V67" s="1">
        <v>150.30000000000001</v>
      </c>
      <c r="W67" s="1" t="s">
        <v>32</v>
      </c>
      <c r="X67" s="1">
        <v>145.1</v>
      </c>
      <c r="Y67" s="1">
        <v>142.19999999999999</v>
      </c>
      <c r="Z67" s="1">
        <v>138.4</v>
      </c>
      <c r="AA67" s="1">
        <v>127.4</v>
      </c>
      <c r="AB67" s="1">
        <v>137.80000000000001</v>
      </c>
      <c r="AC67" s="1">
        <v>145.1</v>
      </c>
      <c r="AD67" s="1">
        <v>131.4</v>
      </c>
      <c r="AE67" s="1">
        <v>135.6</v>
      </c>
      <c r="AF67" s="1">
        <v>140.5</v>
      </c>
    </row>
    <row r="68" spans="1:32">
      <c r="A68" s="1" t="s">
        <v>30</v>
      </c>
      <c r="B68" s="1">
        <v>2018</v>
      </c>
      <c r="C68" s="1" t="s">
        <v>40</v>
      </c>
      <c r="D68" s="1" t="s">
        <v>207</v>
      </c>
      <c r="E68" s="1">
        <v>138.4</v>
      </c>
      <c r="F68" s="1">
        <v>149.30000000000001</v>
      </c>
      <c r="G68" s="1">
        <v>139.30000000000001</v>
      </c>
      <c r="H68" s="1">
        <v>143.4</v>
      </c>
      <c r="I68" s="1">
        <v>124.1</v>
      </c>
      <c r="J68" s="1">
        <v>153.30000000000001</v>
      </c>
      <c r="K68" s="1">
        <v>154.19999999999999</v>
      </c>
      <c r="L68" s="1">
        <v>126.4</v>
      </c>
      <c r="M68" s="1">
        <v>114.3</v>
      </c>
      <c r="N68" s="1">
        <v>138.19999999999999</v>
      </c>
      <c r="O68" s="1">
        <v>154.80000000000001</v>
      </c>
      <c r="P68" s="1">
        <v>142</v>
      </c>
      <c r="Q68" s="62">
        <v>1677.7000000000003</v>
      </c>
      <c r="R68" s="1">
        <v>132.80000000000001</v>
      </c>
      <c r="S68" s="1">
        <v>156.1</v>
      </c>
      <c r="T68" s="1">
        <v>151.5</v>
      </c>
      <c r="U68" s="1">
        <v>145.1</v>
      </c>
      <c r="V68" s="1">
        <v>150.6</v>
      </c>
      <c r="W68" s="1" t="s">
        <v>32</v>
      </c>
      <c r="X68" s="1">
        <v>146.80000000000001</v>
      </c>
      <c r="Y68" s="1">
        <v>143.1</v>
      </c>
      <c r="Z68" s="1">
        <v>139</v>
      </c>
      <c r="AA68" s="1">
        <v>127.5</v>
      </c>
      <c r="AB68" s="1">
        <v>138.4</v>
      </c>
      <c r="AC68" s="1">
        <v>145.80000000000001</v>
      </c>
      <c r="AD68" s="1">
        <v>131.4</v>
      </c>
      <c r="AE68" s="1">
        <v>136</v>
      </c>
      <c r="AF68" s="1">
        <v>141.80000000000001</v>
      </c>
    </row>
    <row r="69" spans="1:32">
      <c r="A69" s="1" t="s">
        <v>30</v>
      </c>
      <c r="B69" s="1">
        <v>2018</v>
      </c>
      <c r="C69" s="1" t="s">
        <v>41</v>
      </c>
      <c r="D69" s="1" t="s">
        <v>208</v>
      </c>
      <c r="E69" s="1">
        <v>139.19999999999999</v>
      </c>
      <c r="F69" s="1">
        <v>148.80000000000001</v>
      </c>
      <c r="G69" s="1">
        <v>139.1</v>
      </c>
      <c r="H69" s="1">
        <v>143.5</v>
      </c>
      <c r="I69" s="1">
        <v>125</v>
      </c>
      <c r="J69" s="1">
        <v>154.4</v>
      </c>
      <c r="K69" s="1">
        <v>156.30000000000001</v>
      </c>
      <c r="L69" s="1">
        <v>126.8</v>
      </c>
      <c r="M69" s="1">
        <v>115.4</v>
      </c>
      <c r="N69" s="1">
        <v>138.6</v>
      </c>
      <c r="O69" s="1">
        <v>155.19999999999999</v>
      </c>
      <c r="P69" s="1">
        <v>142.69999999999999</v>
      </c>
      <c r="Q69" s="62">
        <v>1685</v>
      </c>
      <c r="R69" s="1">
        <v>133.80000000000001</v>
      </c>
      <c r="S69" s="1">
        <v>156.4</v>
      </c>
      <c r="T69" s="1">
        <v>152.1</v>
      </c>
      <c r="U69" s="1">
        <v>145.80000000000001</v>
      </c>
      <c r="V69" s="1">
        <v>151.30000000000001</v>
      </c>
      <c r="W69" s="1" t="s">
        <v>32</v>
      </c>
      <c r="X69" s="1">
        <v>147.69999999999999</v>
      </c>
      <c r="Y69" s="1">
        <v>143.80000000000001</v>
      </c>
      <c r="Z69" s="1">
        <v>139.4</v>
      </c>
      <c r="AA69" s="1">
        <v>128.30000000000001</v>
      </c>
      <c r="AB69" s="1">
        <v>138.6</v>
      </c>
      <c r="AC69" s="1">
        <v>146.9</v>
      </c>
      <c r="AD69" s="1">
        <v>131.30000000000001</v>
      </c>
      <c r="AE69" s="1">
        <v>136.6</v>
      </c>
      <c r="AF69" s="1">
        <v>142.5</v>
      </c>
    </row>
    <row r="70" spans="1:32">
      <c r="A70" s="1" t="s">
        <v>30</v>
      </c>
      <c r="B70" s="1">
        <v>2018</v>
      </c>
      <c r="C70" s="1" t="s">
        <v>42</v>
      </c>
      <c r="D70" s="1" t="s">
        <v>209</v>
      </c>
      <c r="E70" s="1">
        <v>139.4</v>
      </c>
      <c r="F70" s="1">
        <v>147.19999999999999</v>
      </c>
      <c r="G70" s="1">
        <v>136.6</v>
      </c>
      <c r="H70" s="1">
        <v>143.69999999999999</v>
      </c>
      <c r="I70" s="1">
        <v>124.6</v>
      </c>
      <c r="J70" s="1">
        <v>150.1</v>
      </c>
      <c r="K70" s="1">
        <v>149.4</v>
      </c>
      <c r="L70" s="1">
        <v>125.4</v>
      </c>
      <c r="M70" s="1">
        <v>114.4</v>
      </c>
      <c r="N70" s="1">
        <v>138.69999999999999</v>
      </c>
      <c r="O70" s="1">
        <v>155.9</v>
      </c>
      <c r="P70" s="1">
        <v>141.30000000000001</v>
      </c>
      <c r="Q70" s="62">
        <v>1666.7000000000003</v>
      </c>
      <c r="R70" s="1">
        <v>133.1</v>
      </c>
      <c r="S70" s="1">
        <v>157.69999999999999</v>
      </c>
      <c r="T70" s="1">
        <v>152.1</v>
      </c>
      <c r="U70" s="1">
        <v>146.1</v>
      </c>
      <c r="V70" s="1">
        <v>151.30000000000001</v>
      </c>
      <c r="W70" s="1" t="s">
        <v>32</v>
      </c>
      <c r="X70" s="1">
        <v>149</v>
      </c>
      <c r="Y70" s="1">
        <v>144</v>
      </c>
      <c r="Z70" s="1">
        <v>140</v>
      </c>
      <c r="AA70" s="1">
        <v>129.9</v>
      </c>
      <c r="AB70" s="1">
        <v>140</v>
      </c>
      <c r="AC70" s="1">
        <v>147.6</v>
      </c>
      <c r="AD70" s="1">
        <v>132</v>
      </c>
      <c r="AE70" s="1">
        <v>137.4</v>
      </c>
      <c r="AF70" s="1">
        <v>142.1</v>
      </c>
    </row>
    <row r="71" spans="1:32">
      <c r="A71" s="1" t="s">
        <v>30</v>
      </c>
      <c r="B71" s="1">
        <v>2018</v>
      </c>
      <c r="C71" s="1" t="s">
        <v>43</v>
      </c>
      <c r="D71" s="1" t="s">
        <v>210</v>
      </c>
      <c r="E71" s="1">
        <v>139.30000000000001</v>
      </c>
      <c r="F71" s="1">
        <v>147.6</v>
      </c>
      <c r="G71" s="1">
        <v>134.6</v>
      </c>
      <c r="H71" s="1">
        <v>141.9</v>
      </c>
      <c r="I71" s="1">
        <v>123.5</v>
      </c>
      <c r="J71" s="1">
        <v>144.5</v>
      </c>
      <c r="K71" s="1">
        <v>147.6</v>
      </c>
      <c r="L71" s="1">
        <v>121.4</v>
      </c>
      <c r="M71" s="1">
        <v>112.3</v>
      </c>
      <c r="N71" s="1">
        <v>139.5</v>
      </c>
      <c r="O71" s="1">
        <v>155.19999999999999</v>
      </c>
      <c r="P71" s="1">
        <v>140.19999999999999</v>
      </c>
      <c r="Q71" s="62">
        <v>1647.6000000000001</v>
      </c>
      <c r="R71" s="1">
        <v>134.6</v>
      </c>
      <c r="S71" s="1">
        <v>159.6</v>
      </c>
      <c r="T71" s="1">
        <v>150.69999999999999</v>
      </c>
      <c r="U71" s="1">
        <v>144.5</v>
      </c>
      <c r="V71" s="1">
        <v>149.80000000000001</v>
      </c>
      <c r="W71" s="1" t="s">
        <v>32</v>
      </c>
      <c r="X71" s="1">
        <v>149.69999999999999</v>
      </c>
      <c r="Y71" s="1">
        <v>147.5</v>
      </c>
      <c r="Z71" s="1">
        <v>144.80000000000001</v>
      </c>
      <c r="AA71" s="1">
        <v>130.80000000000001</v>
      </c>
      <c r="AB71" s="1">
        <v>140.1</v>
      </c>
      <c r="AC71" s="1">
        <v>148</v>
      </c>
      <c r="AD71" s="1">
        <v>134.4</v>
      </c>
      <c r="AE71" s="1">
        <v>139.80000000000001</v>
      </c>
      <c r="AF71" s="1">
        <v>142.19999999999999</v>
      </c>
    </row>
    <row r="72" spans="1:32">
      <c r="A72" s="1" t="s">
        <v>30</v>
      </c>
      <c r="B72" s="1">
        <v>2018</v>
      </c>
      <c r="C72" s="1" t="s">
        <v>44</v>
      </c>
      <c r="D72" s="1" t="s">
        <v>211</v>
      </c>
      <c r="E72" s="1">
        <v>137.1</v>
      </c>
      <c r="F72" s="1">
        <v>150.80000000000001</v>
      </c>
      <c r="G72" s="1">
        <v>136.69999999999999</v>
      </c>
      <c r="H72" s="1">
        <v>141.9</v>
      </c>
      <c r="I72" s="1">
        <v>122.8</v>
      </c>
      <c r="J72" s="1">
        <v>143.9</v>
      </c>
      <c r="K72" s="1">
        <v>147.5</v>
      </c>
      <c r="L72" s="1">
        <v>121</v>
      </c>
      <c r="M72" s="1">
        <v>111.6</v>
      </c>
      <c r="N72" s="1">
        <v>140.6</v>
      </c>
      <c r="O72" s="1">
        <v>156.1</v>
      </c>
      <c r="P72" s="1">
        <v>140</v>
      </c>
      <c r="Q72" s="62">
        <v>1649.9999999999995</v>
      </c>
      <c r="R72" s="1">
        <v>137.5</v>
      </c>
      <c r="S72" s="1">
        <v>161.9</v>
      </c>
      <c r="T72" s="1">
        <v>151.69999999999999</v>
      </c>
      <c r="U72" s="1">
        <v>145.5</v>
      </c>
      <c r="V72" s="1">
        <v>150.80000000000001</v>
      </c>
      <c r="W72" s="1" t="s">
        <v>32</v>
      </c>
      <c r="X72" s="1">
        <v>150.30000000000001</v>
      </c>
      <c r="Y72" s="1">
        <v>148</v>
      </c>
      <c r="Z72" s="1">
        <v>145.4</v>
      </c>
      <c r="AA72" s="1">
        <v>130.30000000000001</v>
      </c>
      <c r="AB72" s="1">
        <v>143.1</v>
      </c>
      <c r="AC72" s="1">
        <v>150.19999999999999</v>
      </c>
      <c r="AD72" s="1">
        <v>133.1</v>
      </c>
      <c r="AE72" s="1">
        <v>140.1</v>
      </c>
      <c r="AF72" s="1">
        <v>142.4</v>
      </c>
    </row>
    <row r="73" spans="1:32">
      <c r="A73" s="1" t="s">
        <v>30</v>
      </c>
      <c r="B73" s="1">
        <v>2018</v>
      </c>
      <c r="C73" s="1" t="s">
        <v>45</v>
      </c>
      <c r="D73" s="1" t="s">
        <v>212</v>
      </c>
      <c r="E73" s="1">
        <v>137.1</v>
      </c>
      <c r="F73" s="1">
        <v>151.9</v>
      </c>
      <c r="G73" s="1">
        <v>137.4</v>
      </c>
      <c r="H73" s="1">
        <v>142.4</v>
      </c>
      <c r="I73" s="1">
        <v>124.2</v>
      </c>
      <c r="J73" s="1">
        <v>140.19999999999999</v>
      </c>
      <c r="K73" s="1">
        <v>136.6</v>
      </c>
      <c r="L73" s="1">
        <v>120.9</v>
      </c>
      <c r="M73" s="1">
        <v>109.9</v>
      </c>
      <c r="N73" s="1">
        <v>140.19999999999999</v>
      </c>
      <c r="O73" s="1">
        <v>156</v>
      </c>
      <c r="P73" s="1">
        <v>138.5</v>
      </c>
      <c r="Q73" s="62">
        <v>1635.3000000000002</v>
      </c>
      <c r="R73" s="1">
        <v>137.80000000000001</v>
      </c>
      <c r="S73" s="1">
        <v>162.4</v>
      </c>
      <c r="T73" s="1">
        <v>151.6</v>
      </c>
      <c r="U73" s="1">
        <v>145.9</v>
      </c>
      <c r="V73" s="1">
        <v>150.80000000000001</v>
      </c>
      <c r="W73" s="1" t="s">
        <v>32</v>
      </c>
      <c r="X73" s="1">
        <v>149</v>
      </c>
      <c r="Y73" s="1">
        <v>149.5</v>
      </c>
      <c r="Z73" s="1">
        <v>149.6</v>
      </c>
      <c r="AA73" s="1">
        <v>128.9</v>
      </c>
      <c r="AB73" s="1">
        <v>143.30000000000001</v>
      </c>
      <c r="AC73" s="1">
        <v>155.1</v>
      </c>
      <c r="AD73" s="1">
        <v>133.19999999999999</v>
      </c>
      <c r="AE73" s="1">
        <v>141.6</v>
      </c>
      <c r="AF73" s="1">
        <v>141.9</v>
      </c>
    </row>
    <row r="74" spans="1:32">
      <c r="A74" s="1" t="s">
        <v>30</v>
      </c>
      <c r="B74" s="1">
        <v>2019</v>
      </c>
      <c r="C74" s="1" t="s">
        <v>31</v>
      </c>
      <c r="D74" s="1" t="s">
        <v>213</v>
      </c>
      <c r="E74" s="1">
        <v>136.6</v>
      </c>
      <c r="F74" s="1">
        <v>152.5</v>
      </c>
      <c r="G74" s="1">
        <v>138.19999999999999</v>
      </c>
      <c r="H74" s="1">
        <v>142.4</v>
      </c>
      <c r="I74" s="1">
        <v>123.9</v>
      </c>
      <c r="J74" s="1">
        <v>135.5</v>
      </c>
      <c r="K74" s="1">
        <v>131.69999999999999</v>
      </c>
      <c r="L74" s="1">
        <v>121.3</v>
      </c>
      <c r="M74" s="1">
        <v>108.4</v>
      </c>
      <c r="N74" s="1">
        <v>138.9</v>
      </c>
      <c r="O74" s="1">
        <v>155.80000000000001</v>
      </c>
      <c r="P74" s="1">
        <v>137.4</v>
      </c>
      <c r="Q74" s="62">
        <v>1622.6000000000001</v>
      </c>
      <c r="R74" s="1">
        <v>137</v>
      </c>
      <c r="S74" s="1">
        <v>162.69999999999999</v>
      </c>
      <c r="T74" s="1">
        <v>150.6</v>
      </c>
      <c r="U74" s="1">
        <v>145.1</v>
      </c>
      <c r="V74" s="1">
        <v>149.9</v>
      </c>
      <c r="W74" s="1" t="s">
        <v>32</v>
      </c>
      <c r="X74" s="1">
        <v>146.19999999999999</v>
      </c>
      <c r="Y74" s="1">
        <v>150.1</v>
      </c>
      <c r="Z74" s="1">
        <v>149.6</v>
      </c>
      <c r="AA74" s="1">
        <v>128.6</v>
      </c>
      <c r="AB74" s="1">
        <v>142.9</v>
      </c>
      <c r="AC74" s="1">
        <v>155.19999999999999</v>
      </c>
      <c r="AD74" s="1">
        <v>133.5</v>
      </c>
      <c r="AE74" s="1">
        <v>141.69999999999999</v>
      </c>
      <c r="AF74" s="1">
        <v>141</v>
      </c>
    </row>
    <row r="75" spans="1:32">
      <c r="A75" s="1" t="s">
        <v>30</v>
      </c>
      <c r="B75" s="1">
        <v>2019</v>
      </c>
      <c r="C75" s="1" t="s">
        <v>35</v>
      </c>
      <c r="D75" s="1" t="s">
        <v>214</v>
      </c>
      <c r="E75" s="1">
        <v>136.80000000000001</v>
      </c>
      <c r="F75" s="1">
        <v>153</v>
      </c>
      <c r="G75" s="1">
        <v>139.1</v>
      </c>
      <c r="H75" s="1">
        <v>142.5</v>
      </c>
      <c r="I75" s="1">
        <v>124.1</v>
      </c>
      <c r="J75" s="1">
        <v>135.80000000000001</v>
      </c>
      <c r="K75" s="1">
        <v>128.69999999999999</v>
      </c>
      <c r="L75" s="1">
        <v>121.5</v>
      </c>
      <c r="M75" s="1">
        <v>108.3</v>
      </c>
      <c r="N75" s="1">
        <v>139.19999999999999</v>
      </c>
      <c r="O75" s="1">
        <v>156.19999999999999</v>
      </c>
      <c r="P75" s="1">
        <v>137.19999999999999</v>
      </c>
      <c r="Q75" s="62">
        <v>1622.4</v>
      </c>
      <c r="R75" s="1">
        <v>137.4</v>
      </c>
      <c r="S75" s="1">
        <v>162.80000000000001</v>
      </c>
      <c r="T75" s="1">
        <v>150.5</v>
      </c>
      <c r="U75" s="1">
        <v>146.1</v>
      </c>
      <c r="V75" s="1">
        <v>149.9</v>
      </c>
      <c r="W75" s="1" t="s">
        <v>32</v>
      </c>
      <c r="X75" s="1">
        <v>145.30000000000001</v>
      </c>
      <c r="Y75" s="1">
        <v>150.1</v>
      </c>
      <c r="Z75" s="1">
        <v>149.9</v>
      </c>
      <c r="AA75" s="1">
        <v>129.19999999999999</v>
      </c>
      <c r="AB75" s="1">
        <v>143.4</v>
      </c>
      <c r="AC75" s="1">
        <v>155.5</v>
      </c>
      <c r="AD75" s="1">
        <v>134.9</v>
      </c>
      <c r="AE75" s="1">
        <v>142.19999999999999</v>
      </c>
      <c r="AF75" s="1">
        <v>141</v>
      </c>
    </row>
    <row r="76" spans="1:32">
      <c r="A76" s="1" t="s">
        <v>30</v>
      </c>
      <c r="B76" s="1">
        <v>2019</v>
      </c>
      <c r="C76" s="1" t="s">
        <v>36</v>
      </c>
      <c r="D76" s="1" t="s">
        <v>215</v>
      </c>
      <c r="E76" s="1">
        <v>136.9</v>
      </c>
      <c r="F76" s="1">
        <v>154.1</v>
      </c>
      <c r="G76" s="1">
        <v>138.69999999999999</v>
      </c>
      <c r="H76" s="1">
        <v>142.5</v>
      </c>
      <c r="I76" s="1">
        <v>124.1</v>
      </c>
      <c r="J76" s="1">
        <v>136.1</v>
      </c>
      <c r="K76" s="1">
        <v>128.19999999999999</v>
      </c>
      <c r="L76" s="1">
        <v>122.3</v>
      </c>
      <c r="M76" s="1">
        <v>108.3</v>
      </c>
      <c r="N76" s="1">
        <v>138.9</v>
      </c>
      <c r="O76" s="1">
        <v>156.4</v>
      </c>
      <c r="P76" s="1">
        <v>137.30000000000001</v>
      </c>
      <c r="Q76" s="62">
        <v>1623.8000000000002</v>
      </c>
      <c r="R76" s="1">
        <v>137.4</v>
      </c>
      <c r="S76" s="1">
        <v>162.9</v>
      </c>
      <c r="T76" s="1">
        <v>150.80000000000001</v>
      </c>
      <c r="U76" s="1">
        <v>146.1</v>
      </c>
      <c r="V76" s="1">
        <v>150.1</v>
      </c>
      <c r="W76" s="1" t="s">
        <v>32</v>
      </c>
      <c r="X76" s="1">
        <v>146.4</v>
      </c>
      <c r="Y76" s="1">
        <v>150</v>
      </c>
      <c r="Z76" s="1">
        <v>150.4</v>
      </c>
      <c r="AA76" s="1">
        <v>129.9</v>
      </c>
      <c r="AB76" s="1">
        <v>143.80000000000001</v>
      </c>
      <c r="AC76" s="1">
        <v>155.5</v>
      </c>
      <c r="AD76" s="1">
        <v>134</v>
      </c>
      <c r="AE76" s="1">
        <v>142.4</v>
      </c>
      <c r="AF76" s="1">
        <v>141.19999999999999</v>
      </c>
    </row>
    <row r="77" spans="1:32">
      <c r="A77" s="1" t="s">
        <v>30</v>
      </c>
      <c r="B77" s="1">
        <v>2019</v>
      </c>
      <c r="C77" s="1" t="s">
        <v>38</v>
      </c>
      <c r="D77" s="1" t="s">
        <v>216</v>
      </c>
      <c r="E77" s="1">
        <v>137.4</v>
      </c>
      <c r="F77" s="1">
        <v>159.5</v>
      </c>
      <c r="G77" s="1">
        <v>134.5</v>
      </c>
      <c r="H77" s="1">
        <v>142.6</v>
      </c>
      <c r="I77" s="1">
        <v>124</v>
      </c>
      <c r="J77" s="1">
        <v>143.69999999999999</v>
      </c>
      <c r="K77" s="1">
        <v>133.4</v>
      </c>
      <c r="L77" s="1">
        <v>125.1</v>
      </c>
      <c r="M77" s="1">
        <v>109.3</v>
      </c>
      <c r="N77" s="1">
        <v>139.30000000000001</v>
      </c>
      <c r="O77" s="1">
        <v>156.4</v>
      </c>
      <c r="P77" s="1">
        <v>139.19999999999999</v>
      </c>
      <c r="Q77" s="62">
        <v>1644.4</v>
      </c>
      <c r="R77" s="1">
        <v>137.69999999999999</v>
      </c>
      <c r="S77" s="1">
        <v>163.30000000000001</v>
      </c>
      <c r="T77" s="1">
        <v>151.30000000000001</v>
      </c>
      <c r="U77" s="1">
        <v>146.6</v>
      </c>
      <c r="V77" s="1">
        <v>150.69999999999999</v>
      </c>
      <c r="W77" s="1" t="s">
        <v>32</v>
      </c>
      <c r="X77" s="1">
        <v>146.9</v>
      </c>
      <c r="Y77" s="1">
        <v>149.5</v>
      </c>
      <c r="Z77" s="1">
        <v>151.30000000000001</v>
      </c>
      <c r="AA77" s="1">
        <v>130.19999999999999</v>
      </c>
      <c r="AB77" s="1">
        <v>145.9</v>
      </c>
      <c r="AC77" s="1">
        <v>156.69999999999999</v>
      </c>
      <c r="AD77" s="1">
        <v>133.9</v>
      </c>
      <c r="AE77" s="1">
        <v>142.9</v>
      </c>
      <c r="AF77" s="1">
        <v>142.4</v>
      </c>
    </row>
    <row r="78" spans="1:32">
      <c r="A78" s="1" t="s">
        <v>30</v>
      </c>
      <c r="B78" s="1">
        <v>2019</v>
      </c>
      <c r="C78" s="1" t="s">
        <v>39</v>
      </c>
      <c r="D78" s="1" t="s">
        <v>217</v>
      </c>
      <c r="E78" s="1">
        <v>137.80000000000001</v>
      </c>
      <c r="F78" s="1">
        <v>163.5</v>
      </c>
      <c r="G78" s="1">
        <v>136.19999999999999</v>
      </c>
      <c r="H78" s="1">
        <v>143.19999999999999</v>
      </c>
      <c r="I78" s="1">
        <v>124.3</v>
      </c>
      <c r="J78" s="1">
        <v>143.30000000000001</v>
      </c>
      <c r="K78" s="1">
        <v>140.6</v>
      </c>
      <c r="L78" s="1">
        <v>128.69999999999999</v>
      </c>
      <c r="M78" s="1">
        <v>110.6</v>
      </c>
      <c r="N78" s="1">
        <v>140.4</v>
      </c>
      <c r="O78" s="1">
        <v>156.6</v>
      </c>
      <c r="P78" s="1">
        <v>141</v>
      </c>
      <c r="Q78" s="62">
        <v>1666.1999999999998</v>
      </c>
      <c r="R78" s="1">
        <v>138</v>
      </c>
      <c r="S78" s="1">
        <v>164.2</v>
      </c>
      <c r="T78" s="1">
        <v>151.4</v>
      </c>
      <c r="U78" s="1">
        <v>146.5</v>
      </c>
      <c r="V78" s="1">
        <v>150.69999999999999</v>
      </c>
      <c r="W78" s="1" t="s">
        <v>32</v>
      </c>
      <c r="X78" s="1">
        <v>147.80000000000001</v>
      </c>
      <c r="Y78" s="1">
        <v>149.6</v>
      </c>
      <c r="Z78" s="1">
        <v>151.69999999999999</v>
      </c>
      <c r="AA78" s="1">
        <v>130.19999999999999</v>
      </c>
      <c r="AB78" s="1">
        <v>146.4</v>
      </c>
      <c r="AC78" s="1">
        <v>157.69999999999999</v>
      </c>
      <c r="AD78" s="1">
        <v>134.80000000000001</v>
      </c>
      <c r="AE78" s="1">
        <v>143.30000000000001</v>
      </c>
      <c r="AF78" s="1">
        <v>143.6</v>
      </c>
    </row>
    <row r="79" spans="1:32">
      <c r="A79" s="1" t="s">
        <v>30</v>
      </c>
      <c r="B79" s="1">
        <v>2019</v>
      </c>
      <c r="C79" s="1" t="s">
        <v>40</v>
      </c>
      <c r="D79" s="1" t="s">
        <v>218</v>
      </c>
      <c r="E79" s="1">
        <v>138.4</v>
      </c>
      <c r="F79" s="1">
        <v>164</v>
      </c>
      <c r="G79" s="1">
        <v>138.4</v>
      </c>
      <c r="H79" s="1">
        <v>143.9</v>
      </c>
      <c r="I79" s="1">
        <v>124.4</v>
      </c>
      <c r="J79" s="1">
        <v>146.4</v>
      </c>
      <c r="K79" s="1">
        <v>150.1</v>
      </c>
      <c r="L79" s="1">
        <v>130.6</v>
      </c>
      <c r="M79" s="1">
        <v>110.8</v>
      </c>
      <c r="N79" s="1">
        <v>141.69999999999999</v>
      </c>
      <c r="O79" s="1">
        <v>156.69999999999999</v>
      </c>
      <c r="P79" s="1">
        <v>143</v>
      </c>
      <c r="Q79" s="62">
        <v>1688.3999999999999</v>
      </c>
      <c r="R79" s="1">
        <v>138.5</v>
      </c>
      <c r="S79" s="1">
        <v>164.5</v>
      </c>
      <c r="T79" s="1">
        <v>151.6</v>
      </c>
      <c r="U79" s="1">
        <v>146.6</v>
      </c>
      <c r="V79" s="1">
        <v>150.9</v>
      </c>
      <c r="W79" s="1" t="s">
        <v>32</v>
      </c>
      <c r="X79" s="1">
        <v>146.80000000000001</v>
      </c>
      <c r="Y79" s="1">
        <v>150</v>
      </c>
      <c r="Z79" s="1">
        <v>152.19999999999999</v>
      </c>
      <c r="AA79" s="1">
        <v>131.19999999999999</v>
      </c>
      <c r="AB79" s="1">
        <v>147.5</v>
      </c>
      <c r="AC79" s="1">
        <v>159.1</v>
      </c>
      <c r="AD79" s="1">
        <v>136.1</v>
      </c>
      <c r="AE79" s="1">
        <v>144.19999999999999</v>
      </c>
      <c r="AF79" s="1">
        <v>144.9</v>
      </c>
    </row>
    <row r="80" spans="1:32">
      <c r="A80" s="1" t="s">
        <v>30</v>
      </c>
      <c r="B80" s="1">
        <v>2019</v>
      </c>
      <c r="C80" s="1" t="s">
        <v>41</v>
      </c>
      <c r="D80" s="1" t="s">
        <v>219</v>
      </c>
      <c r="E80" s="1">
        <v>139.19999999999999</v>
      </c>
      <c r="F80" s="1">
        <v>161.9</v>
      </c>
      <c r="G80" s="1">
        <v>137.1</v>
      </c>
      <c r="H80" s="1">
        <v>144.6</v>
      </c>
      <c r="I80" s="1">
        <v>124.7</v>
      </c>
      <c r="J80" s="1">
        <v>145.5</v>
      </c>
      <c r="K80" s="1">
        <v>156.19999999999999</v>
      </c>
      <c r="L80" s="1">
        <v>131.5</v>
      </c>
      <c r="M80" s="1">
        <v>111.7</v>
      </c>
      <c r="N80" s="1">
        <v>142.69999999999999</v>
      </c>
      <c r="O80" s="1">
        <v>156.9</v>
      </c>
      <c r="P80" s="1">
        <v>144</v>
      </c>
      <c r="Q80" s="62">
        <v>1696.0000000000002</v>
      </c>
      <c r="R80" s="1">
        <v>138.5</v>
      </c>
      <c r="S80" s="1">
        <v>165.1</v>
      </c>
      <c r="T80" s="1">
        <v>151.80000000000001</v>
      </c>
      <c r="U80" s="1">
        <v>146.6</v>
      </c>
      <c r="V80" s="1">
        <v>151.1</v>
      </c>
      <c r="W80" s="1" t="s">
        <v>32</v>
      </c>
      <c r="X80" s="1">
        <v>146.4</v>
      </c>
      <c r="Y80" s="1">
        <v>150.19999999999999</v>
      </c>
      <c r="Z80" s="1">
        <v>152.69999999999999</v>
      </c>
      <c r="AA80" s="1">
        <v>131.4</v>
      </c>
      <c r="AB80" s="1">
        <v>148</v>
      </c>
      <c r="AC80" s="1">
        <v>159.69999999999999</v>
      </c>
      <c r="AD80" s="1">
        <v>138.80000000000001</v>
      </c>
      <c r="AE80" s="1">
        <v>144.9</v>
      </c>
      <c r="AF80" s="1">
        <v>145.69999999999999</v>
      </c>
    </row>
    <row r="81" spans="1:32">
      <c r="A81" s="1" t="s">
        <v>30</v>
      </c>
      <c r="B81" s="1">
        <v>2019</v>
      </c>
      <c r="C81" s="1" t="s">
        <v>42</v>
      </c>
      <c r="D81" s="1" t="s">
        <v>220</v>
      </c>
      <c r="E81" s="1">
        <v>140.1</v>
      </c>
      <c r="F81" s="1">
        <v>161.9</v>
      </c>
      <c r="G81" s="1">
        <v>138.30000000000001</v>
      </c>
      <c r="H81" s="1">
        <v>145.69999999999999</v>
      </c>
      <c r="I81" s="1">
        <v>125.1</v>
      </c>
      <c r="J81" s="1">
        <v>143.80000000000001</v>
      </c>
      <c r="K81" s="1">
        <v>163.4</v>
      </c>
      <c r="L81" s="1">
        <v>132.19999999999999</v>
      </c>
      <c r="M81" s="1">
        <v>112.8</v>
      </c>
      <c r="N81" s="1">
        <v>144.19999999999999</v>
      </c>
      <c r="O81" s="1">
        <v>157.19999999999999</v>
      </c>
      <c r="P81" s="1">
        <v>145.5</v>
      </c>
      <c r="Q81" s="62">
        <v>1710.2</v>
      </c>
      <c r="R81" s="1">
        <v>138.5</v>
      </c>
      <c r="S81" s="1">
        <v>165.7</v>
      </c>
      <c r="T81" s="1">
        <v>151.69999999999999</v>
      </c>
      <c r="U81" s="1">
        <v>146.6</v>
      </c>
      <c r="V81" s="1">
        <v>151</v>
      </c>
      <c r="W81" s="1" t="s">
        <v>32</v>
      </c>
      <c r="X81" s="1">
        <v>146.9</v>
      </c>
      <c r="Y81" s="1">
        <v>150.30000000000001</v>
      </c>
      <c r="Z81" s="1">
        <v>153.4</v>
      </c>
      <c r="AA81" s="1">
        <v>131.6</v>
      </c>
      <c r="AB81" s="1">
        <v>148.30000000000001</v>
      </c>
      <c r="AC81" s="1">
        <v>160.19999999999999</v>
      </c>
      <c r="AD81" s="1">
        <v>140.19999999999999</v>
      </c>
      <c r="AE81" s="1">
        <v>145.4</v>
      </c>
      <c r="AF81" s="1">
        <v>146.69999999999999</v>
      </c>
    </row>
    <row r="82" spans="1:32">
      <c r="A82" s="1" t="s">
        <v>30</v>
      </c>
      <c r="B82" s="1">
        <v>2019</v>
      </c>
      <c r="C82" s="1" t="s">
        <v>43</v>
      </c>
      <c r="D82" s="1" t="s">
        <v>221</v>
      </c>
      <c r="E82" s="1">
        <v>141</v>
      </c>
      <c r="F82" s="1">
        <v>161.6</v>
      </c>
      <c r="G82" s="1">
        <v>141.19999999999999</v>
      </c>
      <c r="H82" s="1">
        <v>146.5</v>
      </c>
      <c r="I82" s="1">
        <v>125.6</v>
      </c>
      <c r="J82" s="1">
        <v>145.69999999999999</v>
      </c>
      <c r="K82" s="1">
        <v>178.8</v>
      </c>
      <c r="L82" s="1">
        <v>133.1</v>
      </c>
      <c r="M82" s="1">
        <v>113.6</v>
      </c>
      <c r="N82" s="1">
        <v>145.5</v>
      </c>
      <c r="O82" s="1">
        <v>157.4</v>
      </c>
      <c r="P82" s="1">
        <v>148.30000000000001</v>
      </c>
      <c r="Q82" s="62">
        <v>1738.2999999999997</v>
      </c>
      <c r="R82" s="1">
        <v>138.6</v>
      </c>
      <c r="S82" s="1">
        <v>166.3</v>
      </c>
      <c r="T82" s="1">
        <v>151.69999999999999</v>
      </c>
      <c r="U82" s="1">
        <v>146.69999999999999</v>
      </c>
      <c r="V82" s="1">
        <v>151</v>
      </c>
      <c r="W82" s="1" t="s">
        <v>32</v>
      </c>
      <c r="X82" s="1">
        <v>147.69999999999999</v>
      </c>
      <c r="Y82" s="1">
        <v>150.6</v>
      </c>
      <c r="Z82" s="1">
        <v>153.69999999999999</v>
      </c>
      <c r="AA82" s="1">
        <v>131.69999999999999</v>
      </c>
      <c r="AB82" s="1">
        <v>148.69999999999999</v>
      </c>
      <c r="AC82" s="1">
        <v>160.69999999999999</v>
      </c>
      <c r="AD82" s="1">
        <v>140.30000000000001</v>
      </c>
      <c r="AE82" s="1">
        <v>145.69999999999999</v>
      </c>
      <c r="AF82" s="1">
        <v>148.30000000000001</v>
      </c>
    </row>
    <row r="83" spans="1:32">
      <c r="A83" s="1" t="s">
        <v>30</v>
      </c>
      <c r="B83" s="1">
        <v>2019</v>
      </c>
      <c r="C83" s="1" t="s">
        <v>44</v>
      </c>
      <c r="D83" s="1" t="s">
        <v>222</v>
      </c>
      <c r="E83" s="1">
        <v>141.80000000000001</v>
      </c>
      <c r="F83" s="1">
        <v>163.69999999999999</v>
      </c>
      <c r="G83" s="1">
        <v>143.80000000000001</v>
      </c>
      <c r="H83" s="1">
        <v>147.1</v>
      </c>
      <c r="I83" s="1">
        <v>126</v>
      </c>
      <c r="J83" s="1">
        <v>146.19999999999999</v>
      </c>
      <c r="K83" s="1">
        <v>191.4</v>
      </c>
      <c r="L83" s="1">
        <v>136.19999999999999</v>
      </c>
      <c r="M83" s="1">
        <v>113.8</v>
      </c>
      <c r="N83" s="1">
        <v>147.30000000000001</v>
      </c>
      <c r="O83" s="1">
        <v>157.69999999999999</v>
      </c>
      <c r="P83" s="1">
        <v>150.9</v>
      </c>
      <c r="Q83" s="62">
        <v>1765.9</v>
      </c>
      <c r="R83" s="1">
        <v>138.69999999999999</v>
      </c>
      <c r="S83" s="1">
        <v>167.2</v>
      </c>
      <c r="T83" s="1">
        <v>152.30000000000001</v>
      </c>
      <c r="U83" s="1">
        <v>147</v>
      </c>
      <c r="V83" s="1">
        <v>151.5</v>
      </c>
      <c r="W83" s="1" t="s">
        <v>32</v>
      </c>
      <c r="X83" s="1">
        <v>148.4</v>
      </c>
      <c r="Y83" s="1">
        <v>150.9</v>
      </c>
      <c r="Z83" s="1">
        <v>154.30000000000001</v>
      </c>
      <c r="AA83" s="1">
        <v>132.1</v>
      </c>
      <c r="AB83" s="1">
        <v>149.1</v>
      </c>
      <c r="AC83" s="1">
        <v>160.80000000000001</v>
      </c>
      <c r="AD83" s="1">
        <v>140.6</v>
      </c>
      <c r="AE83" s="1">
        <v>146.1</v>
      </c>
      <c r="AF83" s="1">
        <v>149.9</v>
      </c>
    </row>
    <row r="84" spans="1:32">
      <c r="A84" s="1" t="s">
        <v>30</v>
      </c>
      <c r="B84" s="1">
        <v>2019</v>
      </c>
      <c r="C84" s="1" t="s">
        <v>45</v>
      </c>
      <c r="D84" s="1" t="s">
        <v>223</v>
      </c>
      <c r="E84" s="1">
        <v>142.80000000000001</v>
      </c>
      <c r="F84" s="1">
        <v>165.3</v>
      </c>
      <c r="G84" s="1">
        <v>149.5</v>
      </c>
      <c r="H84" s="1">
        <v>148.69999999999999</v>
      </c>
      <c r="I84" s="1">
        <v>127.5</v>
      </c>
      <c r="J84" s="1">
        <v>144.30000000000001</v>
      </c>
      <c r="K84" s="1">
        <v>209.5</v>
      </c>
      <c r="L84" s="1">
        <v>138.80000000000001</v>
      </c>
      <c r="M84" s="1">
        <v>113.6</v>
      </c>
      <c r="N84" s="1">
        <v>149.1</v>
      </c>
      <c r="O84" s="1">
        <v>158.30000000000001</v>
      </c>
      <c r="P84" s="1">
        <v>154.30000000000001</v>
      </c>
      <c r="Q84" s="62">
        <v>1801.6999999999996</v>
      </c>
      <c r="R84" s="1">
        <v>139.30000000000001</v>
      </c>
      <c r="S84" s="1">
        <v>167.8</v>
      </c>
      <c r="T84" s="1">
        <v>152.6</v>
      </c>
      <c r="U84" s="1">
        <v>147.30000000000001</v>
      </c>
      <c r="V84" s="1">
        <v>151.9</v>
      </c>
      <c r="W84" s="1" t="s">
        <v>32</v>
      </c>
      <c r="X84" s="1">
        <v>149.9</v>
      </c>
      <c r="Y84" s="1">
        <v>151.19999999999999</v>
      </c>
      <c r="Z84" s="1">
        <v>154.80000000000001</v>
      </c>
      <c r="AA84" s="1">
        <v>135</v>
      </c>
      <c r="AB84" s="1">
        <v>149.5</v>
      </c>
      <c r="AC84" s="1">
        <v>161.1</v>
      </c>
      <c r="AD84" s="1">
        <v>140.6</v>
      </c>
      <c r="AE84" s="1">
        <v>147.1</v>
      </c>
      <c r="AF84" s="1">
        <v>152.30000000000001</v>
      </c>
    </row>
    <row r="85" spans="1:32">
      <c r="A85" s="1" t="s">
        <v>30</v>
      </c>
      <c r="B85" s="1">
        <v>2020</v>
      </c>
      <c r="C85" s="1" t="s">
        <v>31</v>
      </c>
      <c r="D85" s="1" t="s">
        <v>224</v>
      </c>
      <c r="E85" s="1">
        <v>143.69999999999999</v>
      </c>
      <c r="F85" s="1">
        <v>167.3</v>
      </c>
      <c r="G85" s="1">
        <v>153.5</v>
      </c>
      <c r="H85" s="1">
        <v>150.5</v>
      </c>
      <c r="I85" s="1">
        <v>132</v>
      </c>
      <c r="J85" s="1">
        <v>142.19999999999999</v>
      </c>
      <c r="K85" s="1">
        <v>191.5</v>
      </c>
      <c r="L85" s="1">
        <v>141.1</v>
      </c>
      <c r="M85" s="1">
        <v>113.8</v>
      </c>
      <c r="N85" s="1">
        <v>151.6</v>
      </c>
      <c r="O85" s="1">
        <v>158.69999999999999</v>
      </c>
      <c r="P85" s="1">
        <v>153</v>
      </c>
      <c r="Q85" s="62">
        <v>1798.8999999999999</v>
      </c>
      <c r="R85" s="1">
        <v>139.69999999999999</v>
      </c>
      <c r="S85" s="1">
        <v>168.6</v>
      </c>
      <c r="T85" s="1">
        <v>152.80000000000001</v>
      </c>
      <c r="U85" s="1">
        <v>147.4</v>
      </c>
      <c r="V85" s="1">
        <v>152.1</v>
      </c>
      <c r="W85" s="1" t="s">
        <v>32</v>
      </c>
      <c r="X85" s="1">
        <v>150.4</v>
      </c>
      <c r="Y85" s="1">
        <v>151.69999999999999</v>
      </c>
      <c r="Z85" s="1">
        <v>155.69999999999999</v>
      </c>
      <c r="AA85" s="1">
        <v>136.30000000000001</v>
      </c>
      <c r="AB85" s="1">
        <v>150.1</v>
      </c>
      <c r="AC85" s="1">
        <v>161.69999999999999</v>
      </c>
      <c r="AD85" s="1">
        <v>142.5</v>
      </c>
      <c r="AE85" s="1">
        <v>148.1</v>
      </c>
      <c r="AF85" s="1">
        <v>151.9</v>
      </c>
    </row>
    <row r="86" spans="1:32">
      <c r="A86" s="1" t="s">
        <v>30</v>
      </c>
      <c r="B86" s="1">
        <v>2020</v>
      </c>
      <c r="C86" s="1" t="s">
        <v>35</v>
      </c>
      <c r="D86" s="1" t="s">
        <v>225</v>
      </c>
      <c r="E86" s="1">
        <v>144.19999999999999</v>
      </c>
      <c r="F86" s="1">
        <v>167.5</v>
      </c>
      <c r="G86" s="1">
        <v>150.9</v>
      </c>
      <c r="H86" s="1">
        <v>150.9</v>
      </c>
      <c r="I86" s="1">
        <v>133.69999999999999</v>
      </c>
      <c r="J86" s="1">
        <v>140.69999999999999</v>
      </c>
      <c r="K86" s="1">
        <v>165.1</v>
      </c>
      <c r="L86" s="1">
        <v>141.80000000000001</v>
      </c>
      <c r="M86" s="1">
        <v>113.1</v>
      </c>
      <c r="N86" s="1">
        <v>152.80000000000001</v>
      </c>
      <c r="O86" s="1">
        <v>159.19999999999999</v>
      </c>
      <c r="P86" s="1">
        <v>149.80000000000001</v>
      </c>
      <c r="Q86" s="62">
        <v>1769.6999999999998</v>
      </c>
      <c r="R86" s="1">
        <v>140.1</v>
      </c>
      <c r="S86" s="1">
        <v>169.4</v>
      </c>
      <c r="T86" s="1">
        <v>153</v>
      </c>
      <c r="U86" s="1">
        <v>147.5</v>
      </c>
      <c r="V86" s="1">
        <v>152.30000000000001</v>
      </c>
      <c r="W86" s="1" t="s">
        <v>32</v>
      </c>
      <c r="X86" s="1">
        <v>152.30000000000001</v>
      </c>
      <c r="Y86" s="1">
        <v>151.80000000000001</v>
      </c>
      <c r="Z86" s="1">
        <v>156.19999999999999</v>
      </c>
      <c r="AA86" s="1">
        <v>136</v>
      </c>
      <c r="AB86" s="1">
        <v>150.4</v>
      </c>
      <c r="AC86" s="1">
        <v>161.9</v>
      </c>
      <c r="AD86" s="1">
        <v>143.4</v>
      </c>
      <c r="AE86" s="1">
        <v>148.4</v>
      </c>
      <c r="AF86" s="1">
        <v>150.4</v>
      </c>
    </row>
    <row r="87" spans="1:32">
      <c r="A87" s="1" t="s">
        <v>30</v>
      </c>
      <c r="B87" s="1">
        <v>2020</v>
      </c>
      <c r="C87" s="1" t="s">
        <v>36</v>
      </c>
      <c r="D87" s="1" t="s">
        <v>226</v>
      </c>
      <c r="E87" s="1">
        <v>144.4</v>
      </c>
      <c r="F87" s="1">
        <v>166.8</v>
      </c>
      <c r="G87" s="1">
        <v>147.6</v>
      </c>
      <c r="H87" s="1">
        <v>151.69999999999999</v>
      </c>
      <c r="I87" s="1">
        <v>133.30000000000001</v>
      </c>
      <c r="J87" s="1">
        <v>141.80000000000001</v>
      </c>
      <c r="K87" s="1">
        <v>152.30000000000001</v>
      </c>
      <c r="L87" s="1">
        <v>141.80000000000001</v>
      </c>
      <c r="M87" s="1">
        <v>112.6</v>
      </c>
      <c r="N87" s="1">
        <v>154</v>
      </c>
      <c r="O87" s="1">
        <v>160</v>
      </c>
      <c r="P87" s="1">
        <v>148.19999999999999</v>
      </c>
      <c r="Q87" s="62">
        <v>1754.4999999999998</v>
      </c>
      <c r="R87" s="1">
        <v>140.1</v>
      </c>
      <c r="S87" s="1">
        <v>170.5</v>
      </c>
      <c r="T87" s="1">
        <v>153.4</v>
      </c>
      <c r="U87" s="1">
        <v>147.6</v>
      </c>
      <c r="V87" s="1">
        <v>152.5</v>
      </c>
      <c r="W87" s="1" t="s">
        <v>32</v>
      </c>
      <c r="X87" s="1">
        <v>153.4</v>
      </c>
      <c r="Y87" s="1">
        <v>151.5</v>
      </c>
      <c r="Z87" s="1">
        <v>156.69999999999999</v>
      </c>
      <c r="AA87" s="1">
        <v>135.80000000000001</v>
      </c>
      <c r="AB87" s="1">
        <v>151.19999999999999</v>
      </c>
      <c r="AC87" s="1">
        <v>161.19999999999999</v>
      </c>
      <c r="AD87" s="1">
        <v>145.1</v>
      </c>
      <c r="AE87" s="1">
        <v>148.6</v>
      </c>
      <c r="AF87" s="1">
        <v>149.80000000000001</v>
      </c>
    </row>
    <row r="88" spans="1:32">
      <c r="A88" s="10" t="s">
        <v>30</v>
      </c>
      <c r="B88" s="10">
        <v>2020</v>
      </c>
      <c r="C88" s="10" t="s">
        <v>37</v>
      </c>
      <c r="D88" s="10" t="s">
        <v>227</v>
      </c>
      <c r="E88" s="1">
        <v>147.19999999999999</v>
      </c>
      <c r="F88" s="10" t="s">
        <v>32</v>
      </c>
      <c r="G88" s="1">
        <v>146.9</v>
      </c>
      <c r="H88" s="1">
        <v>155.6</v>
      </c>
      <c r="I88" s="1">
        <v>137.1</v>
      </c>
      <c r="J88" s="1">
        <v>147.30000000000001</v>
      </c>
      <c r="K88" s="1">
        <v>162.69999999999999</v>
      </c>
      <c r="L88" s="1">
        <v>150.19999999999999</v>
      </c>
      <c r="M88" s="1">
        <v>119.8</v>
      </c>
      <c r="N88" s="1">
        <v>158.69999999999999</v>
      </c>
      <c r="O88" s="10" t="s">
        <v>32</v>
      </c>
      <c r="P88" s="1">
        <v>150.1</v>
      </c>
      <c r="Q88" s="62">
        <v>1475.6000000000001</v>
      </c>
      <c r="R88" s="1">
        <v>139.19999999999999</v>
      </c>
      <c r="S88" s="10" t="s">
        <v>32</v>
      </c>
      <c r="T88" s="10" t="s">
        <v>32</v>
      </c>
      <c r="U88" s="10" t="s">
        <v>32</v>
      </c>
      <c r="V88" s="10" t="s">
        <v>32</v>
      </c>
      <c r="W88" s="1" t="s">
        <v>32</v>
      </c>
      <c r="X88" s="1">
        <v>148.4</v>
      </c>
      <c r="Y88" s="10" t="s">
        <v>32</v>
      </c>
      <c r="Z88" s="1">
        <v>154.30000000000001</v>
      </c>
      <c r="AA88" s="10" t="s">
        <v>32</v>
      </c>
      <c r="AB88" s="10" t="s">
        <v>32</v>
      </c>
      <c r="AC88" s="10" t="s">
        <v>32</v>
      </c>
      <c r="AD88" s="10" t="s">
        <v>32</v>
      </c>
      <c r="AE88" s="10" t="s">
        <v>32</v>
      </c>
      <c r="AF88" s="10" t="s">
        <v>32</v>
      </c>
    </row>
    <row r="89" spans="1:32">
      <c r="A89" s="10" t="s">
        <v>30</v>
      </c>
      <c r="B89" s="10">
        <v>2020</v>
      </c>
      <c r="C89" s="10" t="s">
        <v>38</v>
      </c>
      <c r="D89" s="10" t="s">
        <v>228</v>
      </c>
      <c r="E89" s="10" t="s">
        <v>32</v>
      </c>
      <c r="F89" s="10" t="s">
        <v>32</v>
      </c>
      <c r="G89" s="10" t="s">
        <v>32</v>
      </c>
      <c r="H89" s="10" t="s">
        <v>32</v>
      </c>
      <c r="I89" s="10" t="s">
        <v>32</v>
      </c>
      <c r="J89" s="10" t="s">
        <v>32</v>
      </c>
      <c r="K89" s="10" t="s">
        <v>32</v>
      </c>
      <c r="L89" s="10" t="s">
        <v>32</v>
      </c>
      <c r="M89" s="10" t="s">
        <v>32</v>
      </c>
      <c r="N89" s="10" t="s">
        <v>32</v>
      </c>
      <c r="O89" s="10" t="s">
        <v>32</v>
      </c>
      <c r="P89" s="10" t="s">
        <v>32</v>
      </c>
      <c r="Q89" s="67">
        <v>0</v>
      </c>
      <c r="R89" s="10" t="s">
        <v>32</v>
      </c>
      <c r="S89" s="10" t="s">
        <v>32</v>
      </c>
      <c r="T89" s="10" t="s">
        <v>32</v>
      </c>
      <c r="U89" s="10" t="s">
        <v>32</v>
      </c>
      <c r="V89" s="10" t="s">
        <v>32</v>
      </c>
      <c r="W89" s="10" t="s">
        <v>32</v>
      </c>
      <c r="X89" s="10" t="s">
        <v>32</v>
      </c>
      <c r="Y89" s="10" t="s">
        <v>32</v>
      </c>
      <c r="Z89" s="10" t="s">
        <v>32</v>
      </c>
      <c r="AA89" s="10" t="s">
        <v>32</v>
      </c>
      <c r="AB89" s="10" t="s">
        <v>32</v>
      </c>
      <c r="AC89" s="10" t="s">
        <v>32</v>
      </c>
      <c r="AD89" s="10" t="s">
        <v>32</v>
      </c>
      <c r="AE89" s="10" t="s">
        <v>32</v>
      </c>
      <c r="AF89" s="10" t="s">
        <v>32</v>
      </c>
    </row>
    <row r="90" spans="1:32">
      <c r="A90" s="1" t="s">
        <v>30</v>
      </c>
      <c r="B90" s="1">
        <v>2020</v>
      </c>
      <c r="C90" s="1" t="s">
        <v>39</v>
      </c>
      <c r="D90" s="1" t="s">
        <v>229</v>
      </c>
      <c r="E90" s="1">
        <v>148.19999999999999</v>
      </c>
      <c r="F90" s="1">
        <v>190.3</v>
      </c>
      <c r="G90" s="1">
        <v>149.4</v>
      </c>
      <c r="H90" s="1">
        <v>153.30000000000001</v>
      </c>
      <c r="I90" s="1">
        <v>138.19999999999999</v>
      </c>
      <c r="J90" s="1">
        <v>143.19999999999999</v>
      </c>
      <c r="K90" s="1">
        <v>148.9</v>
      </c>
      <c r="L90" s="1">
        <v>150.30000000000001</v>
      </c>
      <c r="M90" s="1">
        <v>113.2</v>
      </c>
      <c r="N90" s="1">
        <v>159.80000000000001</v>
      </c>
      <c r="O90" s="1">
        <v>161.80000000000001</v>
      </c>
      <c r="P90" s="1">
        <v>152.30000000000001</v>
      </c>
      <c r="Q90" s="62">
        <v>1808.9</v>
      </c>
      <c r="R90" s="1">
        <v>142.1</v>
      </c>
      <c r="S90" s="1">
        <v>182.4</v>
      </c>
      <c r="T90" s="1">
        <v>154.69999999999999</v>
      </c>
      <c r="U90" s="1">
        <v>150</v>
      </c>
      <c r="V90" s="1">
        <v>154.1</v>
      </c>
      <c r="W90" s="1" t="s">
        <v>32</v>
      </c>
      <c r="X90" s="1">
        <v>144.9</v>
      </c>
      <c r="Y90" s="1">
        <v>151.69999999999999</v>
      </c>
      <c r="Z90" s="1">
        <v>158.19999999999999</v>
      </c>
      <c r="AA90" s="1">
        <v>141.4</v>
      </c>
      <c r="AB90" s="1">
        <v>153.19999999999999</v>
      </c>
      <c r="AC90" s="1">
        <v>161.80000000000001</v>
      </c>
      <c r="AD90" s="1">
        <v>151.19999999999999</v>
      </c>
      <c r="AE90" s="1">
        <v>151.69999999999999</v>
      </c>
      <c r="AF90" s="1">
        <v>152.69999999999999</v>
      </c>
    </row>
    <row r="91" spans="1:32">
      <c r="A91" s="1" t="s">
        <v>30</v>
      </c>
      <c r="B91" s="1">
        <v>2020</v>
      </c>
      <c r="C91" s="1" t="s">
        <v>40</v>
      </c>
      <c r="D91" s="1" t="s">
        <v>230</v>
      </c>
      <c r="E91" s="1">
        <v>148.19999999999999</v>
      </c>
      <c r="F91" s="1">
        <v>190.3</v>
      </c>
      <c r="G91" s="1">
        <v>149.4</v>
      </c>
      <c r="H91" s="1">
        <v>153.30000000000001</v>
      </c>
      <c r="I91" s="1">
        <v>138.19999999999999</v>
      </c>
      <c r="J91" s="1">
        <v>143.19999999999999</v>
      </c>
      <c r="K91" s="1">
        <v>148.9</v>
      </c>
      <c r="L91" s="1">
        <v>150.30000000000001</v>
      </c>
      <c r="M91" s="1">
        <v>113.2</v>
      </c>
      <c r="N91" s="1">
        <v>159.80000000000001</v>
      </c>
      <c r="O91" s="1">
        <v>161.80000000000001</v>
      </c>
      <c r="P91" s="1">
        <v>152.30000000000001</v>
      </c>
      <c r="Q91" s="62">
        <v>1808.9</v>
      </c>
      <c r="R91" s="1">
        <v>142.1</v>
      </c>
      <c r="S91" s="1">
        <v>182.4</v>
      </c>
      <c r="T91" s="1">
        <v>154.69999999999999</v>
      </c>
      <c r="U91" s="1">
        <v>150</v>
      </c>
      <c r="V91" s="1">
        <v>154.1</v>
      </c>
      <c r="W91" s="1" t="s">
        <v>32</v>
      </c>
      <c r="X91" s="1">
        <v>144.9</v>
      </c>
      <c r="Y91" s="1">
        <v>151.69999999999999</v>
      </c>
      <c r="Z91" s="1">
        <v>158.19999999999999</v>
      </c>
      <c r="AA91" s="1">
        <v>141.4</v>
      </c>
      <c r="AB91" s="1">
        <v>153.19999999999999</v>
      </c>
      <c r="AC91" s="1">
        <v>161.80000000000001</v>
      </c>
      <c r="AD91" s="1">
        <v>151.19999999999999</v>
      </c>
      <c r="AE91" s="1">
        <v>151.69999999999999</v>
      </c>
      <c r="AF91" s="1">
        <v>152.69999999999999</v>
      </c>
    </row>
    <row r="92" spans="1:32">
      <c r="A92" s="1" t="s">
        <v>30</v>
      </c>
      <c r="B92" s="1">
        <v>2020</v>
      </c>
      <c r="C92" s="1" t="s">
        <v>41</v>
      </c>
      <c r="D92" s="1" t="s">
        <v>231</v>
      </c>
      <c r="E92" s="1">
        <v>147.6</v>
      </c>
      <c r="F92" s="1">
        <v>187.2</v>
      </c>
      <c r="G92" s="1">
        <v>148.4</v>
      </c>
      <c r="H92" s="1">
        <v>153.30000000000001</v>
      </c>
      <c r="I92" s="1">
        <v>139.80000000000001</v>
      </c>
      <c r="J92" s="1">
        <v>146.9</v>
      </c>
      <c r="K92" s="1">
        <v>171</v>
      </c>
      <c r="L92" s="1">
        <v>149.9</v>
      </c>
      <c r="M92" s="1">
        <v>114.2</v>
      </c>
      <c r="N92" s="1">
        <v>160</v>
      </c>
      <c r="O92" s="1">
        <v>161.5</v>
      </c>
      <c r="P92" s="1">
        <v>155.30000000000001</v>
      </c>
      <c r="Q92" s="62">
        <v>1835.1</v>
      </c>
      <c r="R92" s="1">
        <v>143.5</v>
      </c>
      <c r="S92" s="1">
        <v>180.9</v>
      </c>
      <c r="T92" s="1">
        <v>155.1</v>
      </c>
      <c r="U92" s="1">
        <v>149.30000000000001</v>
      </c>
      <c r="V92" s="1">
        <v>154.30000000000001</v>
      </c>
      <c r="W92" s="1" t="s">
        <v>32</v>
      </c>
      <c r="X92" s="1">
        <v>145.80000000000001</v>
      </c>
      <c r="Y92" s="1">
        <v>151.9</v>
      </c>
      <c r="Z92" s="1">
        <v>158.80000000000001</v>
      </c>
      <c r="AA92" s="1">
        <v>143.6</v>
      </c>
      <c r="AB92" s="1">
        <v>152.19999999999999</v>
      </c>
      <c r="AC92" s="1">
        <v>162.69999999999999</v>
      </c>
      <c r="AD92" s="1">
        <v>153.6</v>
      </c>
      <c r="AE92" s="1">
        <v>153</v>
      </c>
      <c r="AF92" s="1">
        <v>154.69999999999999</v>
      </c>
    </row>
    <row r="93" spans="1:32">
      <c r="A93" s="1" t="s">
        <v>30</v>
      </c>
      <c r="B93" s="1">
        <v>2020</v>
      </c>
      <c r="C93" s="1" t="s">
        <v>42</v>
      </c>
      <c r="D93" s="1" t="s">
        <v>232</v>
      </c>
      <c r="E93" s="1">
        <v>146.9</v>
      </c>
      <c r="F93" s="1">
        <v>183.9</v>
      </c>
      <c r="G93" s="1">
        <v>149.5</v>
      </c>
      <c r="H93" s="1">
        <v>153.4</v>
      </c>
      <c r="I93" s="1">
        <v>140.4</v>
      </c>
      <c r="J93" s="1">
        <v>147</v>
      </c>
      <c r="K93" s="1">
        <v>178.8</v>
      </c>
      <c r="L93" s="1">
        <v>149.30000000000001</v>
      </c>
      <c r="M93" s="1">
        <v>115.1</v>
      </c>
      <c r="N93" s="1">
        <v>160</v>
      </c>
      <c r="O93" s="1">
        <v>161.6</v>
      </c>
      <c r="P93" s="1">
        <v>156.1</v>
      </c>
      <c r="Q93" s="62">
        <v>1841.9999999999998</v>
      </c>
      <c r="R93" s="1">
        <v>145.4</v>
      </c>
      <c r="S93" s="1">
        <v>182.9</v>
      </c>
      <c r="T93" s="1">
        <v>155.4</v>
      </c>
      <c r="U93" s="1">
        <v>149.9</v>
      </c>
      <c r="V93" s="1">
        <v>154.6</v>
      </c>
      <c r="W93" s="1" t="s">
        <v>32</v>
      </c>
      <c r="X93" s="1">
        <v>146.4</v>
      </c>
      <c r="Y93" s="1">
        <v>151.6</v>
      </c>
      <c r="Z93" s="1">
        <v>159.1</v>
      </c>
      <c r="AA93" s="1">
        <v>144.6</v>
      </c>
      <c r="AB93" s="1">
        <v>152.80000000000001</v>
      </c>
      <c r="AC93" s="1">
        <v>161.1</v>
      </c>
      <c r="AD93" s="1">
        <v>157.4</v>
      </c>
      <c r="AE93" s="1">
        <v>153.69999999999999</v>
      </c>
      <c r="AF93" s="1">
        <v>155.4</v>
      </c>
    </row>
    <row r="94" spans="1:32">
      <c r="A94" s="1" t="s">
        <v>30</v>
      </c>
      <c r="B94" s="1">
        <v>2020</v>
      </c>
      <c r="C94" s="1" t="s">
        <v>43</v>
      </c>
      <c r="D94" s="1" t="s">
        <v>233</v>
      </c>
      <c r="E94" s="1">
        <v>146</v>
      </c>
      <c r="F94" s="1">
        <v>186.3</v>
      </c>
      <c r="G94" s="1">
        <v>159.19999999999999</v>
      </c>
      <c r="H94" s="1">
        <v>153.6</v>
      </c>
      <c r="I94" s="1">
        <v>142.6</v>
      </c>
      <c r="J94" s="1">
        <v>147.19999999999999</v>
      </c>
      <c r="K94" s="1">
        <v>200.6</v>
      </c>
      <c r="L94" s="1">
        <v>150.30000000000001</v>
      </c>
      <c r="M94" s="1">
        <v>115.3</v>
      </c>
      <c r="N94" s="1">
        <v>160.9</v>
      </c>
      <c r="O94" s="1">
        <v>161.9</v>
      </c>
      <c r="P94" s="1">
        <v>159.6</v>
      </c>
      <c r="Q94" s="62">
        <v>1883.5</v>
      </c>
      <c r="R94" s="1">
        <v>147.4</v>
      </c>
      <c r="S94" s="1">
        <v>182.7</v>
      </c>
      <c r="T94" s="1">
        <v>155.69999999999999</v>
      </c>
      <c r="U94" s="1">
        <v>150.6</v>
      </c>
      <c r="V94" s="1">
        <v>155</v>
      </c>
      <c r="W94" s="1" t="s">
        <v>32</v>
      </c>
      <c r="X94" s="1">
        <v>146.80000000000001</v>
      </c>
      <c r="Y94" s="1">
        <v>152</v>
      </c>
      <c r="Z94" s="1">
        <v>159.5</v>
      </c>
      <c r="AA94" s="1">
        <v>146.4</v>
      </c>
      <c r="AB94" s="1">
        <v>152.4</v>
      </c>
      <c r="AC94" s="1">
        <v>162.5</v>
      </c>
      <c r="AD94" s="1">
        <v>156.19999999999999</v>
      </c>
      <c r="AE94" s="1">
        <v>154.30000000000001</v>
      </c>
      <c r="AF94" s="1">
        <v>157.5</v>
      </c>
    </row>
    <row r="95" spans="1:32">
      <c r="A95" s="1" t="s">
        <v>30</v>
      </c>
      <c r="B95" s="1">
        <v>2020</v>
      </c>
      <c r="C95" s="1" t="s">
        <v>44</v>
      </c>
      <c r="D95" s="1" t="s">
        <v>234</v>
      </c>
      <c r="E95" s="1">
        <v>145.4</v>
      </c>
      <c r="F95" s="1">
        <v>188.6</v>
      </c>
      <c r="G95" s="1">
        <v>171.6</v>
      </c>
      <c r="H95" s="1">
        <v>153.80000000000001</v>
      </c>
      <c r="I95" s="1">
        <v>145.4</v>
      </c>
      <c r="J95" s="1">
        <v>146.5</v>
      </c>
      <c r="K95" s="1">
        <v>222.2</v>
      </c>
      <c r="L95" s="1">
        <v>155.9</v>
      </c>
      <c r="M95" s="1">
        <v>114.9</v>
      </c>
      <c r="N95" s="1">
        <v>162</v>
      </c>
      <c r="O95" s="1">
        <v>162.69999999999999</v>
      </c>
      <c r="P95" s="1">
        <v>163.4</v>
      </c>
      <c r="Q95" s="62">
        <v>1932.4000000000003</v>
      </c>
      <c r="R95" s="1">
        <v>150</v>
      </c>
      <c r="S95" s="1">
        <v>183.4</v>
      </c>
      <c r="T95" s="1">
        <v>156.30000000000001</v>
      </c>
      <c r="U95" s="1">
        <v>151</v>
      </c>
      <c r="V95" s="1">
        <v>155.5</v>
      </c>
      <c r="W95" s="1" t="s">
        <v>32</v>
      </c>
      <c r="X95" s="1">
        <v>147.5</v>
      </c>
      <c r="Y95" s="1">
        <v>152.80000000000001</v>
      </c>
      <c r="Z95" s="1">
        <v>160.4</v>
      </c>
      <c r="AA95" s="1">
        <v>146.1</v>
      </c>
      <c r="AB95" s="1">
        <v>153.6</v>
      </c>
      <c r="AC95" s="1">
        <v>161.6</v>
      </c>
      <c r="AD95" s="1">
        <v>156.19999999999999</v>
      </c>
      <c r="AE95" s="1">
        <v>154.5</v>
      </c>
      <c r="AF95" s="1">
        <v>159.80000000000001</v>
      </c>
    </row>
    <row r="96" spans="1:32">
      <c r="A96" s="1" t="s">
        <v>30</v>
      </c>
      <c r="B96" s="1">
        <v>2020</v>
      </c>
      <c r="C96" s="1" t="s">
        <v>45</v>
      </c>
      <c r="D96" s="1" t="s">
        <v>235</v>
      </c>
      <c r="E96" s="1">
        <v>144.6</v>
      </c>
      <c r="F96" s="1">
        <v>188.5</v>
      </c>
      <c r="G96" s="1">
        <v>173.4</v>
      </c>
      <c r="H96" s="1">
        <v>154</v>
      </c>
      <c r="I96" s="1">
        <v>150</v>
      </c>
      <c r="J96" s="1">
        <v>145.9</v>
      </c>
      <c r="K96" s="1">
        <v>225.2</v>
      </c>
      <c r="L96" s="1">
        <v>159.5</v>
      </c>
      <c r="M96" s="1">
        <v>114.4</v>
      </c>
      <c r="N96" s="1">
        <v>163.5</v>
      </c>
      <c r="O96" s="1">
        <v>163.6</v>
      </c>
      <c r="P96" s="1">
        <v>164.5</v>
      </c>
      <c r="Q96" s="62">
        <v>1947.1</v>
      </c>
      <c r="R96" s="1">
        <v>153.4</v>
      </c>
      <c r="S96" s="1">
        <v>183.6</v>
      </c>
      <c r="T96" s="1">
        <v>157</v>
      </c>
      <c r="U96" s="1">
        <v>151.6</v>
      </c>
      <c r="V96" s="1">
        <v>156.30000000000001</v>
      </c>
      <c r="W96" s="1" t="s">
        <v>32</v>
      </c>
      <c r="X96" s="1">
        <v>148.69999999999999</v>
      </c>
      <c r="Y96" s="1">
        <v>153.4</v>
      </c>
      <c r="Z96" s="1">
        <v>161.6</v>
      </c>
      <c r="AA96" s="1">
        <v>146.4</v>
      </c>
      <c r="AB96" s="1">
        <v>153.9</v>
      </c>
      <c r="AC96" s="1">
        <v>162.9</v>
      </c>
      <c r="AD96" s="1">
        <v>156.6</v>
      </c>
      <c r="AE96" s="1">
        <v>155.19999999999999</v>
      </c>
      <c r="AF96" s="1">
        <v>160.69999999999999</v>
      </c>
    </row>
    <row r="97" spans="1:32">
      <c r="A97" s="1" t="s">
        <v>30</v>
      </c>
      <c r="B97" s="1">
        <v>2021</v>
      </c>
      <c r="C97" s="1" t="s">
        <v>31</v>
      </c>
      <c r="D97" s="1" t="s">
        <v>236</v>
      </c>
      <c r="E97" s="1">
        <v>143.4</v>
      </c>
      <c r="F97" s="1">
        <v>187.5</v>
      </c>
      <c r="G97" s="1">
        <v>173.4</v>
      </c>
      <c r="H97" s="1">
        <v>154</v>
      </c>
      <c r="I97" s="1">
        <v>154.80000000000001</v>
      </c>
      <c r="J97" s="1">
        <v>147</v>
      </c>
      <c r="K97" s="1">
        <v>187.8</v>
      </c>
      <c r="L97" s="1">
        <v>159.5</v>
      </c>
      <c r="M97" s="1">
        <v>113.8</v>
      </c>
      <c r="N97" s="1">
        <v>164.5</v>
      </c>
      <c r="O97" s="1">
        <v>164.3</v>
      </c>
      <c r="P97" s="1">
        <v>159.6</v>
      </c>
      <c r="Q97" s="62">
        <v>1909.5999999999997</v>
      </c>
      <c r="R97" s="1">
        <v>156.1</v>
      </c>
      <c r="S97" s="1">
        <v>184.6</v>
      </c>
      <c r="T97" s="1">
        <v>157.5</v>
      </c>
      <c r="U97" s="1">
        <v>152.4</v>
      </c>
      <c r="V97" s="1">
        <v>156.80000000000001</v>
      </c>
      <c r="W97" s="1" t="s">
        <v>32</v>
      </c>
      <c r="X97" s="1">
        <v>150.9</v>
      </c>
      <c r="Y97" s="1">
        <v>153.9</v>
      </c>
      <c r="Z97" s="1">
        <v>162.5</v>
      </c>
      <c r="AA97" s="1">
        <v>147.5</v>
      </c>
      <c r="AB97" s="1">
        <v>155.1</v>
      </c>
      <c r="AC97" s="1">
        <v>163.5</v>
      </c>
      <c r="AD97" s="1">
        <v>156.19999999999999</v>
      </c>
      <c r="AE97" s="1">
        <v>155.9</v>
      </c>
      <c r="AF97" s="1">
        <v>158.5</v>
      </c>
    </row>
    <row r="98" spans="1:32">
      <c r="A98" s="1" t="s">
        <v>30</v>
      </c>
      <c r="B98" s="1">
        <v>2021</v>
      </c>
      <c r="C98" s="1" t="s">
        <v>35</v>
      </c>
      <c r="D98" s="1" t="s">
        <v>237</v>
      </c>
      <c r="E98" s="1">
        <v>142.80000000000001</v>
      </c>
      <c r="F98" s="1">
        <v>184</v>
      </c>
      <c r="G98" s="1">
        <v>168</v>
      </c>
      <c r="H98" s="1">
        <v>154.4</v>
      </c>
      <c r="I98" s="1">
        <v>163</v>
      </c>
      <c r="J98" s="1">
        <v>147.80000000000001</v>
      </c>
      <c r="K98" s="1">
        <v>149.69999999999999</v>
      </c>
      <c r="L98" s="1">
        <v>158.30000000000001</v>
      </c>
      <c r="M98" s="1">
        <v>111.8</v>
      </c>
      <c r="N98" s="1">
        <v>165</v>
      </c>
      <c r="O98" s="1">
        <v>165.8</v>
      </c>
      <c r="P98" s="1">
        <v>154.69999999999999</v>
      </c>
      <c r="Q98" s="62">
        <v>1865.3</v>
      </c>
      <c r="R98" s="1">
        <v>160</v>
      </c>
      <c r="S98" s="1">
        <v>186.5</v>
      </c>
      <c r="T98" s="1">
        <v>159.1</v>
      </c>
      <c r="U98" s="1">
        <v>153.9</v>
      </c>
      <c r="V98" s="1">
        <v>158.4</v>
      </c>
      <c r="W98" s="1" t="s">
        <v>32</v>
      </c>
      <c r="X98" s="1">
        <v>154.4</v>
      </c>
      <c r="Y98" s="1">
        <v>154.80000000000001</v>
      </c>
      <c r="Z98" s="1">
        <v>164.3</v>
      </c>
      <c r="AA98" s="1">
        <v>150.19999999999999</v>
      </c>
      <c r="AB98" s="1">
        <v>157</v>
      </c>
      <c r="AC98" s="1">
        <v>163.6</v>
      </c>
      <c r="AD98" s="1">
        <v>155.19999999999999</v>
      </c>
      <c r="AE98" s="1">
        <v>157.19999999999999</v>
      </c>
      <c r="AF98" s="1">
        <v>156.69999999999999</v>
      </c>
    </row>
    <row r="99" spans="1:32">
      <c r="A99" s="33" t="s">
        <v>30</v>
      </c>
      <c r="B99" s="33">
        <v>2021</v>
      </c>
      <c r="C99" s="33" t="s">
        <v>36</v>
      </c>
      <c r="D99" s="33" t="s">
        <v>238</v>
      </c>
      <c r="E99" s="33">
        <v>142.5</v>
      </c>
      <c r="F99" s="33">
        <v>189.4</v>
      </c>
      <c r="G99" s="33">
        <v>163.19999999999999</v>
      </c>
      <c r="H99" s="33">
        <v>154.5</v>
      </c>
      <c r="I99" s="33">
        <v>168.2</v>
      </c>
      <c r="J99" s="33">
        <v>150.5</v>
      </c>
      <c r="K99" s="33">
        <v>141</v>
      </c>
      <c r="L99" s="33">
        <v>159.19999999999999</v>
      </c>
      <c r="M99" s="33">
        <v>111.7</v>
      </c>
      <c r="N99" s="33">
        <v>164</v>
      </c>
      <c r="O99" s="33">
        <v>166.4</v>
      </c>
      <c r="P99" s="33">
        <v>154.5</v>
      </c>
      <c r="Q99" s="68">
        <v>1865.1000000000001</v>
      </c>
      <c r="R99" s="33">
        <v>160.6</v>
      </c>
      <c r="S99" s="33">
        <v>186.1</v>
      </c>
      <c r="T99" s="33">
        <v>159.6</v>
      </c>
      <c r="U99" s="33">
        <v>154.4</v>
      </c>
      <c r="V99" s="33">
        <v>158.9</v>
      </c>
      <c r="W99" s="39" t="s">
        <v>32</v>
      </c>
      <c r="X99" s="33">
        <v>156</v>
      </c>
      <c r="Y99" s="33">
        <v>154.80000000000001</v>
      </c>
      <c r="Z99" s="33">
        <v>164.6</v>
      </c>
      <c r="AA99" s="33">
        <v>151.30000000000001</v>
      </c>
      <c r="AB99" s="33">
        <v>157.80000000000001</v>
      </c>
      <c r="AC99" s="33">
        <v>163.80000000000001</v>
      </c>
      <c r="AD99" s="33">
        <v>153.1</v>
      </c>
      <c r="AE99" s="33">
        <v>157.30000000000001</v>
      </c>
      <c r="AF99" s="33">
        <v>156.69999999999999</v>
      </c>
    </row>
    <row r="100" spans="1:32">
      <c r="A100" s="33" t="s">
        <v>30</v>
      </c>
      <c r="B100" s="33">
        <v>2021</v>
      </c>
      <c r="C100" s="33" t="s">
        <v>37</v>
      </c>
      <c r="D100" s="33" t="s">
        <v>239</v>
      </c>
      <c r="E100" s="33">
        <v>142.69999999999999</v>
      </c>
      <c r="F100" s="33">
        <v>195.5</v>
      </c>
      <c r="G100" s="33">
        <v>163.4</v>
      </c>
      <c r="H100" s="33">
        <v>155</v>
      </c>
      <c r="I100" s="33">
        <v>175.2</v>
      </c>
      <c r="J100" s="33">
        <v>160.6</v>
      </c>
      <c r="K100" s="33">
        <v>135.1</v>
      </c>
      <c r="L100" s="33">
        <v>161.1</v>
      </c>
      <c r="M100" s="33">
        <v>112.2</v>
      </c>
      <c r="N100" s="33">
        <v>164.4</v>
      </c>
      <c r="O100" s="33">
        <v>166.8</v>
      </c>
      <c r="P100" s="33">
        <v>155.6</v>
      </c>
      <c r="Q100" s="68">
        <v>1887.6</v>
      </c>
      <c r="R100" s="33">
        <v>161.9</v>
      </c>
      <c r="S100" s="33">
        <v>186.8</v>
      </c>
      <c r="T100" s="33">
        <v>160.69999999999999</v>
      </c>
      <c r="U100" s="33">
        <v>155.1</v>
      </c>
      <c r="V100" s="33">
        <v>159.9</v>
      </c>
      <c r="W100" s="39" t="s">
        <v>32</v>
      </c>
      <c r="X100" s="33">
        <v>156</v>
      </c>
      <c r="Y100" s="33">
        <v>155.5</v>
      </c>
      <c r="Z100" s="33">
        <v>165.3</v>
      </c>
      <c r="AA100" s="33">
        <v>151.69999999999999</v>
      </c>
      <c r="AB100" s="33">
        <v>158.6</v>
      </c>
      <c r="AC100" s="33">
        <v>164.1</v>
      </c>
      <c r="AD100" s="33">
        <v>154.6</v>
      </c>
      <c r="AE100" s="33">
        <v>158</v>
      </c>
      <c r="AF100" s="33">
        <v>157.6</v>
      </c>
    </row>
    <row r="101" spans="1:32">
      <c r="A101" s="1" t="s">
        <v>30</v>
      </c>
      <c r="B101" s="1">
        <v>2021</v>
      </c>
      <c r="C101" s="1" t="s">
        <v>38</v>
      </c>
      <c r="D101" s="1" t="s">
        <v>240</v>
      </c>
      <c r="E101" s="1">
        <v>145.1</v>
      </c>
      <c r="F101" s="1">
        <v>198.5</v>
      </c>
      <c r="G101" s="1">
        <v>168.6</v>
      </c>
      <c r="H101" s="1">
        <v>155.80000000000001</v>
      </c>
      <c r="I101" s="1">
        <v>184.4</v>
      </c>
      <c r="J101" s="1">
        <v>162.30000000000001</v>
      </c>
      <c r="K101" s="1">
        <v>138.4</v>
      </c>
      <c r="L101" s="1">
        <v>165.1</v>
      </c>
      <c r="M101" s="1">
        <v>114.3</v>
      </c>
      <c r="N101" s="1">
        <v>169.7</v>
      </c>
      <c r="O101" s="1">
        <v>169.8</v>
      </c>
      <c r="P101" s="1">
        <v>158.69999999999999</v>
      </c>
      <c r="Q101" s="62">
        <v>1930.7</v>
      </c>
      <c r="R101" s="1">
        <v>164.6</v>
      </c>
      <c r="S101" s="1">
        <v>189.6</v>
      </c>
      <c r="T101" s="1">
        <v>165.3</v>
      </c>
      <c r="U101" s="1">
        <v>160.6</v>
      </c>
      <c r="V101" s="1">
        <v>164.5</v>
      </c>
      <c r="W101" s="1" t="s">
        <v>32</v>
      </c>
      <c r="X101" s="1">
        <v>161.69999999999999</v>
      </c>
      <c r="Y101" s="1">
        <v>158.80000000000001</v>
      </c>
      <c r="Z101" s="1">
        <v>169.1</v>
      </c>
      <c r="AA101" s="1">
        <v>153.19999999999999</v>
      </c>
      <c r="AB101" s="1">
        <v>160</v>
      </c>
      <c r="AC101" s="1">
        <v>167.6</v>
      </c>
      <c r="AD101" s="1">
        <v>159.30000000000001</v>
      </c>
      <c r="AE101" s="1">
        <v>161.1</v>
      </c>
      <c r="AF101" s="1">
        <v>161.1</v>
      </c>
    </row>
    <row r="102" spans="1:32">
      <c r="A102" s="1" t="s">
        <v>30</v>
      </c>
      <c r="B102" s="1">
        <v>2021</v>
      </c>
      <c r="C102" s="1" t="s">
        <v>39</v>
      </c>
      <c r="D102" s="1" t="s">
        <v>241</v>
      </c>
      <c r="E102" s="1">
        <v>145.6</v>
      </c>
      <c r="F102" s="1">
        <v>200.1</v>
      </c>
      <c r="G102" s="1">
        <v>179.3</v>
      </c>
      <c r="H102" s="1">
        <v>156.1</v>
      </c>
      <c r="I102" s="1">
        <v>190.4</v>
      </c>
      <c r="J102" s="1">
        <v>158.6</v>
      </c>
      <c r="K102" s="1">
        <v>144.69999999999999</v>
      </c>
      <c r="L102" s="1">
        <v>165.5</v>
      </c>
      <c r="M102" s="1">
        <v>114.6</v>
      </c>
      <c r="N102" s="1">
        <v>170</v>
      </c>
      <c r="O102" s="1">
        <v>171.7</v>
      </c>
      <c r="P102" s="1">
        <v>160.5</v>
      </c>
      <c r="Q102" s="62">
        <v>1957.1</v>
      </c>
      <c r="R102" s="1">
        <v>165.5</v>
      </c>
      <c r="S102" s="1">
        <v>189.1</v>
      </c>
      <c r="T102" s="1">
        <v>165.3</v>
      </c>
      <c r="U102" s="1">
        <v>159.9</v>
      </c>
      <c r="V102" s="1">
        <v>164.6</v>
      </c>
      <c r="W102" s="1" t="s">
        <v>32</v>
      </c>
      <c r="X102" s="1">
        <v>162.1</v>
      </c>
      <c r="Y102" s="1">
        <v>159.19999999999999</v>
      </c>
      <c r="Z102" s="1">
        <v>169.7</v>
      </c>
      <c r="AA102" s="1">
        <v>154.19999999999999</v>
      </c>
      <c r="AB102" s="1">
        <v>160.4</v>
      </c>
      <c r="AC102" s="1">
        <v>166.8</v>
      </c>
      <c r="AD102" s="1">
        <v>159.4</v>
      </c>
      <c r="AE102" s="1">
        <v>161.5</v>
      </c>
      <c r="AF102" s="1">
        <v>162.1</v>
      </c>
    </row>
    <row r="103" spans="1:32">
      <c r="A103" s="1" t="s">
        <v>30</v>
      </c>
      <c r="B103" s="1">
        <v>2021</v>
      </c>
      <c r="C103" s="1" t="s">
        <v>40</v>
      </c>
      <c r="D103" s="1" t="s">
        <v>242</v>
      </c>
      <c r="E103" s="1">
        <v>145.1</v>
      </c>
      <c r="F103" s="1">
        <v>204.5</v>
      </c>
      <c r="G103" s="1">
        <v>180.4</v>
      </c>
      <c r="H103" s="1">
        <v>157.1</v>
      </c>
      <c r="I103" s="1">
        <v>188.7</v>
      </c>
      <c r="J103" s="1">
        <v>157.69999999999999</v>
      </c>
      <c r="K103" s="1">
        <v>152.80000000000001</v>
      </c>
      <c r="L103" s="1">
        <v>163.6</v>
      </c>
      <c r="M103" s="1">
        <v>113.9</v>
      </c>
      <c r="N103" s="1">
        <v>169.7</v>
      </c>
      <c r="O103" s="1">
        <v>171</v>
      </c>
      <c r="P103" s="1">
        <v>161.69999999999999</v>
      </c>
      <c r="Q103" s="62">
        <v>1966.2</v>
      </c>
      <c r="R103" s="1">
        <v>166.2</v>
      </c>
      <c r="S103" s="1">
        <v>189.7</v>
      </c>
      <c r="T103" s="1">
        <v>166</v>
      </c>
      <c r="U103" s="1">
        <v>161.1</v>
      </c>
      <c r="V103" s="1">
        <v>165.3</v>
      </c>
      <c r="W103" s="1" t="s">
        <v>32</v>
      </c>
      <c r="X103" s="1">
        <v>162.5</v>
      </c>
      <c r="Y103" s="1">
        <v>160.30000000000001</v>
      </c>
      <c r="Z103" s="1">
        <v>170.4</v>
      </c>
      <c r="AA103" s="1">
        <v>157.1</v>
      </c>
      <c r="AB103" s="1">
        <v>160.69999999999999</v>
      </c>
      <c r="AC103" s="1">
        <v>167.2</v>
      </c>
      <c r="AD103" s="1">
        <v>160.4</v>
      </c>
      <c r="AE103" s="1">
        <v>162.80000000000001</v>
      </c>
      <c r="AF103" s="1">
        <v>163.19999999999999</v>
      </c>
    </row>
    <row r="104" spans="1:32">
      <c r="A104" s="1" t="s">
        <v>30</v>
      </c>
      <c r="B104" s="1">
        <v>2021</v>
      </c>
      <c r="C104" s="1" t="s">
        <v>41</v>
      </c>
      <c r="D104" s="1" t="s">
        <v>243</v>
      </c>
      <c r="E104" s="1">
        <v>144.9</v>
      </c>
      <c r="F104" s="1">
        <v>202.3</v>
      </c>
      <c r="G104" s="1">
        <v>176.5</v>
      </c>
      <c r="H104" s="1">
        <v>157.5</v>
      </c>
      <c r="I104" s="1">
        <v>190.9</v>
      </c>
      <c r="J104" s="1">
        <v>155.69999999999999</v>
      </c>
      <c r="K104" s="1">
        <v>153.9</v>
      </c>
      <c r="L104" s="1">
        <v>162.80000000000001</v>
      </c>
      <c r="M104" s="1">
        <v>115.2</v>
      </c>
      <c r="N104" s="1">
        <v>169.8</v>
      </c>
      <c r="O104" s="1">
        <v>171.9</v>
      </c>
      <c r="P104" s="1">
        <v>161.80000000000001</v>
      </c>
      <c r="Q104" s="62">
        <v>1963.2</v>
      </c>
      <c r="R104" s="1">
        <v>167.6</v>
      </c>
      <c r="S104" s="1">
        <v>190.2</v>
      </c>
      <c r="T104" s="1">
        <v>167</v>
      </c>
      <c r="U104" s="1">
        <v>162.6</v>
      </c>
      <c r="V104" s="1">
        <v>166.3</v>
      </c>
      <c r="W104" s="1" t="s">
        <v>32</v>
      </c>
      <c r="X104" s="1">
        <v>163.1</v>
      </c>
      <c r="Y104" s="1">
        <v>160.9</v>
      </c>
      <c r="Z104" s="1">
        <v>171.1</v>
      </c>
      <c r="AA104" s="1">
        <v>157.69999999999999</v>
      </c>
      <c r="AB104" s="1">
        <v>161.1</v>
      </c>
      <c r="AC104" s="1">
        <v>167.5</v>
      </c>
      <c r="AD104" s="1">
        <v>160.30000000000001</v>
      </c>
      <c r="AE104" s="1">
        <v>163.30000000000001</v>
      </c>
      <c r="AF104" s="1">
        <v>163.6</v>
      </c>
    </row>
    <row r="105" spans="1:32">
      <c r="A105" s="1" t="s">
        <v>30</v>
      </c>
      <c r="B105" s="1">
        <v>2021</v>
      </c>
      <c r="C105" s="1" t="s">
        <v>42</v>
      </c>
      <c r="D105" s="1" t="s">
        <v>244</v>
      </c>
      <c r="E105" s="1">
        <v>145.4</v>
      </c>
      <c r="F105" s="1">
        <v>202.1</v>
      </c>
      <c r="G105" s="1">
        <v>172</v>
      </c>
      <c r="H105" s="1">
        <v>158</v>
      </c>
      <c r="I105" s="1">
        <v>195.5</v>
      </c>
      <c r="J105" s="1">
        <v>152.69999999999999</v>
      </c>
      <c r="K105" s="1">
        <v>151.4</v>
      </c>
      <c r="L105" s="1">
        <v>163.9</v>
      </c>
      <c r="M105" s="1">
        <v>119.3</v>
      </c>
      <c r="N105" s="1">
        <v>170.1</v>
      </c>
      <c r="O105" s="1">
        <v>172.8</v>
      </c>
      <c r="P105" s="1">
        <v>162.1</v>
      </c>
      <c r="Q105" s="62">
        <v>1965.3</v>
      </c>
      <c r="R105" s="1">
        <v>168.3</v>
      </c>
      <c r="S105" s="1">
        <v>190.5</v>
      </c>
      <c r="T105" s="1">
        <v>167.7</v>
      </c>
      <c r="U105" s="1">
        <v>163.6</v>
      </c>
      <c r="V105" s="1">
        <v>167.1</v>
      </c>
      <c r="W105" s="1" t="s">
        <v>32</v>
      </c>
      <c r="X105" s="1">
        <v>163.69999999999999</v>
      </c>
      <c r="Y105" s="1">
        <v>161.30000000000001</v>
      </c>
      <c r="Z105" s="1">
        <v>171.9</v>
      </c>
      <c r="AA105" s="1">
        <v>157.80000000000001</v>
      </c>
      <c r="AB105" s="1">
        <v>162.69999999999999</v>
      </c>
      <c r="AC105" s="1">
        <v>168.5</v>
      </c>
      <c r="AD105" s="1">
        <v>160.19999999999999</v>
      </c>
      <c r="AE105" s="1">
        <v>163.80000000000001</v>
      </c>
      <c r="AF105" s="1">
        <v>164</v>
      </c>
    </row>
    <row r="106" spans="1:32">
      <c r="A106" s="1" t="s">
        <v>30</v>
      </c>
      <c r="B106" s="1">
        <v>2021</v>
      </c>
      <c r="C106" s="1" t="s">
        <v>43</v>
      </c>
      <c r="D106" s="1" t="s">
        <v>245</v>
      </c>
      <c r="E106" s="1">
        <v>146.1</v>
      </c>
      <c r="F106" s="1">
        <v>202.5</v>
      </c>
      <c r="G106" s="1">
        <v>170.1</v>
      </c>
      <c r="H106" s="1">
        <v>158.4</v>
      </c>
      <c r="I106" s="1">
        <v>198.8</v>
      </c>
      <c r="J106" s="1">
        <v>152.6</v>
      </c>
      <c r="K106" s="1">
        <v>170.4</v>
      </c>
      <c r="L106" s="1">
        <v>165.2</v>
      </c>
      <c r="M106" s="1">
        <v>121.6</v>
      </c>
      <c r="N106" s="1">
        <v>170.6</v>
      </c>
      <c r="O106" s="1">
        <v>173.6</v>
      </c>
      <c r="P106" s="1">
        <v>165.5</v>
      </c>
      <c r="Q106" s="62">
        <v>1995.3999999999999</v>
      </c>
      <c r="R106" s="1">
        <v>168.8</v>
      </c>
      <c r="S106" s="1">
        <v>191.2</v>
      </c>
      <c r="T106" s="1">
        <v>168.9</v>
      </c>
      <c r="U106" s="1">
        <v>164.8</v>
      </c>
      <c r="V106" s="1">
        <v>168.3</v>
      </c>
      <c r="W106" s="1" t="s">
        <v>32</v>
      </c>
      <c r="X106" s="1">
        <v>165.5</v>
      </c>
      <c r="Y106" s="1">
        <v>162</v>
      </c>
      <c r="Z106" s="1">
        <v>172.5</v>
      </c>
      <c r="AA106" s="1">
        <v>159.5</v>
      </c>
      <c r="AB106" s="1">
        <v>163.19999999999999</v>
      </c>
      <c r="AC106" s="1">
        <v>169</v>
      </c>
      <c r="AD106" s="1">
        <v>161.1</v>
      </c>
      <c r="AE106" s="1">
        <v>164.7</v>
      </c>
      <c r="AF106" s="1">
        <v>166.3</v>
      </c>
    </row>
    <row r="107" spans="1:32">
      <c r="A107" s="1" t="s">
        <v>30</v>
      </c>
      <c r="B107" s="1">
        <v>2021</v>
      </c>
      <c r="C107" s="1" t="s">
        <v>44</v>
      </c>
      <c r="D107" s="1" t="s">
        <v>246</v>
      </c>
      <c r="E107" s="1">
        <v>146.9</v>
      </c>
      <c r="F107" s="1">
        <v>199.8</v>
      </c>
      <c r="G107" s="1">
        <v>171.5</v>
      </c>
      <c r="H107" s="1">
        <v>159.1</v>
      </c>
      <c r="I107" s="1">
        <v>198.4</v>
      </c>
      <c r="J107" s="1">
        <v>153.19999999999999</v>
      </c>
      <c r="K107" s="1">
        <v>183.9</v>
      </c>
      <c r="L107" s="1">
        <v>165.4</v>
      </c>
      <c r="M107" s="1">
        <v>122.1</v>
      </c>
      <c r="N107" s="1">
        <v>170.8</v>
      </c>
      <c r="O107" s="1">
        <v>174.3</v>
      </c>
      <c r="P107" s="1">
        <v>167.5</v>
      </c>
      <c r="Q107" s="62">
        <v>2012.9</v>
      </c>
      <c r="R107" s="1">
        <v>169.1</v>
      </c>
      <c r="S107" s="1">
        <v>191.4</v>
      </c>
      <c r="T107" s="1">
        <v>170.4</v>
      </c>
      <c r="U107" s="1">
        <v>166</v>
      </c>
      <c r="V107" s="1">
        <v>169.8</v>
      </c>
      <c r="W107" s="1" t="s">
        <v>32</v>
      </c>
      <c r="X107" s="1">
        <v>165.3</v>
      </c>
      <c r="Y107" s="1">
        <v>162.9</v>
      </c>
      <c r="Z107" s="1">
        <v>173.4</v>
      </c>
      <c r="AA107" s="1">
        <v>158.9</v>
      </c>
      <c r="AB107" s="1">
        <v>163.80000000000001</v>
      </c>
      <c r="AC107" s="1">
        <v>169.3</v>
      </c>
      <c r="AD107" s="1">
        <v>162.4</v>
      </c>
      <c r="AE107" s="1">
        <v>165.2</v>
      </c>
      <c r="AF107" s="1">
        <v>167.6</v>
      </c>
    </row>
    <row r="108" spans="1:32">
      <c r="A108" s="1" t="s">
        <v>30</v>
      </c>
      <c r="B108" s="1">
        <v>2021</v>
      </c>
      <c r="C108" s="1" t="s">
        <v>45</v>
      </c>
      <c r="D108" s="1" t="s">
        <v>247</v>
      </c>
      <c r="E108" s="1">
        <v>147.4</v>
      </c>
      <c r="F108" s="1">
        <v>197</v>
      </c>
      <c r="G108" s="1">
        <v>176.5</v>
      </c>
      <c r="H108" s="1">
        <v>159.80000000000001</v>
      </c>
      <c r="I108" s="1">
        <v>195.8</v>
      </c>
      <c r="J108" s="1">
        <v>152</v>
      </c>
      <c r="K108" s="1">
        <v>172.3</v>
      </c>
      <c r="L108" s="1">
        <v>164.5</v>
      </c>
      <c r="M108" s="1">
        <v>120.6</v>
      </c>
      <c r="N108" s="1">
        <v>171.7</v>
      </c>
      <c r="O108" s="1">
        <v>175.1</v>
      </c>
      <c r="P108" s="1">
        <v>165.8</v>
      </c>
      <c r="Q108" s="62">
        <v>1998.4999999999998</v>
      </c>
      <c r="R108" s="1">
        <v>169.7</v>
      </c>
      <c r="S108" s="1">
        <v>190.8</v>
      </c>
      <c r="T108" s="1">
        <v>171.8</v>
      </c>
      <c r="U108" s="1">
        <v>167.3</v>
      </c>
      <c r="V108" s="1">
        <v>171.2</v>
      </c>
      <c r="W108" s="1" t="s">
        <v>32</v>
      </c>
      <c r="X108" s="1">
        <v>165.6</v>
      </c>
      <c r="Y108" s="1">
        <v>163.9</v>
      </c>
      <c r="Z108" s="1">
        <v>174</v>
      </c>
      <c r="AA108" s="1">
        <v>160.1</v>
      </c>
      <c r="AB108" s="1">
        <v>164.5</v>
      </c>
      <c r="AC108" s="1">
        <v>169.7</v>
      </c>
      <c r="AD108" s="1">
        <v>162.80000000000001</v>
      </c>
      <c r="AE108" s="1">
        <v>166</v>
      </c>
      <c r="AF108" s="1">
        <v>167</v>
      </c>
    </row>
    <row r="109" spans="1:32">
      <c r="A109" s="1" t="s">
        <v>30</v>
      </c>
      <c r="B109" s="1">
        <v>2022</v>
      </c>
      <c r="C109" s="1" t="s">
        <v>31</v>
      </c>
      <c r="D109" s="1" t="s">
        <v>248</v>
      </c>
      <c r="E109" s="1">
        <v>148.30000000000001</v>
      </c>
      <c r="F109" s="1">
        <v>196.9</v>
      </c>
      <c r="G109" s="1">
        <v>178</v>
      </c>
      <c r="H109" s="1">
        <v>160.5</v>
      </c>
      <c r="I109" s="1">
        <v>192.6</v>
      </c>
      <c r="J109" s="1">
        <v>151.19999999999999</v>
      </c>
      <c r="K109" s="1">
        <v>159.19999999999999</v>
      </c>
      <c r="L109" s="1">
        <v>164</v>
      </c>
      <c r="M109" s="1">
        <v>119.3</v>
      </c>
      <c r="N109" s="1">
        <v>173.3</v>
      </c>
      <c r="O109" s="1">
        <v>175.8</v>
      </c>
      <c r="P109" s="1">
        <v>164.1</v>
      </c>
      <c r="Q109" s="62">
        <v>1983.1999999999998</v>
      </c>
      <c r="R109" s="1">
        <v>169.8</v>
      </c>
      <c r="S109" s="1">
        <v>190.7</v>
      </c>
      <c r="T109" s="1">
        <v>173.2</v>
      </c>
      <c r="U109" s="1">
        <v>169.3</v>
      </c>
      <c r="V109" s="1">
        <v>172.7</v>
      </c>
      <c r="W109" s="1" t="s">
        <v>32</v>
      </c>
      <c r="X109" s="1">
        <v>165.8</v>
      </c>
      <c r="Y109" s="1">
        <v>164.9</v>
      </c>
      <c r="Z109" s="1">
        <v>174.7</v>
      </c>
      <c r="AA109" s="1">
        <v>160.80000000000001</v>
      </c>
      <c r="AB109" s="1">
        <v>164.9</v>
      </c>
      <c r="AC109" s="1">
        <v>169.9</v>
      </c>
      <c r="AD109" s="1">
        <v>163.19999999999999</v>
      </c>
      <c r="AE109" s="1">
        <v>166.6</v>
      </c>
      <c r="AF109" s="1">
        <v>166.4</v>
      </c>
    </row>
    <row r="110" spans="1:32">
      <c r="A110" s="1" t="s">
        <v>30</v>
      </c>
      <c r="B110" s="1">
        <v>2022</v>
      </c>
      <c r="C110" s="1" t="s">
        <v>35</v>
      </c>
      <c r="D110" s="1" t="s">
        <v>249</v>
      </c>
      <c r="E110" s="1">
        <v>148.80000000000001</v>
      </c>
      <c r="F110" s="1">
        <v>198.1</v>
      </c>
      <c r="G110" s="1">
        <v>175.5</v>
      </c>
      <c r="H110" s="1">
        <v>160.69999999999999</v>
      </c>
      <c r="I110" s="1">
        <v>192.6</v>
      </c>
      <c r="J110" s="1">
        <v>151.4</v>
      </c>
      <c r="K110" s="1">
        <v>155.19999999999999</v>
      </c>
      <c r="L110" s="1">
        <v>163.9</v>
      </c>
      <c r="M110" s="1">
        <v>118.1</v>
      </c>
      <c r="N110" s="1">
        <v>175.4</v>
      </c>
      <c r="O110" s="1">
        <v>176.3</v>
      </c>
      <c r="P110" s="1">
        <v>163.9</v>
      </c>
      <c r="Q110" s="62">
        <v>1979.9</v>
      </c>
      <c r="R110" s="1">
        <v>170.5</v>
      </c>
      <c r="S110" s="1">
        <v>191.5</v>
      </c>
      <c r="T110" s="1">
        <v>174.1</v>
      </c>
      <c r="U110" s="1">
        <v>171</v>
      </c>
      <c r="V110" s="1">
        <v>173.7</v>
      </c>
      <c r="W110" s="1" t="s">
        <v>32</v>
      </c>
      <c r="X110" s="1">
        <v>167.4</v>
      </c>
      <c r="Y110" s="1">
        <v>165.7</v>
      </c>
      <c r="Z110" s="1">
        <v>175.3</v>
      </c>
      <c r="AA110" s="1">
        <v>161.19999999999999</v>
      </c>
      <c r="AB110" s="1">
        <v>165.5</v>
      </c>
      <c r="AC110" s="1">
        <v>170.3</v>
      </c>
      <c r="AD110" s="1">
        <v>164.5</v>
      </c>
      <c r="AE110" s="1">
        <v>167.3</v>
      </c>
      <c r="AF110" s="1">
        <v>166.7</v>
      </c>
    </row>
    <row r="111" spans="1:32">
      <c r="A111" s="1" t="s">
        <v>30</v>
      </c>
      <c r="B111" s="1">
        <v>2022</v>
      </c>
      <c r="C111" s="1" t="s">
        <v>36</v>
      </c>
      <c r="D111" s="1" t="s">
        <v>250</v>
      </c>
      <c r="E111" s="1">
        <v>150.19999999999999</v>
      </c>
      <c r="F111" s="1">
        <v>208</v>
      </c>
      <c r="G111" s="1">
        <v>167.9</v>
      </c>
      <c r="H111" s="1">
        <v>162</v>
      </c>
      <c r="I111" s="1">
        <v>203.1</v>
      </c>
      <c r="J111" s="1">
        <v>155.9</v>
      </c>
      <c r="K111" s="1">
        <v>155.80000000000001</v>
      </c>
      <c r="L111" s="1">
        <v>164.2</v>
      </c>
      <c r="M111" s="1">
        <v>118.1</v>
      </c>
      <c r="N111" s="1">
        <v>178.7</v>
      </c>
      <c r="O111" s="1">
        <v>177.4</v>
      </c>
      <c r="P111" s="1">
        <v>166.6</v>
      </c>
      <c r="Q111" s="62">
        <v>2007.9</v>
      </c>
      <c r="R111" s="1">
        <v>171.2</v>
      </c>
      <c r="S111" s="1">
        <v>192.3</v>
      </c>
      <c r="T111" s="1">
        <v>175.4</v>
      </c>
      <c r="U111" s="1">
        <v>173.2</v>
      </c>
      <c r="V111" s="1">
        <v>175.1</v>
      </c>
      <c r="W111" s="1" t="s">
        <v>32</v>
      </c>
      <c r="X111" s="1">
        <v>168.9</v>
      </c>
      <c r="Y111" s="1">
        <v>166.5</v>
      </c>
      <c r="Z111" s="1">
        <v>176</v>
      </c>
      <c r="AA111" s="1">
        <v>162</v>
      </c>
      <c r="AB111" s="1">
        <v>166.6</v>
      </c>
      <c r="AC111" s="1">
        <v>170.6</v>
      </c>
      <c r="AD111" s="1">
        <v>167.4</v>
      </c>
      <c r="AE111" s="1">
        <v>168.3</v>
      </c>
      <c r="AF111" s="1">
        <v>168.7</v>
      </c>
    </row>
    <row r="112" spans="1:32">
      <c r="A112" s="1" t="s">
        <v>30</v>
      </c>
      <c r="B112" s="1">
        <v>2022</v>
      </c>
      <c r="C112" s="1" t="s">
        <v>37</v>
      </c>
      <c r="D112" s="1" t="s">
        <v>251</v>
      </c>
      <c r="E112" s="1">
        <v>151.80000000000001</v>
      </c>
      <c r="F112" s="1">
        <v>209.7</v>
      </c>
      <c r="G112" s="1">
        <v>164.5</v>
      </c>
      <c r="H112" s="1">
        <v>163.80000000000001</v>
      </c>
      <c r="I112" s="1">
        <v>207.4</v>
      </c>
      <c r="J112" s="1">
        <v>169.7</v>
      </c>
      <c r="K112" s="1">
        <v>153.6</v>
      </c>
      <c r="L112" s="1">
        <v>165.1</v>
      </c>
      <c r="M112" s="1">
        <v>118.2</v>
      </c>
      <c r="N112" s="1">
        <v>182.9</v>
      </c>
      <c r="O112" s="1">
        <v>178.9</v>
      </c>
      <c r="P112" s="1">
        <v>168.6</v>
      </c>
      <c r="Q112" s="62">
        <v>2034.1999999999998</v>
      </c>
      <c r="R112" s="1">
        <v>172.4</v>
      </c>
      <c r="S112" s="1">
        <v>192.8</v>
      </c>
      <c r="T112" s="1">
        <v>177.5</v>
      </c>
      <c r="U112" s="1">
        <v>175.1</v>
      </c>
      <c r="V112" s="1">
        <v>177.1</v>
      </c>
      <c r="W112" s="1" t="s">
        <v>32</v>
      </c>
      <c r="X112" s="1">
        <v>173.3</v>
      </c>
      <c r="Y112" s="1">
        <v>167.7</v>
      </c>
      <c r="Z112" s="1">
        <v>177</v>
      </c>
      <c r="AA112" s="1">
        <v>166.2</v>
      </c>
      <c r="AB112" s="1">
        <v>167.2</v>
      </c>
      <c r="AC112" s="1">
        <v>170.9</v>
      </c>
      <c r="AD112" s="1">
        <v>169</v>
      </c>
      <c r="AE112" s="1">
        <v>170.2</v>
      </c>
      <c r="AF112" s="1">
        <v>170.8</v>
      </c>
    </row>
    <row r="113" spans="1:32">
      <c r="A113" s="1" t="s">
        <v>30</v>
      </c>
      <c r="B113" s="1">
        <v>2022</v>
      </c>
      <c r="C113" s="1" t="s">
        <v>38</v>
      </c>
      <c r="D113" s="1" t="s">
        <v>252</v>
      </c>
      <c r="E113" s="1">
        <v>152.9</v>
      </c>
      <c r="F113" s="1">
        <v>214.7</v>
      </c>
      <c r="G113" s="1">
        <v>161.4</v>
      </c>
      <c r="H113" s="1">
        <v>164.6</v>
      </c>
      <c r="I113" s="1">
        <v>209.9</v>
      </c>
      <c r="J113" s="1">
        <v>168</v>
      </c>
      <c r="K113" s="1">
        <v>160.4</v>
      </c>
      <c r="L113" s="1">
        <v>165</v>
      </c>
      <c r="M113" s="1">
        <v>118.9</v>
      </c>
      <c r="N113" s="1">
        <v>186.6</v>
      </c>
      <c r="O113" s="1">
        <v>180.4</v>
      </c>
      <c r="P113" s="1">
        <v>170.8</v>
      </c>
      <c r="Q113" s="62">
        <v>2053.6000000000004</v>
      </c>
      <c r="R113" s="1">
        <v>173.2</v>
      </c>
      <c r="S113" s="1">
        <v>192.9</v>
      </c>
      <c r="T113" s="1">
        <v>179.3</v>
      </c>
      <c r="U113" s="1">
        <v>177.2</v>
      </c>
      <c r="V113" s="1">
        <v>179</v>
      </c>
      <c r="W113" s="1" t="s">
        <v>32</v>
      </c>
      <c r="X113" s="1">
        <v>175.3</v>
      </c>
      <c r="Y113" s="1">
        <v>168.9</v>
      </c>
      <c r="Z113" s="1">
        <v>177.7</v>
      </c>
      <c r="AA113" s="1">
        <v>167.1</v>
      </c>
      <c r="AB113" s="1">
        <v>167.6</v>
      </c>
      <c r="AC113" s="1">
        <v>171.8</v>
      </c>
      <c r="AD113" s="1">
        <v>168.5</v>
      </c>
      <c r="AE113" s="1">
        <v>170.9</v>
      </c>
      <c r="AF113" s="1">
        <v>172.5</v>
      </c>
    </row>
    <row r="114" spans="1:32">
      <c r="A114" s="1" t="s">
        <v>30</v>
      </c>
      <c r="B114" s="1">
        <v>2022</v>
      </c>
      <c r="C114" s="1" t="s">
        <v>39</v>
      </c>
      <c r="D114" s="1" t="s">
        <v>253</v>
      </c>
      <c r="E114" s="1">
        <v>153.80000000000001</v>
      </c>
      <c r="F114" s="1">
        <v>217.2</v>
      </c>
      <c r="G114" s="1">
        <v>169.6</v>
      </c>
      <c r="H114" s="1">
        <v>165.4</v>
      </c>
      <c r="I114" s="1">
        <v>208.1</v>
      </c>
      <c r="J114" s="1">
        <v>165.8</v>
      </c>
      <c r="K114" s="1">
        <v>167.3</v>
      </c>
      <c r="L114" s="1">
        <v>164.6</v>
      </c>
      <c r="M114" s="1">
        <v>119.1</v>
      </c>
      <c r="N114" s="1">
        <v>188.9</v>
      </c>
      <c r="O114" s="1">
        <v>181.9</v>
      </c>
      <c r="P114" s="1">
        <v>172.4</v>
      </c>
      <c r="Q114" s="62">
        <v>2074.1</v>
      </c>
      <c r="R114" s="1">
        <v>174.2</v>
      </c>
      <c r="S114" s="1">
        <v>192.9</v>
      </c>
      <c r="T114" s="1">
        <v>180.7</v>
      </c>
      <c r="U114" s="1">
        <v>178.7</v>
      </c>
      <c r="V114" s="1">
        <v>180.4</v>
      </c>
      <c r="W114" s="1" t="s">
        <v>32</v>
      </c>
      <c r="X114" s="1">
        <v>176.7</v>
      </c>
      <c r="Y114" s="1">
        <v>170.3</v>
      </c>
      <c r="Z114" s="1">
        <v>178.2</v>
      </c>
      <c r="AA114" s="1">
        <v>165.5</v>
      </c>
      <c r="AB114" s="1">
        <v>168</v>
      </c>
      <c r="AC114" s="1">
        <v>172.6</v>
      </c>
      <c r="AD114" s="1">
        <v>169.5</v>
      </c>
      <c r="AE114" s="1">
        <v>171</v>
      </c>
      <c r="AF114" s="1">
        <v>173.6</v>
      </c>
    </row>
    <row r="115" spans="1:32">
      <c r="A115" s="1" t="s">
        <v>30</v>
      </c>
      <c r="B115" s="1">
        <v>2022</v>
      </c>
      <c r="C115" s="1" t="s">
        <v>40</v>
      </c>
      <c r="D115" s="1" t="s">
        <v>254</v>
      </c>
      <c r="E115" s="1">
        <v>155.19999999999999</v>
      </c>
      <c r="F115" s="1">
        <v>210.8</v>
      </c>
      <c r="G115" s="1">
        <v>174.3</v>
      </c>
      <c r="H115" s="1">
        <v>166.3</v>
      </c>
      <c r="I115" s="1">
        <v>202.2</v>
      </c>
      <c r="J115" s="1">
        <v>169.6</v>
      </c>
      <c r="K115" s="1">
        <v>168.6</v>
      </c>
      <c r="L115" s="1">
        <v>164.4</v>
      </c>
      <c r="M115" s="1">
        <v>119.2</v>
      </c>
      <c r="N115" s="1">
        <v>191.8</v>
      </c>
      <c r="O115" s="1">
        <v>183.1</v>
      </c>
      <c r="P115" s="1">
        <v>172.5</v>
      </c>
      <c r="Q115" s="62">
        <v>2078</v>
      </c>
      <c r="R115" s="1">
        <v>174.5</v>
      </c>
      <c r="S115" s="1">
        <v>193.2</v>
      </c>
      <c r="T115" s="1">
        <v>182</v>
      </c>
      <c r="U115" s="1">
        <v>180.3</v>
      </c>
      <c r="V115" s="1">
        <v>181.7</v>
      </c>
      <c r="W115" s="1" t="s">
        <v>32</v>
      </c>
      <c r="X115" s="1">
        <v>179.6</v>
      </c>
      <c r="Y115" s="1">
        <v>171.3</v>
      </c>
      <c r="Z115" s="1">
        <v>178.8</v>
      </c>
      <c r="AA115" s="1">
        <v>166.3</v>
      </c>
      <c r="AB115" s="1">
        <v>168.6</v>
      </c>
      <c r="AC115" s="1">
        <v>174.7</v>
      </c>
      <c r="AD115" s="1">
        <v>169.7</v>
      </c>
      <c r="AE115" s="1">
        <v>171.8</v>
      </c>
      <c r="AF115" s="1">
        <v>174.3</v>
      </c>
    </row>
    <row r="116" spans="1:32">
      <c r="A116" s="1" t="s">
        <v>30</v>
      </c>
      <c r="B116" s="1">
        <v>2022</v>
      </c>
      <c r="C116" s="1" t="s">
        <v>41</v>
      </c>
      <c r="D116" s="1" t="s">
        <v>255</v>
      </c>
      <c r="E116" s="1">
        <v>159.5</v>
      </c>
      <c r="F116" s="1">
        <v>204.1</v>
      </c>
      <c r="G116" s="1">
        <v>168.3</v>
      </c>
      <c r="H116" s="1">
        <v>167.9</v>
      </c>
      <c r="I116" s="1">
        <v>198.1</v>
      </c>
      <c r="J116" s="1">
        <v>169.2</v>
      </c>
      <c r="K116" s="1">
        <v>173.1</v>
      </c>
      <c r="L116" s="1">
        <v>167.1</v>
      </c>
      <c r="M116" s="1">
        <v>120.2</v>
      </c>
      <c r="N116" s="1">
        <v>195.6</v>
      </c>
      <c r="O116" s="1">
        <v>184</v>
      </c>
      <c r="P116" s="1">
        <v>173.9</v>
      </c>
      <c r="Q116" s="62">
        <v>2081</v>
      </c>
      <c r="R116" s="1">
        <v>174.8</v>
      </c>
      <c r="S116" s="1">
        <v>193.7</v>
      </c>
      <c r="T116" s="1">
        <v>183.2</v>
      </c>
      <c r="U116" s="1">
        <v>181.7</v>
      </c>
      <c r="V116" s="1">
        <v>183</v>
      </c>
      <c r="W116" s="1" t="s">
        <v>32</v>
      </c>
      <c r="X116" s="1">
        <v>179.1</v>
      </c>
      <c r="Y116" s="1">
        <v>172.3</v>
      </c>
      <c r="Z116" s="1">
        <v>179.4</v>
      </c>
      <c r="AA116" s="1">
        <v>166.6</v>
      </c>
      <c r="AB116" s="1">
        <v>169.3</v>
      </c>
      <c r="AC116" s="1">
        <v>175.7</v>
      </c>
      <c r="AD116" s="1">
        <v>171.1</v>
      </c>
      <c r="AE116" s="1">
        <v>172.6</v>
      </c>
      <c r="AF116" s="1">
        <v>175.3</v>
      </c>
    </row>
    <row r="117" spans="1:32">
      <c r="A117" s="1" t="s">
        <v>30</v>
      </c>
      <c r="B117" s="1">
        <v>2022</v>
      </c>
      <c r="C117" s="1" t="s">
        <v>42</v>
      </c>
      <c r="D117" s="1" t="s">
        <v>256</v>
      </c>
      <c r="E117" s="1">
        <v>162.9</v>
      </c>
      <c r="F117" s="1">
        <v>206.7</v>
      </c>
      <c r="G117" s="1">
        <v>169</v>
      </c>
      <c r="H117" s="1">
        <v>169.5</v>
      </c>
      <c r="I117" s="1">
        <v>194.1</v>
      </c>
      <c r="J117" s="1">
        <v>164.1</v>
      </c>
      <c r="K117" s="1">
        <v>176.9</v>
      </c>
      <c r="L117" s="1">
        <v>169</v>
      </c>
      <c r="M117" s="1">
        <v>120.8</v>
      </c>
      <c r="N117" s="1">
        <v>199.1</v>
      </c>
      <c r="O117" s="1">
        <v>184.8</v>
      </c>
      <c r="P117" s="1">
        <v>175.5</v>
      </c>
      <c r="Q117" s="62">
        <v>2092.3999999999996</v>
      </c>
      <c r="R117" s="1">
        <v>175.4</v>
      </c>
      <c r="S117" s="1">
        <v>194.5</v>
      </c>
      <c r="T117" s="1">
        <v>184.7</v>
      </c>
      <c r="U117" s="1">
        <v>183.3</v>
      </c>
      <c r="V117" s="1">
        <v>184.5</v>
      </c>
      <c r="W117" s="1" t="s">
        <v>32</v>
      </c>
      <c r="X117" s="1">
        <v>179.7</v>
      </c>
      <c r="Y117" s="1">
        <v>173.6</v>
      </c>
      <c r="Z117" s="1">
        <v>180.2</v>
      </c>
      <c r="AA117" s="1">
        <v>166.9</v>
      </c>
      <c r="AB117" s="1">
        <v>170</v>
      </c>
      <c r="AC117" s="1">
        <v>176.2</v>
      </c>
      <c r="AD117" s="1">
        <v>170.8</v>
      </c>
      <c r="AE117" s="1">
        <v>173.1</v>
      </c>
      <c r="AF117" s="1">
        <v>176.4</v>
      </c>
    </row>
    <row r="118" spans="1:32">
      <c r="A118" s="1" t="s">
        <v>30</v>
      </c>
      <c r="B118" s="1">
        <v>2022</v>
      </c>
      <c r="C118" s="1" t="s">
        <v>43</v>
      </c>
      <c r="D118" s="1" t="s">
        <v>257</v>
      </c>
      <c r="E118" s="1">
        <v>164.7</v>
      </c>
      <c r="F118" s="1">
        <v>208.8</v>
      </c>
      <c r="G118" s="1">
        <v>170.3</v>
      </c>
      <c r="H118" s="1">
        <v>170.9</v>
      </c>
      <c r="I118" s="1">
        <v>191.6</v>
      </c>
      <c r="J118" s="1">
        <v>162.19999999999999</v>
      </c>
      <c r="K118" s="1">
        <v>184.8</v>
      </c>
      <c r="L118" s="1">
        <v>169.7</v>
      </c>
      <c r="M118" s="1">
        <v>121.1</v>
      </c>
      <c r="N118" s="1">
        <v>201.6</v>
      </c>
      <c r="O118" s="1">
        <v>185.6</v>
      </c>
      <c r="P118" s="1">
        <v>177.4</v>
      </c>
      <c r="Q118" s="62">
        <v>2108.6999999999998</v>
      </c>
      <c r="R118" s="1">
        <v>175.8</v>
      </c>
      <c r="S118" s="1">
        <v>194.9</v>
      </c>
      <c r="T118" s="1">
        <v>186.1</v>
      </c>
      <c r="U118" s="1">
        <v>184.4</v>
      </c>
      <c r="V118" s="1">
        <v>185.9</v>
      </c>
      <c r="W118" s="1" t="s">
        <v>32</v>
      </c>
      <c r="X118" s="1">
        <v>180.8</v>
      </c>
      <c r="Y118" s="1">
        <v>174.4</v>
      </c>
      <c r="Z118" s="1">
        <v>181.2</v>
      </c>
      <c r="AA118" s="1">
        <v>167.4</v>
      </c>
      <c r="AB118" s="1">
        <v>170.6</v>
      </c>
      <c r="AC118" s="1">
        <v>176.5</v>
      </c>
      <c r="AD118" s="1">
        <v>172</v>
      </c>
      <c r="AE118" s="1">
        <v>173.9</v>
      </c>
      <c r="AF118" s="1">
        <v>177.9</v>
      </c>
    </row>
    <row r="119" spans="1:32">
      <c r="A119" s="1" t="s">
        <v>30</v>
      </c>
      <c r="B119" s="1">
        <v>2022</v>
      </c>
      <c r="C119" s="1" t="s">
        <v>44</v>
      </c>
      <c r="D119" s="1" t="s">
        <v>258</v>
      </c>
      <c r="E119" s="1">
        <v>166.9</v>
      </c>
      <c r="F119" s="1">
        <v>207.2</v>
      </c>
      <c r="G119" s="1">
        <v>180.2</v>
      </c>
      <c r="H119" s="1">
        <v>172.3</v>
      </c>
      <c r="I119" s="1">
        <v>194</v>
      </c>
      <c r="J119" s="1">
        <v>159.1</v>
      </c>
      <c r="K119" s="1">
        <v>171.6</v>
      </c>
      <c r="L119" s="1">
        <v>170.2</v>
      </c>
      <c r="M119" s="1">
        <v>121.5</v>
      </c>
      <c r="N119" s="1">
        <v>204.8</v>
      </c>
      <c r="O119" s="1">
        <v>186.9</v>
      </c>
      <c r="P119" s="1">
        <v>176.6</v>
      </c>
      <c r="Q119" s="62">
        <v>2111.2999999999997</v>
      </c>
      <c r="R119" s="1">
        <v>176.4</v>
      </c>
      <c r="S119" s="1">
        <v>195.5</v>
      </c>
      <c r="T119" s="1">
        <v>187.2</v>
      </c>
      <c r="U119" s="1">
        <v>185.2</v>
      </c>
      <c r="V119" s="1">
        <v>186.9</v>
      </c>
      <c r="W119" s="1" t="s">
        <v>32</v>
      </c>
      <c r="X119" s="1">
        <v>181.9</v>
      </c>
      <c r="Y119" s="1">
        <v>175.5</v>
      </c>
      <c r="Z119" s="1">
        <v>182.3</v>
      </c>
      <c r="AA119" s="1">
        <v>167.5</v>
      </c>
      <c r="AB119" s="1">
        <v>170.8</v>
      </c>
      <c r="AC119" s="1">
        <v>176.9</v>
      </c>
      <c r="AD119" s="1">
        <v>173.4</v>
      </c>
      <c r="AE119" s="1">
        <v>174.6</v>
      </c>
      <c r="AF119" s="1">
        <v>177.8</v>
      </c>
    </row>
    <row r="120" spans="1:32">
      <c r="A120" s="1" t="s">
        <v>30</v>
      </c>
      <c r="B120" s="1">
        <v>2022</v>
      </c>
      <c r="C120" s="1" t="s">
        <v>45</v>
      </c>
      <c r="D120" s="1" t="s">
        <v>259</v>
      </c>
      <c r="E120" s="1">
        <v>168.8</v>
      </c>
      <c r="F120" s="1">
        <v>206.9</v>
      </c>
      <c r="G120" s="1">
        <v>189.1</v>
      </c>
      <c r="H120" s="1">
        <v>173.4</v>
      </c>
      <c r="I120" s="1">
        <v>193.9</v>
      </c>
      <c r="J120" s="1">
        <v>156.69999999999999</v>
      </c>
      <c r="K120" s="1">
        <v>150.19999999999999</v>
      </c>
      <c r="L120" s="1">
        <v>170.5</v>
      </c>
      <c r="M120" s="1">
        <v>121.2</v>
      </c>
      <c r="N120" s="1">
        <v>207.5</v>
      </c>
      <c r="O120" s="1">
        <v>187.7</v>
      </c>
      <c r="P120" s="1">
        <v>174.4</v>
      </c>
      <c r="Q120" s="62">
        <v>2100.3000000000002</v>
      </c>
      <c r="R120" s="1">
        <v>176.8</v>
      </c>
      <c r="S120" s="1">
        <v>195.9</v>
      </c>
      <c r="T120" s="1">
        <v>188.1</v>
      </c>
      <c r="U120" s="1">
        <v>185.9</v>
      </c>
      <c r="V120" s="1">
        <v>187.8</v>
      </c>
      <c r="W120" s="1" t="s">
        <v>32</v>
      </c>
      <c r="X120" s="1">
        <v>182.8</v>
      </c>
      <c r="Y120" s="1">
        <v>176.4</v>
      </c>
      <c r="Z120" s="1">
        <v>183.5</v>
      </c>
      <c r="AA120" s="1">
        <v>167.8</v>
      </c>
      <c r="AB120" s="1">
        <v>171.2</v>
      </c>
      <c r="AC120" s="1">
        <v>177.3</v>
      </c>
      <c r="AD120" s="1">
        <v>175.7</v>
      </c>
      <c r="AE120" s="1">
        <v>175.5</v>
      </c>
      <c r="AF120" s="1">
        <v>177.1</v>
      </c>
    </row>
    <row r="121" spans="1:32">
      <c r="A121" s="1" t="s">
        <v>30</v>
      </c>
      <c r="B121" s="1">
        <v>2023</v>
      </c>
      <c r="C121" s="1" t="s">
        <v>31</v>
      </c>
      <c r="D121" s="1" t="s">
        <v>260</v>
      </c>
      <c r="E121" s="1">
        <v>174</v>
      </c>
      <c r="F121" s="1">
        <v>208.3</v>
      </c>
      <c r="G121" s="1">
        <v>192.9</v>
      </c>
      <c r="H121" s="1">
        <v>174.3</v>
      </c>
      <c r="I121" s="1">
        <v>192.6</v>
      </c>
      <c r="J121" s="1">
        <v>156.30000000000001</v>
      </c>
      <c r="K121" s="1">
        <v>142.9</v>
      </c>
      <c r="L121" s="1">
        <v>170.7</v>
      </c>
      <c r="M121" s="1">
        <v>120.3</v>
      </c>
      <c r="N121" s="1">
        <v>210.5</v>
      </c>
      <c r="O121" s="1">
        <v>188.5</v>
      </c>
      <c r="P121" s="1">
        <v>175</v>
      </c>
      <c r="Q121" s="62">
        <v>2106.3000000000002</v>
      </c>
      <c r="R121" s="1">
        <v>176.9</v>
      </c>
      <c r="S121" s="1">
        <v>196.9</v>
      </c>
      <c r="T121" s="1">
        <v>189</v>
      </c>
      <c r="U121" s="1">
        <v>186.3</v>
      </c>
      <c r="V121" s="1">
        <v>188.6</v>
      </c>
      <c r="W121" s="1" t="s">
        <v>32</v>
      </c>
      <c r="X121" s="1">
        <v>183.2</v>
      </c>
      <c r="Y121" s="1">
        <v>177.2</v>
      </c>
      <c r="Z121" s="1">
        <v>184.7</v>
      </c>
      <c r="AA121" s="1">
        <v>168.2</v>
      </c>
      <c r="AB121" s="1">
        <v>171.8</v>
      </c>
      <c r="AC121" s="1">
        <v>177.8</v>
      </c>
      <c r="AD121" s="1">
        <v>178.4</v>
      </c>
      <c r="AE121" s="1">
        <v>176.5</v>
      </c>
      <c r="AF121" s="1">
        <v>177.8</v>
      </c>
    </row>
    <row r="122" spans="1:32">
      <c r="A122" s="1" t="s">
        <v>30</v>
      </c>
      <c r="B122" s="1">
        <v>2023</v>
      </c>
      <c r="C122" s="1" t="s">
        <v>35</v>
      </c>
      <c r="D122" s="1" t="s">
        <v>261</v>
      </c>
      <c r="E122" s="1">
        <v>174.2</v>
      </c>
      <c r="F122" s="1">
        <v>205.2</v>
      </c>
      <c r="G122" s="1">
        <v>173.9</v>
      </c>
      <c r="H122" s="1">
        <v>177</v>
      </c>
      <c r="I122" s="1">
        <v>183.4</v>
      </c>
      <c r="J122" s="1">
        <v>167.2</v>
      </c>
      <c r="K122" s="1">
        <v>140.9</v>
      </c>
      <c r="L122" s="1">
        <v>170.4</v>
      </c>
      <c r="M122" s="1">
        <v>119.1</v>
      </c>
      <c r="N122" s="1">
        <v>212.1</v>
      </c>
      <c r="O122" s="1">
        <v>189.9</v>
      </c>
      <c r="P122" s="1">
        <v>174.8</v>
      </c>
      <c r="Q122" s="62">
        <v>2088.1</v>
      </c>
      <c r="R122" s="1">
        <v>177.6</v>
      </c>
      <c r="S122" s="1">
        <v>198.3</v>
      </c>
      <c r="T122" s="1">
        <v>190</v>
      </c>
      <c r="U122" s="1">
        <v>187</v>
      </c>
      <c r="V122" s="1">
        <v>189.6</v>
      </c>
      <c r="W122" s="1" t="s">
        <v>32</v>
      </c>
      <c r="X122" s="1">
        <v>181.6</v>
      </c>
      <c r="Y122" s="1">
        <v>178.6</v>
      </c>
      <c r="Z122" s="1">
        <v>186.6</v>
      </c>
      <c r="AA122" s="1">
        <v>169</v>
      </c>
      <c r="AB122" s="1">
        <v>172.8</v>
      </c>
      <c r="AC122" s="1">
        <v>178.5</v>
      </c>
      <c r="AD122" s="1">
        <v>180.7</v>
      </c>
      <c r="AE122" s="1">
        <v>177.9</v>
      </c>
      <c r="AF122" s="1">
        <v>178</v>
      </c>
    </row>
    <row r="123" spans="1:32">
      <c r="A123" s="1" t="s">
        <v>30</v>
      </c>
      <c r="B123" s="1">
        <v>2023</v>
      </c>
      <c r="C123" s="1" t="s">
        <v>36</v>
      </c>
      <c r="D123" s="1" t="s">
        <v>262</v>
      </c>
      <c r="E123" s="1">
        <v>174.3</v>
      </c>
      <c r="F123" s="1">
        <v>205.2</v>
      </c>
      <c r="G123" s="1">
        <v>173.9</v>
      </c>
      <c r="H123" s="1">
        <v>177</v>
      </c>
      <c r="I123" s="1">
        <v>183.3</v>
      </c>
      <c r="J123" s="1">
        <v>167.2</v>
      </c>
      <c r="K123" s="1">
        <v>140.9</v>
      </c>
      <c r="L123" s="1">
        <v>170.5</v>
      </c>
      <c r="M123" s="1">
        <v>119.1</v>
      </c>
      <c r="N123" s="1">
        <v>212.1</v>
      </c>
      <c r="O123" s="1">
        <v>189.9</v>
      </c>
      <c r="P123" s="1">
        <v>174.8</v>
      </c>
      <c r="Q123" s="62">
        <v>2088.2000000000003</v>
      </c>
      <c r="R123" s="1">
        <v>177.6</v>
      </c>
      <c r="S123" s="1">
        <v>198.4</v>
      </c>
      <c r="T123" s="1">
        <v>190</v>
      </c>
      <c r="U123" s="1">
        <v>187</v>
      </c>
      <c r="V123" s="1">
        <v>189.6</v>
      </c>
      <c r="W123" s="1" t="s">
        <v>32</v>
      </c>
      <c r="X123" s="1">
        <v>181.4</v>
      </c>
      <c r="Y123" s="1">
        <v>178.6</v>
      </c>
      <c r="Z123" s="1">
        <v>186.6</v>
      </c>
      <c r="AA123" s="1">
        <v>169</v>
      </c>
      <c r="AB123" s="1">
        <v>172.8</v>
      </c>
      <c r="AC123" s="1">
        <v>178.5</v>
      </c>
      <c r="AD123" s="1">
        <v>180.7</v>
      </c>
      <c r="AE123" s="1">
        <v>177.9</v>
      </c>
      <c r="AF123" s="1">
        <v>178</v>
      </c>
    </row>
    <row r="124" spans="1:32">
      <c r="A124" s="33" t="s">
        <v>30</v>
      </c>
      <c r="B124" s="33">
        <v>2023</v>
      </c>
      <c r="C124" s="33" t="s">
        <v>37</v>
      </c>
      <c r="D124" s="33" t="s">
        <v>263</v>
      </c>
      <c r="E124" s="33">
        <v>173.3</v>
      </c>
      <c r="F124" s="33">
        <v>206.9</v>
      </c>
      <c r="G124" s="33">
        <v>167.9</v>
      </c>
      <c r="H124" s="33">
        <v>178.2</v>
      </c>
      <c r="I124" s="33">
        <v>178.5</v>
      </c>
      <c r="J124" s="33">
        <v>173.7</v>
      </c>
      <c r="K124" s="33">
        <v>142.80000000000001</v>
      </c>
      <c r="L124" s="33">
        <v>172.8</v>
      </c>
      <c r="M124" s="33">
        <v>120.4</v>
      </c>
      <c r="N124" s="33">
        <v>215.5</v>
      </c>
      <c r="O124" s="33">
        <v>190.5</v>
      </c>
      <c r="P124" s="33">
        <v>175.5</v>
      </c>
      <c r="Q124" s="68">
        <v>2096</v>
      </c>
      <c r="R124" s="33">
        <v>178.2</v>
      </c>
      <c r="S124" s="33">
        <v>199.5</v>
      </c>
      <c r="T124" s="33">
        <v>190.7</v>
      </c>
      <c r="U124" s="33">
        <v>187.3</v>
      </c>
      <c r="V124" s="33">
        <v>190.2</v>
      </c>
      <c r="W124" s="39" t="s">
        <v>32</v>
      </c>
      <c r="X124" s="33">
        <v>181.5</v>
      </c>
      <c r="Y124" s="33">
        <v>179.1</v>
      </c>
      <c r="Z124" s="33">
        <v>187.2</v>
      </c>
      <c r="AA124" s="33">
        <v>169.4</v>
      </c>
      <c r="AB124" s="33">
        <v>173.2</v>
      </c>
      <c r="AC124" s="33">
        <v>179.4</v>
      </c>
      <c r="AD124" s="33">
        <v>183.8</v>
      </c>
      <c r="AE124" s="33">
        <v>178.9</v>
      </c>
      <c r="AF124" s="33">
        <v>178.8</v>
      </c>
    </row>
    <row r="125" spans="1:32">
      <c r="A125" s="33" t="s">
        <v>30</v>
      </c>
      <c r="B125" s="33">
        <v>2023</v>
      </c>
      <c r="C125" s="33" t="s">
        <v>38</v>
      </c>
      <c r="D125" s="33" t="s">
        <v>264</v>
      </c>
      <c r="E125" s="33">
        <v>173.2</v>
      </c>
      <c r="F125" s="33">
        <v>211.5</v>
      </c>
      <c r="G125" s="33">
        <v>171</v>
      </c>
      <c r="H125" s="33">
        <v>179.6</v>
      </c>
      <c r="I125" s="33">
        <v>173.3</v>
      </c>
      <c r="J125" s="33">
        <v>169</v>
      </c>
      <c r="K125" s="33">
        <v>148.69999999999999</v>
      </c>
      <c r="L125" s="33">
        <v>174.9</v>
      </c>
      <c r="M125" s="33">
        <v>121.9</v>
      </c>
      <c r="N125" s="33">
        <v>221</v>
      </c>
      <c r="O125" s="33">
        <v>191.1</v>
      </c>
      <c r="P125" s="33">
        <v>176.8</v>
      </c>
      <c r="Q125" s="68">
        <v>2112.0000000000005</v>
      </c>
      <c r="R125" s="33">
        <v>178.7</v>
      </c>
      <c r="S125" s="33">
        <v>199.9</v>
      </c>
      <c r="T125" s="33">
        <v>191.2</v>
      </c>
      <c r="U125" s="33">
        <v>187.9</v>
      </c>
      <c r="V125" s="33">
        <v>190.8</v>
      </c>
      <c r="W125" s="39" t="s">
        <v>32</v>
      </c>
      <c r="X125" s="33">
        <v>182.5</v>
      </c>
      <c r="Y125" s="33">
        <v>179.8</v>
      </c>
      <c r="Z125" s="33">
        <v>187.8</v>
      </c>
      <c r="AA125" s="33">
        <v>169.7</v>
      </c>
      <c r="AB125" s="33">
        <v>173.8</v>
      </c>
      <c r="AC125" s="33">
        <v>180.3</v>
      </c>
      <c r="AD125" s="33">
        <v>184.9</v>
      </c>
      <c r="AE125" s="33">
        <v>179.5</v>
      </c>
      <c r="AF125" s="33">
        <v>179.8</v>
      </c>
    </row>
    <row r="126" spans="1:32">
      <c r="A126" s="1" t="s">
        <v>34</v>
      </c>
      <c r="B126" s="1">
        <v>2013</v>
      </c>
      <c r="C126" s="1" t="s">
        <v>31</v>
      </c>
      <c r="D126" s="1" t="s">
        <v>265</v>
      </c>
      <c r="E126" s="1">
        <v>108.4</v>
      </c>
      <c r="F126" s="1">
        <v>107.3</v>
      </c>
      <c r="G126" s="1">
        <v>110</v>
      </c>
      <c r="H126" s="1">
        <v>104.4</v>
      </c>
      <c r="I126" s="1">
        <v>105.1</v>
      </c>
      <c r="J126" s="1">
        <v>103.2</v>
      </c>
      <c r="K126" s="1">
        <v>102.2</v>
      </c>
      <c r="L126" s="1">
        <v>106</v>
      </c>
      <c r="M126" s="1">
        <v>106.2</v>
      </c>
      <c r="N126" s="1">
        <v>102.7</v>
      </c>
      <c r="O126" s="1">
        <v>107.3</v>
      </c>
      <c r="P126" s="1">
        <v>105.6</v>
      </c>
      <c r="Q126" s="62">
        <v>1268.4000000000001</v>
      </c>
      <c r="R126" s="1">
        <v>104.9</v>
      </c>
      <c r="S126" s="1">
        <v>105.1</v>
      </c>
      <c r="T126" s="1">
        <v>106.3</v>
      </c>
      <c r="U126" s="1">
        <v>105.5</v>
      </c>
      <c r="V126" s="1">
        <v>106.2</v>
      </c>
      <c r="W126" s="1">
        <v>100.3</v>
      </c>
      <c r="X126" s="1">
        <v>105.5</v>
      </c>
      <c r="Y126" s="1">
        <v>104.8</v>
      </c>
      <c r="Z126" s="1">
        <v>104</v>
      </c>
      <c r="AA126" s="1">
        <v>103.2</v>
      </c>
      <c r="AB126" s="1">
        <v>103.1</v>
      </c>
      <c r="AC126" s="1">
        <v>103.6</v>
      </c>
      <c r="AD126" s="1">
        <v>104.5</v>
      </c>
      <c r="AE126" s="1">
        <v>103.9</v>
      </c>
      <c r="AF126" s="1">
        <v>104.6</v>
      </c>
    </row>
    <row r="127" spans="1:32">
      <c r="A127" s="1" t="s">
        <v>34</v>
      </c>
      <c r="B127" s="1">
        <v>2013</v>
      </c>
      <c r="C127" s="1" t="s">
        <v>35</v>
      </c>
      <c r="D127" s="1" t="s">
        <v>142</v>
      </c>
      <c r="E127" s="1">
        <v>110.4</v>
      </c>
      <c r="F127" s="1">
        <v>110.2</v>
      </c>
      <c r="G127" s="1">
        <v>112.8</v>
      </c>
      <c r="H127" s="1">
        <v>104.9</v>
      </c>
      <c r="I127" s="1">
        <v>105.5</v>
      </c>
      <c r="J127" s="1">
        <v>103.6</v>
      </c>
      <c r="K127" s="1">
        <v>103.2</v>
      </c>
      <c r="L127" s="1">
        <v>105.3</v>
      </c>
      <c r="M127" s="1">
        <v>105.1</v>
      </c>
      <c r="N127" s="1">
        <v>102.8</v>
      </c>
      <c r="O127" s="1">
        <v>108.3</v>
      </c>
      <c r="P127" s="1">
        <v>106.6</v>
      </c>
      <c r="Q127" s="62">
        <v>1278.7</v>
      </c>
      <c r="R127" s="1">
        <v>105.5</v>
      </c>
      <c r="S127" s="1">
        <v>105.7</v>
      </c>
      <c r="T127" s="1">
        <v>106.9</v>
      </c>
      <c r="U127" s="1">
        <v>106</v>
      </c>
      <c r="V127" s="1">
        <v>106.8</v>
      </c>
      <c r="W127" s="1">
        <v>100.4</v>
      </c>
      <c r="X127" s="1">
        <v>106</v>
      </c>
      <c r="Y127" s="1">
        <v>105.2</v>
      </c>
      <c r="Z127" s="1">
        <v>104.5</v>
      </c>
      <c r="AA127" s="1">
        <v>104.2</v>
      </c>
      <c r="AB127" s="1">
        <v>103.6</v>
      </c>
      <c r="AC127" s="1">
        <v>103.9</v>
      </c>
      <c r="AD127" s="1">
        <v>104.5</v>
      </c>
      <c r="AE127" s="1">
        <v>104.4</v>
      </c>
      <c r="AF127" s="1">
        <v>105.3</v>
      </c>
    </row>
    <row r="128" spans="1:32">
      <c r="A128" s="1" t="s">
        <v>34</v>
      </c>
      <c r="B128" s="1">
        <v>2013</v>
      </c>
      <c r="C128" s="1" t="s">
        <v>36</v>
      </c>
      <c r="D128" s="1" t="s">
        <v>143</v>
      </c>
      <c r="E128" s="1">
        <v>111.4</v>
      </c>
      <c r="F128" s="1">
        <v>109.7</v>
      </c>
      <c r="G128" s="1">
        <v>111.2</v>
      </c>
      <c r="H128" s="1">
        <v>105.1</v>
      </c>
      <c r="I128" s="1">
        <v>104.9</v>
      </c>
      <c r="J128" s="1">
        <v>105.3</v>
      </c>
      <c r="K128" s="1">
        <v>102.2</v>
      </c>
      <c r="L128" s="1">
        <v>105</v>
      </c>
      <c r="M128" s="1">
        <v>104.2</v>
      </c>
      <c r="N128" s="1">
        <v>103</v>
      </c>
      <c r="O128" s="1">
        <v>108.9</v>
      </c>
      <c r="P128" s="1">
        <v>106.9</v>
      </c>
      <c r="Q128" s="62">
        <v>1277.8000000000002</v>
      </c>
      <c r="R128" s="1">
        <v>106.2</v>
      </c>
      <c r="S128" s="1">
        <v>106.6</v>
      </c>
      <c r="T128" s="1">
        <v>107.4</v>
      </c>
      <c r="U128" s="1">
        <v>106.5</v>
      </c>
      <c r="V128" s="1">
        <v>107.3</v>
      </c>
      <c r="W128" s="1">
        <v>100.4</v>
      </c>
      <c r="X128" s="1">
        <v>106.1</v>
      </c>
      <c r="Y128" s="1">
        <v>105.6</v>
      </c>
      <c r="Z128" s="1">
        <v>104.9</v>
      </c>
      <c r="AA128" s="1">
        <v>105.1</v>
      </c>
      <c r="AB128" s="1">
        <v>103.7</v>
      </c>
      <c r="AC128" s="1">
        <v>104</v>
      </c>
      <c r="AD128" s="1">
        <v>104.3</v>
      </c>
      <c r="AE128" s="1">
        <v>104.7</v>
      </c>
      <c r="AF128" s="1">
        <v>105.5</v>
      </c>
    </row>
    <row r="129" spans="1:32">
      <c r="A129" s="1" t="s">
        <v>34</v>
      </c>
      <c r="B129" s="1">
        <v>2013</v>
      </c>
      <c r="C129" s="1" t="s">
        <v>37</v>
      </c>
      <c r="D129" s="1" t="s">
        <v>144</v>
      </c>
      <c r="E129" s="1">
        <v>111.6</v>
      </c>
      <c r="F129" s="1">
        <v>110.9</v>
      </c>
      <c r="G129" s="1">
        <v>106.6</v>
      </c>
      <c r="H129" s="1">
        <v>105.7</v>
      </c>
      <c r="I129" s="1">
        <v>104.4</v>
      </c>
      <c r="J129" s="1">
        <v>108.9</v>
      </c>
      <c r="K129" s="1">
        <v>105.5</v>
      </c>
      <c r="L129" s="1">
        <v>105.3</v>
      </c>
      <c r="M129" s="1">
        <v>103.5</v>
      </c>
      <c r="N129" s="1">
        <v>103.3</v>
      </c>
      <c r="O129" s="1">
        <v>109.6</v>
      </c>
      <c r="P129" s="1">
        <v>107.7</v>
      </c>
      <c r="Q129" s="62">
        <v>1283</v>
      </c>
      <c r="R129" s="1">
        <v>107.2</v>
      </c>
      <c r="S129" s="1">
        <v>107.5</v>
      </c>
      <c r="T129" s="1">
        <v>108</v>
      </c>
      <c r="U129" s="1">
        <v>107</v>
      </c>
      <c r="V129" s="1">
        <v>107.9</v>
      </c>
      <c r="W129" s="1">
        <v>100.5</v>
      </c>
      <c r="X129" s="1">
        <v>106.5</v>
      </c>
      <c r="Y129" s="1">
        <v>106.3</v>
      </c>
      <c r="Z129" s="1">
        <v>105.3</v>
      </c>
      <c r="AA129" s="1">
        <v>104.7</v>
      </c>
      <c r="AB129" s="1">
        <v>104.2</v>
      </c>
      <c r="AC129" s="1">
        <v>105</v>
      </c>
      <c r="AD129" s="1">
        <v>102.9</v>
      </c>
      <c r="AE129" s="1">
        <v>104.8</v>
      </c>
      <c r="AF129" s="1">
        <v>106.1</v>
      </c>
    </row>
    <row r="130" spans="1:32">
      <c r="A130" s="1" t="s">
        <v>34</v>
      </c>
      <c r="B130" s="1">
        <v>2013</v>
      </c>
      <c r="C130" s="1" t="s">
        <v>38</v>
      </c>
      <c r="D130" s="1" t="s">
        <v>145</v>
      </c>
      <c r="E130" s="1">
        <v>112.3</v>
      </c>
      <c r="F130" s="1">
        <v>111.3</v>
      </c>
      <c r="G130" s="1">
        <v>104.7</v>
      </c>
      <c r="H130" s="1">
        <v>106.8</v>
      </c>
      <c r="I130" s="1">
        <v>103.9</v>
      </c>
      <c r="J130" s="1">
        <v>109.3</v>
      </c>
      <c r="K130" s="1">
        <v>112.9</v>
      </c>
      <c r="L130" s="1">
        <v>105.8</v>
      </c>
      <c r="M130" s="1">
        <v>103.1</v>
      </c>
      <c r="N130" s="1">
        <v>104.3</v>
      </c>
      <c r="O130" s="1">
        <v>110.5</v>
      </c>
      <c r="P130" s="1">
        <v>109.2</v>
      </c>
      <c r="Q130" s="62">
        <v>1294.0999999999999</v>
      </c>
      <c r="R130" s="1">
        <v>108.1</v>
      </c>
      <c r="S130" s="1">
        <v>108.6</v>
      </c>
      <c r="T130" s="1">
        <v>108.7</v>
      </c>
      <c r="U130" s="1">
        <v>107.4</v>
      </c>
      <c r="V130" s="1">
        <v>108.5</v>
      </c>
      <c r="W130" s="1">
        <v>100.5</v>
      </c>
      <c r="X130" s="1">
        <v>107.4</v>
      </c>
      <c r="Y130" s="1">
        <v>106.9</v>
      </c>
      <c r="Z130" s="1">
        <v>105.9</v>
      </c>
      <c r="AA130" s="1">
        <v>104</v>
      </c>
      <c r="AB130" s="1">
        <v>104.8</v>
      </c>
      <c r="AC130" s="1">
        <v>105.6</v>
      </c>
      <c r="AD130" s="1">
        <v>102.3</v>
      </c>
      <c r="AE130" s="1">
        <v>104.8</v>
      </c>
      <c r="AF130" s="1">
        <v>106.9</v>
      </c>
    </row>
    <row r="131" spans="1:32">
      <c r="A131" s="1" t="s">
        <v>34</v>
      </c>
      <c r="B131" s="1">
        <v>2013</v>
      </c>
      <c r="C131" s="1" t="s">
        <v>39</v>
      </c>
      <c r="D131" s="1" t="s">
        <v>146</v>
      </c>
      <c r="E131" s="1">
        <v>113.8</v>
      </c>
      <c r="F131" s="1">
        <v>114.9</v>
      </c>
      <c r="G131" s="1">
        <v>109.8</v>
      </c>
      <c r="H131" s="1">
        <v>107.9</v>
      </c>
      <c r="I131" s="1">
        <v>104.2</v>
      </c>
      <c r="J131" s="1">
        <v>110.7</v>
      </c>
      <c r="K131" s="1">
        <v>126.7</v>
      </c>
      <c r="L131" s="1">
        <v>106.3</v>
      </c>
      <c r="M131" s="1">
        <v>103.2</v>
      </c>
      <c r="N131" s="1">
        <v>105.7</v>
      </c>
      <c r="O131" s="1">
        <v>111.6</v>
      </c>
      <c r="P131" s="1">
        <v>112.2</v>
      </c>
      <c r="Q131" s="62">
        <v>1327</v>
      </c>
      <c r="R131" s="1">
        <v>109</v>
      </c>
      <c r="S131" s="1">
        <v>109.5</v>
      </c>
      <c r="T131" s="1">
        <v>109.5</v>
      </c>
      <c r="U131" s="1">
        <v>108.1</v>
      </c>
      <c r="V131" s="1">
        <v>109.3</v>
      </c>
      <c r="W131" s="1">
        <v>106.6</v>
      </c>
      <c r="X131" s="1">
        <v>108.3</v>
      </c>
      <c r="Y131" s="1">
        <v>107.6</v>
      </c>
      <c r="Z131" s="1">
        <v>106.4</v>
      </c>
      <c r="AA131" s="1">
        <v>105.1</v>
      </c>
      <c r="AB131" s="1">
        <v>105.4</v>
      </c>
      <c r="AC131" s="1">
        <v>107.4</v>
      </c>
      <c r="AD131" s="1">
        <v>102.8</v>
      </c>
      <c r="AE131" s="1">
        <v>105.8</v>
      </c>
      <c r="AF131" s="1">
        <v>109.3</v>
      </c>
    </row>
    <row r="132" spans="1:32">
      <c r="A132" s="1" t="s">
        <v>34</v>
      </c>
      <c r="B132" s="1">
        <v>2013</v>
      </c>
      <c r="C132" s="1" t="s">
        <v>40</v>
      </c>
      <c r="D132" s="1" t="s">
        <v>147</v>
      </c>
      <c r="E132" s="1">
        <v>114.8</v>
      </c>
      <c r="F132" s="1">
        <v>116.4</v>
      </c>
      <c r="G132" s="1">
        <v>111.9</v>
      </c>
      <c r="H132" s="1">
        <v>108.9</v>
      </c>
      <c r="I132" s="1">
        <v>104.3</v>
      </c>
      <c r="J132" s="1">
        <v>111.7</v>
      </c>
      <c r="K132" s="1">
        <v>140</v>
      </c>
      <c r="L132" s="1">
        <v>106.4</v>
      </c>
      <c r="M132" s="1">
        <v>103.3</v>
      </c>
      <c r="N132" s="1">
        <v>106.8</v>
      </c>
      <c r="O132" s="1">
        <v>112.6</v>
      </c>
      <c r="P132" s="1">
        <v>114.7</v>
      </c>
      <c r="Q132" s="62">
        <v>1351.8</v>
      </c>
      <c r="R132" s="1">
        <v>109.6</v>
      </c>
      <c r="S132" s="1">
        <v>110.3</v>
      </c>
      <c r="T132" s="1">
        <v>110.2</v>
      </c>
      <c r="U132" s="1">
        <v>108.8</v>
      </c>
      <c r="V132" s="1">
        <v>110</v>
      </c>
      <c r="W132" s="1">
        <v>107.7</v>
      </c>
      <c r="X132" s="1">
        <v>109.2</v>
      </c>
      <c r="Y132" s="1">
        <v>108.2</v>
      </c>
      <c r="Z132" s="1">
        <v>107</v>
      </c>
      <c r="AA132" s="1">
        <v>107.1</v>
      </c>
      <c r="AB132" s="1">
        <v>106.1</v>
      </c>
      <c r="AC132" s="1">
        <v>109.1</v>
      </c>
      <c r="AD132" s="1">
        <v>102.8</v>
      </c>
      <c r="AE132" s="1">
        <v>106.9</v>
      </c>
      <c r="AF132" s="1">
        <v>111</v>
      </c>
    </row>
    <row r="133" spans="1:32">
      <c r="A133" s="1" t="s">
        <v>34</v>
      </c>
      <c r="B133" s="1">
        <v>2013</v>
      </c>
      <c r="C133" s="1" t="s">
        <v>41</v>
      </c>
      <c r="D133" s="1" t="s">
        <v>148</v>
      </c>
      <c r="E133" s="1">
        <v>115.6</v>
      </c>
      <c r="F133" s="1">
        <v>117.2</v>
      </c>
      <c r="G133" s="1">
        <v>111.7</v>
      </c>
      <c r="H133" s="1">
        <v>109.6</v>
      </c>
      <c r="I133" s="1">
        <v>104.5</v>
      </c>
      <c r="J133" s="1">
        <v>109.8</v>
      </c>
      <c r="K133" s="1">
        <v>151.80000000000001</v>
      </c>
      <c r="L133" s="1">
        <v>106.5</v>
      </c>
      <c r="M133" s="1">
        <v>103.1</v>
      </c>
      <c r="N133" s="1">
        <v>107.4</v>
      </c>
      <c r="O133" s="1">
        <v>113.4</v>
      </c>
      <c r="P133" s="1">
        <v>116.6</v>
      </c>
      <c r="Q133" s="62">
        <v>1367.2</v>
      </c>
      <c r="R133" s="1">
        <v>110.2</v>
      </c>
      <c r="S133" s="1">
        <v>111.2</v>
      </c>
      <c r="T133" s="1">
        <v>111</v>
      </c>
      <c r="U133" s="1">
        <v>109.4</v>
      </c>
      <c r="V133" s="1">
        <v>110.7</v>
      </c>
      <c r="W133" s="1">
        <v>108.9</v>
      </c>
      <c r="X133" s="1">
        <v>109.7</v>
      </c>
      <c r="Y133" s="1">
        <v>108.7</v>
      </c>
      <c r="Z133" s="1">
        <v>107.5</v>
      </c>
      <c r="AA133" s="1">
        <v>108</v>
      </c>
      <c r="AB133" s="1">
        <v>106.6</v>
      </c>
      <c r="AC133" s="1">
        <v>109.9</v>
      </c>
      <c r="AD133" s="1">
        <v>105.4</v>
      </c>
      <c r="AE133" s="1">
        <v>107.9</v>
      </c>
      <c r="AF133" s="1">
        <v>112.4</v>
      </c>
    </row>
    <row r="134" spans="1:32">
      <c r="A134" s="1" t="s">
        <v>34</v>
      </c>
      <c r="B134" s="1">
        <v>2013</v>
      </c>
      <c r="C134" s="1" t="s">
        <v>42</v>
      </c>
      <c r="D134" s="1" t="s">
        <v>149</v>
      </c>
      <c r="E134" s="1">
        <v>116.4</v>
      </c>
      <c r="F134" s="1">
        <v>116.9</v>
      </c>
      <c r="G134" s="1">
        <v>112.3</v>
      </c>
      <c r="H134" s="1">
        <v>110.5</v>
      </c>
      <c r="I134" s="1">
        <v>105.3</v>
      </c>
      <c r="J134" s="1">
        <v>107.3</v>
      </c>
      <c r="K134" s="1">
        <v>160.9</v>
      </c>
      <c r="L134" s="1">
        <v>107.1</v>
      </c>
      <c r="M134" s="1">
        <v>103.1</v>
      </c>
      <c r="N134" s="1">
        <v>108.3</v>
      </c>
      <c r="O134" s="1">
        <v>114.6</v>
      </c>
      <c r="P134" s="1">
        <v>118.3</v>
      </c>
      <c r="Q134" s="62">
        <v>1380.9999999999998</v>
      </c>
      <c r="R134" s="1">
        <v>110.7</v>
      </c>
      <c r="S134" s="1">
        <v>112</v>
      </c>
      <c r="T134" s="1">
        <v>112.2</v>
      </c>
      <c r="U134" s="1">
        <v>110.4</v>
      </c>
      <c r="V134" s="1">
        <v>111.9</v>
      </c>
      <c r="W134" s="1">
        <v>109.7</v>
      </c>
      <c r="X134" s="1">
        <v>110.5</v>
      </c>
      <c r="Y134" s="1">
        <v>109.6</v>
      </c>
      <c r="Z134" s="1">
        <v>108.1</v>
      </c>
      <c r="AA134" s="1">
        <v>109.9</v>
      </c>
      <c r="AB134" s="1">
        <v>107.5</v>
      </c>
      <c r="AC134" s="1">
        <v>110.6</v>
      </c>
      <c r="AD134" s="1">
        <v>106.8</v>
      </c>
      <c r="AE134" s="1">
        <v>109</v>
      </c>
      <c r="AF134" s="1">
        <v>113.7</v>
      </c>
    </row>
    <row r="135" spans="1:32">
      <c r="A135" s="1" t="s">
        <v>34</v>
      </c>
      <c r="B135" s="1">
        <v>2013</v>
      </c>
      <c r="C135" s="1" t="s">
        <v>43</v>
      </c>
      <c r="D135" s="1" t="s">
        <v>150</v>
      </c>
      <c r="E135" s="1">
        <v>117.1</v>
      </c>
      <c r="F135" s="1">
        <v>116.3</v>
      </c>
      <c r="G135" s="1">
        <v>113.3</v>
      </c>
      <c r="H135" s="1">
        <v>111.2</v>
      </c>
      <c r="I135" s="1">
        <v>105.7</v>
      </c>
      <c r="J135" s="1">
        <v>109.9</v>
      </c>
      <c r="K135" s="1">
        <v>171.2</v>
      </c>
      <c r="L135" s="1">
        <v>107.3</v>
      </c>
      <c r="M135" s="1">
        <v>102.7</v>
      </c>
      <c r="N135" s="1">
        <v>108.7</v>
      </c>
      <c r="O135" s="1">
        <v>115.4</v>
      </c>
      <c r="P135" s="1">
        <v>120.2</v>
      </c>
      <c r="Q135" s="62">
        <v>1399.0000000000002</v>
      </c>
      <c r="R135" s="1">
        <v>111.2</v>
      </c>
      <c r="S135" s="1">
        <v>112.5</v>
      </c>
      <c r="T135" s="1">
        <v>113.2</v>
      </c>
      <c r="U135" s="1">
        <v>111.2</v>
      </c>
      <c r="V135" s="1">
        <v>112.8</v>
      </c>
      <c r="W135" s="1">
        <v>110.5</v>
      </c>
      <c r="X135" s="1">
        <v>110.9</v>
      </c>
      <c r="Y135" s="1">
        <v>110.3</v>
      </c>
      <c r="Z135" s="1">
        <v>108.6</v>
      </c>
      <c r="AA135" s="1">
        <v>109.5</v>
      </c>
      <c r="AB135" s="1">
        <v>108.1</v>
      </c>
      <c r="AC135" s="1">
        <v>110.8</v>
      </c>
      <c r="AD135" s="1">
        <v>107.4</v>
      </c>
      <c r="AE135" s="1">
        <v>109.2</v>
      </c>
      <c r="AF135" s="1">
        <v>114.8</v>
      </c>
    </row>
    <row r="136" spans="1:32">
      <c r="A136" s="1" t="s">
        <v>34</v>
      </c>
      <c r="B136" s="1">
        <v>2013</v>
      </c>
      <c r="C136" s="1" t="s">
        <v>44</v>
      </c>
      <c r="D136" s="1" t="s">
        <v>151</v>
      </c>
      <c r="E136" s="1">
        <v>118.1</v>
      </c>
      <c r="F136" s="1">
        <v>115.4</v>
      </c>
      <c r="G136" s="1">
        <v>118.7</v>
      </c>
      <c r="H136" s="1">
        <v>112.5</v>
      </c>
      <c r="I136" s="1">
        <v>106.8</v>
      </c>
      <c r="J136" s="1">
        <v>113.5</v>
      </c>
      <c r="K136" s="1">
        <v>183.1</v>
      </c>
      <c r="L136" s="1">
        <v>108.2</v>
      </c>
      <c r="M136" s="1">
        <v>102.2</v>
      </c>
      <c r="N136" s="1">
        <v>109.4</v>
      </c>
      <c r="O136" s="1">
        <v>116.5</v>
      </c>
      <c r="P136" s="1">
        <v>122.6</v>
      </c>
      <c r="Q136" s="62">
        <v>1427</v>
      </c>
      <c r="R136" s="1">
        <v>111.8</v>
      </c>
      <c r="S136" s="1">
        <v>113.1</v>
      </c>
      <c r="T136" s="1">
        <v>114.2</v>
      </c>
      <c r="U136" s="1">
        <v>111.9</v>
      </c>
      <c r="V136" s="1">
        <v>113.8</v>
      </c>
      <c r="W136" s="1">
        <v>111.1</v>
      </c>
      <c r="X136" s="1">
        <v>111.6</v>
      </c>
      <c r="Y136" s="1">
        <v>111.1</v>
      </c>
      <c r="Z136" s="1">
        <v>109.3</v>
      </c>
      <c r="AA136" s="1">
        <v>109.5</v>
      </c>
      <c r="AB136" s="1">
        <v>108.6</v>
      </c>
      <c r="AC136" s="1">
        <v>111.2</v>
      </c>
      <c r="AD136" s="1">
        <v>108.1</v>
      </c>
      <c r="AE136" s="1">
        <v>109.7</v>
      </c>
      <c r="AF136" s="1">
        <v>116.3</v>
      </c>
    </row>
    <row r="137" spans="1:32">
      <c r="A137" s="1" t="s">
        <v>34</v>
      </c>
      <c r="B137" s="1">
        <v>2013</v>
      </c>
      <c r="C137" s="1" t="s">
        <v>45</v>
      </c>
      <c r="D137" s="1" t="s">
        <v>152</v>
      </c>
      <c r="E137" s="1">
        <v>119.1</v>
      </c>
      <c r="F137" s="1">
        <v>116.7</v>
      </c>
      <c r="G137" s="1">
        <v>123.5</v>
      </c>
      <c r="H137" s="1">
        <v>113.4</v>
      </c>
      <c r="I137" s="1">
        <v>107.3</v>
      </c>
      <c r="J137" s="1">
        <v>113.3</v>
      </c>
      <c r="K137" s="1">
        <v>145.4</v>
      </c>
      <c r="L137" s="1">
        <v>108.7</v>
      </c>
      <c r="M137" s="1">
        <v>101.5</v>
      </c>
      <c r="N137" s="1">
        <v>110.5</v>
      </c>
      <c r="O137" s="1">
        <v>117.4</v>
      </c>
      <c r="P137" s="1">
        <v>118.4</v>
      </c>
      <c r="Q137" s="62">
        <v>1395.2000000000003</v>
      </c>
      <c r="R137" s="1">
        <v>112.1</v>
      </c>
      <c r="S137" s="1">
        <v>114</v>
      </c>
      <c r="T137" s="1">
        <v>115.2</v>
      </c>
      <c r="U137" s="1">
        <v>112.7</v>
      </c>
      <c r="V137" s="1">
        <v>114.8</v>
      </c>
      <c r="W137" s="1">
        <v>110.7</v>
      </c>
      <c r="X137" s="1">
        <v>111.9</v>
      </c>
      <c r="Y137" s="1">
        <v>111.7</v>
      </c>
      <c r="Z137" s="1">
        <v>109.7</v>
      </c>
      <c r="AA137" s="1">
        <v>109.8</v>
      </c>
      <c r="AB137" s="1">
        <v>109</v>
      </c>
      <c r="AC137" s="1">
        <v>111.5</v>
      </c>
      <c r="AD137" s="1">
        <v>107.9</v>
      </c>
      <c r="AE137" s="1">
        <v>110</v>
      </c>
      <c r="AF137" s="1">
        <v>114.5</v>
      </c>
    </row>
    <row r="138" spans="1:32">
      <c r="A138" s="1" t="s">
        <v>34</v>
      </c>
      <c r="B138" s="1">
        <v>2014</v>
      </c>
      <c r="C138" s="1" t="s">
        <v>31</v>
      </c>
      <c r="D138" s="1" t="s">
        <v>153</v>
      </c>
      <c r="E138" s="1">
        <v>119.6</v>
      </c>
      <c r="F138" s="1">
        <v>118.8</v>
      </c>
      <c r="G138" s="1">
        <v>124.1</v>
      </c>
      <c r="H138" s="1">
        <v>114.1</v>
      </c>
      <c r="I138" s="1">
        <v>106.8</v>
      </c>
      <c r="J138" s="1">
        <v>113.9</v>
      </c>
      <c r="K138" s="1">
        <v>122.2</v>
      </c>
      <c r="L138" s="1">
        <v>108.9</v>
      </c>
      <c r="M138" s="1">
        <v>100.2</v>
      </c>
      <c r="N138" s="1">
        <v>111</v>
      </c>
      <c r="O138" s="1">
        <v>118.1</v>
      </c>
      <c r="P138" s="1">
        <v>115.8</v>
      </c>
      <c r="Q138" s="62">
        <v>1373.4999999999998</v>
      </c>
      <c r="R138" s="1">
        <v>112.3</v>
      </c>
      <c r="S138" s="1">
        <v>114.5</v>
      </c>
      <c r="T138" s="1">
        <v>115.8</v>
      </c>
      <c r="U138" s="1">
        <v>113.2</v>
      </c>
      <c r="V138" s="1">
        <v>115.4</v>
      </c>
      <c r="W138" s="1">
        <v>111.6</v>
      </c>
      <c r="X138" s="1">
        <v>112.2</v>
      </c>
      <c r="Y138" s="1">
        <v>112.3</v>
      </c>
      <c r="Z138" s="1">
        <v>110.3</v>
      </c>
      <c r="AA138" s="1">
        <v>110.7</v>
      </c>
      <c r="AB138" s="1">
        <v>109.7</v>
      </c>
      <c r="AC138" s="1">
        <v>111.6</v>
      </c>
      <c r="AD138" s="1">
        <v>108.2</v>
      </c>
      <c r="AE138" s="1">
        <v>110.6</v>
      </c>
      <c r="AF138" s="1">
        <v>113.6</v>
      </c>
    </row>
    <row r="139" spans="1:32">
      <c r="A139" s="1" t="s">
        <v>34</v>
      </c>
      <c r="B139" s="1">
        <v>2014</v>
      </c>
      <c r="C139" s="1" t="s">
        <v>35</v>
      </c>
      <c r="D139" s="1" t="s">
        <v>154</v>
      </c>
      <c r="E139" s="1">
        <v>120.2</v>
      </c>
      <c r="F139" s="1">
        <v>119.2</v>
      </c>
      <c r="G139" s="1">
        <v>122.5</v>
      </c>
      <c r="H139" s="1">
        <v>115.1</v>
      </c>
      <c r="I139" s="1">
        <v>106.6</v>
      </c>
      <c r="J139" s="1">
        <v>115.4</v>
      </c>
      <c r="K139" s="1">
        <v>114.5</v>
      </c>
      <c r="L139" s="1">
        <v>109.3</v>
      </c>
      <c r="M139" s="1">
        <v>99.2</v>
      </c>
      <c r="N139" s="1">
        <v>111.4</v>
      </c>
      <c r="O139" s="1">
        <v>118.8</v>
      </c>
      <c r="P139" s="1">
        <v>115.3</v>
      </c>
      <c r="Q139" s="62">
        <v>1367.5</v>
      </c>
      <c r="R139" s="1">
        <v>112.6</v>
      </c>
      <c r="S139" s="1">
        <v>114.7</v>
      </c>
      <c r="T139" s="1">
        <v>116.4</v>
      </c>
      <c r="U139" s="1">
        <v>113.3</v>
      </c>
      <c r="V139" s="1">
        <v>115.9</v>
      </c>
      <c r="W139" s="1">
        <v>112.5</v>
      </c>
      <c r="X139" s="1">
        <v>112.4</v>
      </c>
      <c r="Y139" s="1">
        <v>112.8</v>
      </c>
      <c r="Z139" s="1">
        <v>110.7</v>
      </c>
      <c r="AA139" s="1">
        <v>111.1</v>
      </c>
      <c r="AB139" s="1">
        <v>110.1</v>
      </c>
      <c r="AC139" s="1">
        <v>111.8</v>
      </c>
      <c r="AD139" s="1">
        <v>108.7</v>
      </c>
      <c r="AE139" s="1">
        <v>110.9</v>
      </c>
      <c r="AF139" s="1">
        <v>113.6</v>
      </c>
    </row>
    <row r="140" spans="1:32">
      <c r="A140" s="1" t="s">
        <v>34</v>
      </c>
      <c r="B140" s="1">
        <v>2014</v>
      </c>
      <c r="C140" s="1" t="s">
        <v>36</v>
      </c>
      <c r="D140" s="1" t="s">
        <v>155</v>
      </c>
      <c r="E140" s="1">
        <v>120.7</v>
      </c>
      <c r="F140" s="1">
        <v>119.3</v>
      </c>
      <c r="G140" s="1">
        <v>121</v>
      </c>
      <c r="H140" s="1">
        <v>116.1</v>
      </c>
      <c r="I140" s="1">
        <v>106.9</v>
      </c>
      <c r="J140" s="1">
        <v>118.7</v>
      </c>
      <c r="K140" s="1">
        <v>116.3</v>
      </c>
      <c r="L140" s="1">
        <v>109.8</v>
      </c>
      <c r="M140" s="1">
        <v>99.6</v>
      </c>
      <c r="N140" s="1">
        <v>111.8</v>
      </c>
      <c r="O140" s="1">
        <v>119.3</v>
      </c>
      <c r="P140" s="1">
        <v>116.1</v>
      </c>
      <c r="Q140" s="62">
        <v>1375.5999999999997</v>
      </c>
      <c r="R140" s="1">
        <v>112.7</v>
      </c>
      <c r="S140" s="1">
        <v>115.2</v>
      </c>
      <c r="T140" s="1">
        <v>116.8</v>
      </c>
      <c r="U140" s="1">
        <v>113.7</v>
      </c>
      <c r="V140" s="1">
        <v>116.4</v>
      </c>
      <c r="W140" s="1">
        <v>113.2</v>
      </c>
      <c r="X140" s="1">
        <v>112.5</v>
      </c>
      <c r="Y140" s="1">
        <v>113.2</v>
      </c>
      <c r="Z140" s="1">
        <v>111.2</v>
      </c>
      <c r="AA140" s="1">
        <v>111.4</v>
      </c>
      <c r="AB140" s="1">
        <v>110.6</v>
      </c>
      <c r="AC140" s="1">
        <v>112</v>
      </c>
      <c r="AD140" s="1">
        <v>109</v>
      </c>
      <c r="AE140" s="1">
        <v>111.3</v>
      </c>
      <c r="AF140" s="1">
        <v>114.2</v>
      </c>
    </row>
    <row r="141" spans="1:32">
      <c r="A141" s="1" t="s">
        <v>34</v>
      </c>
      <c r="B141" s="1">
        <v>2014</v>
      </c>
      <c r="C141" s="1" t="s">
        <v>37</v>
      </c>
      <c r="D141" s="1" t="s">
        <v>156</v>
      </c>
      <c r="E141" s="1">
        <v>120.9</v>
      </c>
      <c r="F141" s="1">
        <v>119.9</v>
      </c>
      <c r="G141" s="1">
        <v>116.2</v>
      </c>
      <c r="H141" s="1">
        <v>117</v>
      </c>
      <c r="I141" s="1">
        <v>107.3</v>
      </c>
      <c r="J141" s="1">
        <v>126.1</v>
      </c>
      <c r="K141" s="1">
        <v>120.7</v>
      </c>
      <c r="L141" s="1">
        <v>111</v>
      </c>
      <c r="M141" s="1">
        <v>101.8</v>
      </c>
      <c r="N141" s="1">
        <v>112.6</v>
      </c>
      <c r="O141" s="1">
        <v>119.8</v>
      </c>
      <c r="P141" s="1">
        <v>117.6</v>
      </c>
      <c r="Q141" s="62">
        <v>1390.8999999999999</v>
      </c>
      <c r="R141" s="1">
        <v>113.2</v>
      </c>
      <c r="S141" s="1">
        <v>116</v>
      </c>
      <c r="T141" s="1">
        <v>117.4</v>
      </c>
      <c r="U141" s="1">
        <v>114.6</v>
      </c>
      <c r="V141" s="1">
        <v>117</v>
      </c>
      <c r="W141" s="1">
        <v>113.9</v>
      </c>
      <c r="X141" s="1">
        <v>112.5</v>
      </c>
      <c r="Y141" s="1">
        <v>113.6</v>
      </c>
      <c r="Z141" s="1">
        <v>111.5</v>
      </c>
      <c r="AA141" s="1">
        <v>111.2</v>
      </c>
      <c r="AB141" s="1">
        <v>110.9</v>
      </c>
      <c r="AC141" s="1">
        <v>112.7</v>
      </c>
      <c r="AD141" s="1">
        <v>109</v>
      </c>
      <c r="AE141" s="1">
        <v>111.5</v>
      </c>
      <c r="AF141" s="1">
        <v>115.1</v>
      </c>
    </row>
    <row r="142" spans="1:32">
      <c r="A142" s="1" t="s">
        <v>34</v>
      </c>
      <c r="B142" s="1">
        <v>2014</v>
      </c>
      <c r="C142" s="1" t="s">
        <v>38</v>
      </c>
      <c r="D142" s="1" t="s">
        <v>157</v>
      </c>
      <c r="E142" s="1">
        <v>121.1</v>
      </c>
      <c r="F142" s="1">
        <v>121.6</v>
      </c>
      <c r="G142" s="1">
        <v>115.9</v>
      </c>
      <c r="H142" s="1">
        <v>118.4</v>
      </c>
      <c r="I142" s="1">
        <v>107.7</v>
      </c>
      <c r="J142" s="1">
        <v>127.7</v>
      </c>
      <c r="K142" s="1">
        <v>125</v>
      </c>
      <c r="L142" s="1">
        <v>111.9</v>
      </c>
      <c r="M142" s="1">
        <v>102.8</v>
      </c>
      <c r="N142" s="1">
        <v>113.4</v>
      </c>
      <c r="O142" s="1">
        <v>120.4</v>
      </c>
      <c r="P142" s="1">
        <v>118.9</v>
      </c>
      <c r="Q142" s="62">
        <v>1404.8000000000004</v>
      </c>
      <c r="R142" s="1">
        <v>113.7</v>
      </c>
      <c r="S142" s="1">
        <v>116.8</v>
      </c>
      <c r="T142" s="1">
        <v>118</v>
      </c>
      <c r="U142" s="1">
        <v>115.2</v>
      </c>
      <c r="V142" s="1">
        <v>117.6</v>
      </c>
      <c r="W142" s="1">
        <v>114.3</v>
      </c>
      <c r="X142" s="1">
        <v>112.5</v>
      </c>
      <c r="Y142" s="1">
        <v>114.1</v>
      </c>
      <c r="Z142" s="1">
        <v>111.8</v>
      </c>
      <c r="AA142" s="1">
        <v>111.3</v>
      </c>
      <c r="AB142" s="1">
        <v>111.2</v>
      </c>
      <c r="AC142" s="1">
        <v>113</v>
      </c>
      <c r="AD142" s="1">
        <v>109.1</v>
      </c>
      <c r="AE142" s="1">
        <v>111.8</v>
      </c>
      <c r="AF142" s="1">
        <v>115.8</v>
      </c>
    </row>
    <row r="143" spans="1:32">
      <c r="A143" s="1" t="s">
        <v>34</v>
      </c>
      <c r="B143" s="1">
        <v>2014</v>
      </c>
      <c r="C143" s="1" t="s">
        <v>39</v>
      </c>
      <c r="D143" s="1" t="s">
        <v>158</v>
      </c>
      <c r="E143" s="1">
        <v>121.5</v>
      </c>
      <c r="F143" s="1">
        <v>123.1</v>
      </c>
      <c r="G143" s="1">
        <v>115.8</v>
      </c>
      <c r="H143" s="1">
        <v>119.7</v>
      </c>
      <c r="I143" s="1">
        <v>107.8</v>
      </c>
      <c r="J143" s="1">
        <v>128.30000000000001</v>
      </c>
      <c r="K143" s="1">
        <v>132.1</v>
      </c>
      <c r="L143" s="1">
        <v>112.4</v>
      </c>
      <c r="M143" s="1">
        <v>102.9</v>
      </c>
      <c r="N143" s="1">
        <v>114.3</v>
      </c>
      <c r="O143" s="1">
        <v>121.2</v>
      </c>
      <c r="P143" s="1">
        <v>120.4</v>
      </c>
      <c r="Q143" s="62">
        <v>1419.5000000000002</v>
      </c>
      <c r="R143" s="1">
        <v>114.2</v>
      </c>
      <c r="S143" s="1">
        <v>117.8</v>
      </c>
      <c r="T143" s="1">
        <v>118.8</v>
      </c>
      <c r="U143" s="1">
        <v>115.6</v>
      </c>
      <c r="V143" s="1">
        <v>118.3</v>
      </c>
      <c r="W143" s="1">
        <v>113.9</v>
      </c>
      <c r="X143" s="1">
        <v>113.2</v>
      </c>
      <c r="Y143" s="1">
        <v>114.6</v>
      </c>
      <c r="Z143" s="1">
        <v>112.3</v>
      </c>
      <c r="AA143" s="1">
        <v>111.8</v>
      </c>
      <c r="AB143" s="1">
        <v>111.6</v>
      </c>
      <c r="AC143" s="1">
        <v>114.8</v>
      </c>
      <c r="AD143" s="1">
        <v>108.3</v>
      </c>
      <c r="AE143" s="1">
        <v>112.3</v>
      </c>
      <c r="AF143" s="1">
        <v>116.7</v>
      </c>
    </row>
    <row r="144" spans="1:32">
      <c r="A144" s="1" t="s">
        <v>34</v>
      </c>
      <c r="B144" s="1">
        <v>2014</v>
      </c>
      <c r="C144" s="1" t="s">
        <v>40</v>
      </c>
      <c r="D144" s="1" t="s">
        <v>159</v>
      </c>
      <c r="E144" s="1">
        <v>122.4</v>
      </c>
      <c r="F144" s="1">
        <v>123.9</v>
      </c>
      <c r="G144" s="1">
        <v>117.8</v>
      </c>
      <c r="H144" s="1">
        <v>121</v>
      </c>
      <c r="I144" s="1">
        <v>107.9</v>
      </c>
      <c r="J144" s="1">
        <v>131.19999999999999</v>
      </c>
      <c r="K144" s="1">
        <v>157.69999999999999</v>
      </c>
      <c r="L144" s="1">
        <v>113.2</v>
      </c>
      <c r="M144" s="1">
        <v>104.1</v>
      </c>
      <c r="N144" s="1">
        <v>115.5</v>
      </c>
      <c r="O144" s="1">
        <v>122.1</v>
      </c>
      <c r="P144" s="1">
        <v>124.7</v>
      </c>
      <c r="Q144" s="62">
        <v>1461.5</v>
      </c>
      <c r="R144" s="1">
        <v>114.8</v>
      </c>
      <c r="S144" s="1">
        <v>118.8</v>
      </c>
      <c r="T144" s="1">
        <v>119.6</v>
      </c>
      <c r="U144" s="1">
        <v>116.3</v>
      </c>
      <c r="V144" s="1">
        <v>119.1</v>
      </c>
      <c r="W144" s="1">
        <v>114.8</v>
      </c>
      <c r="X144" s="1">
        <v>113.9</v>
      </c>
      <c r="Y144" s="1">
        <v>115.2</v>
      </c>
      <c r="Z144" s="1">
        <v>112.7</v>
      </c>
      <c r="AA144" s="1">
        <v>113.1</v>
      </c>
      <c r="AB144" s="1">
        <v>112.1</v>
      </c>
      <c r="AC144" s="1">
        <v>116.8</v>
      </c>
      <c r="AD144" s="1">
        <v>109.2</v>
      </c>
      <c r="AE144" s="1">
        <v>113.3</v>
      </c>
      <c r="AF144" s="1">
        <v>119.2</v>
      </c>
    </row>
    <row r="145" spans="1:32">
      <c r="A145" s="1" t="s">
        <v>34</v>
      </c>
      <c r="B145" s="1">
        <v>2014</v>
      </c>
      <c r="C145" s="1" t="s">
        <v>41</v>
      </c>
      <c r="D145" s="1" t="s">
        <v>160</v>
      </c>
      <c r="E145" s="1">
        <v>122.7</v>
      </c>
      <c r="F145" s="1">
        <v>124.4</v>
      </c>
      <c r="G145" s="1">
        <v>117.3</v>
      </c>
      <c r="H145" s="1">
        <v>122</v>
      </c>
      <c r="I145" s="1">
        <v>108</v>
      </c>
      <c r="J145" s="1">
        <v>131.1</v>
      </c>
      <c r="K145" s="1">
        <v>168.2</v>
      </c>
      <c r="L145" s="1">
        <v>114.5</v>
      </c>
      <c r="M145" s="1">
        <v>104.3</v>
      </c>
      <c r="N145" s="1">
        <v>117.1</v>
      </c>
      <c r="O145" s="1">
        <v>123.1</v>
      </c>
      <c r="P145" s="1">
        <v>126.6</v>
      </c>
      <c r="Q145" s="62">
        <v>1479.2999999999997</v>
      </c>
      <c r="R145" s="1">
        <v>115.2</v>
      </c>
      <c r="S145" s="1">
        <v>119.9</v>
      </c>
      <c r="T145" s="1">
        <v>120</v>
      </c>
      <c r="U145" s="1">
        <v>116.8</v>
      </c>
      <c r="V145" s="1">
        <v>119.6</v>
      </c>
      <c r="W145" s="1">
        <v>115.5</v>
      </c>
      <c r="X145" s="1">
        <v>114</v>
      </c>
      <c r="Y145" s="1">
        <v>115.6</v>
      </c>
      <c r="Z145" s="1">
        <v>113.3</v>
      </c>
      <c r="AA145" s="1">
        <v>112.8</v>
      </c>
      <c r="AB145" s="1">
        <v>112.6</v>
      </c>
      <c r="AC145" s="1">
        <v>118</v>
      </c>
      <c r="AD145" s="1">
        <v>109.9</v>
      </c>
      <c r="AE145" s="1">
        <v>113.7</v>
      </c>
      <c r="AF145" s="1">
        <v>120.3</v>
      </c>
    </row>
    <row r="146" spans="1:32">
      <c r="A146" s="1" t="s">
        <v>34</v>
      </c>
      <c r="B146" s="1">
        <v>2014</v>
      </c>
      <c r="C146" s="1" t="s">
        <v>42</v>
      </c>
      <c r="D146" s="1" t="s">
        <v>161</v>
      </c>
      <c r="E146" s="1">
        <v>122.9</v>
      </c>
      <c r="F146" s="1">
        <v>123.5</v>
      </c>
      <c r="G146" s="1">
        <v>117.3</v>
      </c>
      <c r="H146" s="1">
        <v>122.7</v>
      </c>
      <c r="I146" s="1">
        <v>107.9</v>
      </c>
      <c r="J146" s="1">
        <v>127.3</v>
      </c>
      <c r="K146" s="1">
        <v>162.1</v>
      </c>
      <c r="L146" s="1">
        <v>115.6</v>
      </c>
      <c r="M146" s="1">
        <v>103.8</v>
      </c>
      <c r="N146" s="1">
        <v>117.6</v>
      </c>
      <c r="O146" s="1">
        <v>123.8</v>
      </c>
      <c r="P146" s="1">
        <v>125.8</v>
      </c>
      <c r="Q146" s="62">
        <v>1470.2999999999997</v>
      </c>
      <c r="R146" s="1">
        <v>115.8</v>
      </c>
      <c r="S146" s="1">
        <v>120.8</v>
      </c>
      <c r="T146" s="1">
        <v>120.7</v>
      </c>
      <c r="U146" s="1">
        <v>117.2</v>
      </c>
      <c r="V146" s="1">
        <v>120.1</v>
      </c>
      <c r="W146" s="1">
        <v>116.1</v>
      </c>
      <c r="X146" s="1">
        <v>114.3</v>
      </c>
      <c r="Y146" s="1">
        <v>116.1</v>
      </c>
      <c r="Z146" s="1">
        <v>113.7</v>
      </c>
      <c r="AA146" s="1">
        <v>112</v>
      </c>
      <c r="AB146" s="1">
        <v>113.1</v>
      </c>
      <c r="AC146" s="1">
        <v>118.6</v>
      </c>
      <c r="AD146" s="1">
        <v>109.5</v>
      </c>
      <c r="AE146" s="1">
        <v>113.7</v>
      </c>
      <c r="AF146" s="1">
        <v>120.1</v>
      </c>
    </row>
    <row r="147" spans="1:32">
      <c r="A147" s="1" t="s">
        <v>34</v>
      </c>
      <c r="B147" s="1">
        <v>2014</v>
      </c>
      <c r="C147" s="1" t="s">
        <v>43</v>
      </c>
      <c r="D147" s="1" t="s">
        <v>162</v>
      </c>
      <c r="E147" s="1">
        <v>123.2</v>
      </c>
      <c r="F147" s="1">
        <v>123.8</v>
      </c>
      <c r="G147" s="1">
        <v>118.1</v>
      </c>
      <c r="H147" s="1">
        <v>123.2</v>
      </c>
      <c r="I147" s="1">
        <v>107.9</v>
      </c>
      <c r="J147" s="1">
        <v>126.4</v>
      </c>
      <c r="K147" s="1">
        <v>156.80000000000001</v>
      </c>
      <c r="L147" s="1">
        <v>116.1</v>
      </c>
      <c r="M147" s="1">
        <v>103.1</v>
      </c>
      <c r="N147" s="1">
        <v>118.1</v>
      </c>
      <c r="O147" s="1">
        <v>124.5</v>
      </c>
      <c r="P147" s="1">
        <v>125.4</v>
      </c>
      <c r="Q147" s="62">
        <v>1466.6000000000001</v>
      </c>
      <c r="R147" s="1">
        <v>116.1</v>
      </c>
      <c r="S147" s="1">
        <v>121.1</v>
      </c>
      <c r="T147" s="1">
        <v>121.5</v>
      </c>
      <c r="U147" s="1">
        <v>118.1</v>
      </c>
      <c r="V147" s="1">
        <v>121</v>
      </c>
      <c r="W147" s="1">
        <v>116.7</v>
      </c>
      <c r="X147" s="1">
        <v>114.7</v>
      </c>
      <c r="Y147" s="1">
        <v>116.7</v>
      </c>
      <c r="Z147" s="1">
        <v>114.3</v>
      </c>
      <c r="AA147" s="1">
        <v>111.8</v>
      </c>
      <c r="AB147" s="1">
        <v>113.3</v>
      </c>
      <c r="AC147" s="1">
        <v>118.8</v>
      </c>
      <c r="AD147" s="1">
        <v>109.6</v>
      </c>
      <c r="AE147" s="1">
        <v>113.9</v>
      </c>
      <c r="AF147" s="1">
        <v>120.1</v>
      </c>
    </row>
    <row r="148" spans="1:32">
      <c r="A148" s="1" t="s">
        <v>34</v>
      </c>
      <c r="B148" s="1">
        <v>2014</v>
      </c>
      <c r="C148" s="1" t="s">
        <v>44</v>
      </c>
      <c r="D148" s="1" t="s">
        <v>163</v>
      </c>
      <c r="E148" s="1">
        <v>123.3</v>
      </c>
      <c r="F148" s="1">
        <v>123.7</v>
      </c>
      <c r="G148" s="1">
        <v>121</v>
      </c>
      <c r="H148" s="1">
        <v>124.2</v>
      </c>
      <c r="I148" s="1">
        <v>107.8</v>
      </c>
      <c r="J148" s="1">
        <v>125.7</v>
      </c>
      <c r="K148" s="1">
        <v>152.4</v>
      </c>
      <c r="L148" s="1">
        <v>117.2</v>
      </c>
      <c r="M148" s="1">
        <v>102.1</v>
      </c>
      <c r="N148" s="1">
        <v>118.7</v>
      </c>
      <c r="O148" s="1">
        <v>125.6</v>
      </c>
      <c r="P148" s="1">
        <v>125.1</v>
      </c>
      <c r="Q148" s="62">
        <v>1466.8</v>
      </c>
      <c r="R148" s="1">
        <v>116.4</v>
      </c>
      <c r="S148" s="1">
        <v>122.1</v>
      </c>
      <c r="T148" s="1">
        <v>122.1</v>
      </c>
      <c r="U148" s="1">
        <v>118.4</v>
      </c>
      <c r="V148" s="1">
        <v>121.6</v>
      </c>
      <c r="W148" s="1">
        <v>117.1</v>
      </c>
      <c r="X148" s="1">
        <v>115.5</v>
      </c>
      <c r="Y148" s="1">
        <v>117.3</v>
      </c>
      <c r="Z148" s="1">
        <v>114.8</v>
      </c>
      <c r="AA148" s="1">
        <v>110.8</v>
      </c>
      <c r="AB148" s="1">
        <v>113.7</v>
      </c>
      <c r="AC148" s="1">
        <v>119</v>
      </c>
      <c r="AD148" s="1">
        <v>109.1</v>
      </c>
      <c r="AE148" s="1">
        <v>113.8</v>
      </c>
      <c r="AF148" s="1">
        <v>120.1</v>
      </c>
    </row>
    <row r="149" spans="1:32">
      <c r="A149" s="1" t="s">
        <v>34</v>
      </c>
      <c r="B149" s="1">
        <v>2014</v>
      </c>
      <c r="C149" s="1" t="s">
        <v>45</v>
      </c>
      <c r="D149" s="1" t="s">
        <v>164</v>
      </c>
      <c r="E149" s="1">
        <v>122.9</v>
      </c>
      <c r="F149" s="1">
        <v>123.2</v>
      </c>
      <c r="G149" s="1">
        <v>123.5</v>
      </c>
      <c r="H149" s="1">
        <v>124.5</v>
      </c>
      <c r="I149" s="1">
        <v>107.6</v>
      </c>
      <c r="J149" s="1">
        <v>125.7</v>
      </c>
      <c r="K149" s="1">
        <v>140.5</v>
      </c>
      <c r="L149" s="1">
        <v>117.6</v>
      </c>
      <c r="M149" s="1">
        <v>100.6</v>
      </c>
      <c r="N149" s="1">
        <v>119.1</v>
      </c>
      <c r="O149" s="1">
        <v>126.1</v>
      </c>
      <c r="P149" s="1">
        <v>123.6</v>
      </c>
      <c r="Q149" s="62">
        <v>1454.8999999999999</v>
      </c>
      <c r="R149" s="1">
        <v>116.8</v>
      </c>
      <c r="S149" s="1">
        <v>123</v>
      </c>
      <c r="T149" s="1">
        <v>122.6</v>
      </c>
      <c r="U149" s="1">
        <v>118.6</v>
      </c>
      <c r="V149" s="1">
        <v>122</v>
      </c>
      <c r="W149" s="1">
        <v>116.5</v>
      </c>
      <c r="X149" s="1">
        <v>115.7</v>
      </c>
      <c r="Y149" s="1">
        <v>117.5</v>
      </c>
      <c r="Z149" s="1">
        <v>115.1</v>
      </c>
      <c r="AA149" s="1">
        <v>110.1</v>
      </c>
      <c r="AB149" s="1">
        <v>113.9</v>
      </c>
      <c r="AC149" s="1">
        <v>119.5</v>
      </c>
      <c r="AD149" s="1">
        <v>109.8</v>
      </c>
      <c r="AE149" s="1">
        <v>113.8</v>
      </c>
      <c r="AF149" s="1">
        <v>119.4</v>
      </c>
    </row>
    <row r="150" spans="1:32">
      <c r="A150" s="1" t="s">
        <v>34</v>
      </c>
      <c r="B150" s="1">
        <v>2015</v>
      </c>
      <c r="C150" s="1" t="s">
        <v>31</v>
      </c>
      <c r="D150" s="1" t="s">
        <v>165</v>
      </c>
      <c r="E150" s="1">
        <v>123.4</v>
      </c>
      <c r="F150" s="1">
        <v>123.9</v>
      </c>
      <c r="G150" s="1">
        <v>123.8</v>
      </c>
      <c r="H150" s="1">
        <v>125</v>
      </c>
      <c r="I150" s="1">
        <v>108.5</v>
      </c>
      <c r="J150" s="1">
        <v>126.2</v>
      </c>
      <c r="K150" s="1">
        <v>133</v>
      </c>
      <c r="L150" s="1">
        <v>119.1</v>
      </c>
      <c r="M150" s="1">
        <v>99</v>
      </c>
      <c r="N150" s="1">
        <v>120.3</v>
      </c>
      <c r="O150" s="1">
        <v>126.7</v>
      </c>
      <c r="P150" s="1">
        <v>123.1</v>
      </c>
      <c r="Q150" s="62">
        <v>1452</v>
      </c>
      <c r="R150" s="1">
        <v>117.3</v>
      </c>
      <c r="S150" s="1">
        <v>124</v>
      </c>
      <c r="T150" s="1">
        <v>123.1</v>
      </c>
      <c r="U150" s="1">
        <v>119.3</v>
      </c>
      <c r="V150" s="1">
        <v>122.5</v>
      </c>
      <c r="W150" s="1">
        <v>117.3</v>
      </c>
      <c r="X150" s="1">
        <v>116.5</v>
      </c>
      <c r="Y150" s="1">
        <v>118.1</v>
      </c>
      <c r="Z150" s="1">
        <v>115.5</v>
      </c>
      <c r="AA150" s="1">
        <v>109.4</v>
      </c>
      <c r="AB150" s="1">
        <v>114.3</v>
      </c>
      <c r="AC150" s="1">
        <v>119.7</v>
      </c>
      <c r="AD150" s="1">
        <v>110.7</v>
      </c>
      <c r="AE150" s="1">
        <v>114</v>
      </c>
      <c r="AF150" s="1">
        <v>119.5</v>
      </c>
    </row>
    <row r="151" spans="1:32">
      <c r="A151" s="1" t="s">
        <v>34</v>
      </c>
      <c r="B151" s="1">
        <v>2015</v>
      </c>
      <c r="C151" s="1" t="s">
        <v>35</v>
      </c>
      <c r="D151" s="1" t="s">
        <v>166</v>
      </c>
      <c r="E151" s="1">
        <v>123.7</v>
      </c>
      <c r="F151" s="1">
        <v>125.1</v>
      </c>
      <c r="G151" s="1">
        <v>121.1</v>
      </c>
      <c r="H151" s="1">
        <v>125.7</v>
      </c>
      <c r="I151" s="1">
        <v>109.1</v>
      </c>
      <c r="J151" s="1">
        <v>125.8</v>
      </c>
      <c r="K151" s="1">
        <v>129.4</v>
      </c>
      <c r="L151" s="1">
        <v>120.9</v>
      </c>
      <c r="M151" s="1">
        <v>98.3</v>
      </c>
      <c r="N151" s="1">
        <v>121.6</v>
      </c>
      <c r="O151" s="1">
        <v>127.6</v>
      </c>
      <c r="P151" s="1">
        <v>123.1</v>
      </c>
      <c r="Q151" s="62">
        <v>1451.3999999999996</v>
      </c>
      <c r="R151" s="1">
        <v>118</v>
      </c>
      <c r="S151" s="1">
        <v>125.2</v>
      </c>
      <c r="T151" s="1">
        <v>123.8</v>
      </c>
      <c r="U151" s="1">
        <v>120.1</v>
      </c>
      <c r="V151" s="1">
        <v>123.3</v>
      </c>
      <c r="W151" s="1">
        <v>118.1</v>
      </c>
      <c r="X151" s="1">
        <v>117.7</v>
      </c>
      <c r="Y151" s="1">
        <v>118.7</v>
      </c>
      <c r="Z151" s="1">
        <v>116.3</v>
      </c>
      <c r="AA151" s="1">
        <v>108.7</v>
      </c>
      <c r="AB151" s="1">
        <v>114.9</v>
      </c>
      <c r="AC151" s="1">
        <v>119.7</v>
      </c>
      <c r="AD151" s="1">
        <v>111.2</v>
      </c>
      <c r="AE151" s="1">
        <v>114.1</v>
      </c>
      <c r="AF151" s="1">
        <v>119.7</v>
      </c>
    </row>
    <row r="152" spans="1:32">
      <c r="A152" s="1" t="s">
        <v>34</v>
      </c>
      <c r="B152" s="1">
        <v>2015</v>
      </c>
      <c r="C152" s="1" t="s">
        <v>36</v>
      </c>
      <c r="D152" s="1" t="s">
        <v>167</v>
      </c>
      <c r="E152" s="1">
        <v>123.5</v>
      </c>
      <c r="F152" s="1">
        <v>125.4</v>
      </c>
      <c r="G152" s="1">
        <v>116.8</v>
      </c>
      <c r="H152" s="1">
        <v>126</v>
      </c>
      <c r="I152" s="1">
        <v>109.2</v>
      </c>
      <c r="J152" s="1">
        <v>127.6</v>
      </c>
      <c r="K152" s="1">
        <v>129.19999999999999</v>
      </c>
      <c r="L152" s="1">
        <v>122.4</v>
      </c>
      <c r="M152" s="1">
        <v>97</v>
      </c>
      <c r="N152" s="1">
        <v>122.1</v>
      </c>
      <c r="O152" s="1">
        <v>128.4</v>
      </c>
      <c r="P152" s="1">
        <v>123.4</v>
      </c>
      <c r="Q152" s="62">
        <v>1451</v>
      </c>
      <c r="R152" s="1">
        <v>118.1</v>
      </c>
      <c r="S152" s="1">
        <v>125.8</v>
      </c>
      <c r="T152" s="1">
        <v>124.3</v>
      </c>
      <c r="U152" s="1">
        <v>120.4</v>
      </c>
      <c r="V152" s="1">
        <v>123.7</v>
      </c>
      <c r="W152" s="1">
        <v>118.6</v>
      </c>
      <c r="X152" s="1">
        <v>118.3</v>
      </c>
      <c r="Y152" s="1">
        <v>119.2</v>
      </c>
      <c r="Z152" s="1">
        <v>116.7</v>
      </c>
      <c r="AA152" s="1">
        <v>109.9</v>
      </c>
      <c r="AB152" s="1">
        <v>115.4</v>
      </c>
      <c r="AC152" s="1">
        <v>120.1</v>
      </c>
      <c r="AD152" s="1">
        <v>111</v>
      </c>
      <c r="AE152" s="1">
        <v>114.7</v>
      </c>
      <c r="AF152" s="1">
        <v>120.2</v>
      </c>
    </row>
    <row r="153" spans="1:32">
      <c r="A153" s="1" t="s">
        <v>34</v>
      </c>
      <c r="B153" s="1">
        <v>2015</v>
      </c>
      <c r="C153" s="1" t="s">
        <v>37</v>
      </c>
      <c r="D153" s="1" t="s">
        <v>168</v>
      </c>
      <c r="E153" s="1">
        <v>123.5</v>
      </c>
      <c r="F153" s="1">
        <v>126.4</v>
      </c>
      <c r="G153" s="1">
        <v>114.4</v>
      </c>
      <c r="H153" s="1">
        <v>126.6</v>
      </c>
      <c r="I153" s="1">
        <v>109.2</v>
      </c>
      <c r="J153" s="1">
        <v>132.5</v>
      </c>
      <c r="K153" s="1">
        <v>128.6</v>
      </c>
      <c r="L153" s="1">
        <v>124.8</v>
      </c>
      <c r="M153" s="1">
        <v>95.7</v>
      </c>
      <c r="N153" s="1">
        <v>122.4</v>
      </c>
      <c r="O153" s="1">
        <v>129.1</v>
      </c>
      <c r="P153" s="1">
        <v>124</v>
      </c>
      <c r="Q153" s="62">
        <v>1457.2</v>
      </c>
      <c r="R153" s="1">
        <v>118.5</v>
      </c>
      <c r="S153" s="1">
        <v>126.9</v>
      </c>
      <c r="T153" s="1">
        <v>124.7</v>
      </c>
      <c r="U153" s="1">
        <v>120.8</v>
      </c>
      <c r="V153" s="1">
        <v>124.1</v>
      </c>
      <c r="W153" s="1">
        <v>119.2</v>
      </c>
      <c r="X153" s="1">
        <v>118.7</v>
      </c>
      <c r="Y153" s="1">
        <v>119.7</v>
      </c>
      <c r="Z153" s="1">
        <v>117.1</v>
      </c>
      <c r="AA153" s="1">
        <v>110.1</v>
      </c>
      <c r="AB153" s="1">
        <v>115.9</v>
      </c>
      <c r="AC153" s="1">
        <v>121</v>
      </c>
      <c r="AD153" s="1">
        <v>111.7</v>
      </c>
      <c r="AE153" s="1">
        <v>115.1</v>
      </c>
      <c r="AF153" s="1">
        <v>120.7</v>
      </c>
    </row>
    <row r="154" spans="1:32">
      <c r="A154" s="1" t="s">
        <v>34</v>
      </c>
      <c r="B154" s="1">
        <v>2015</v>
      </c>
      <c r="C154" s="1" t="s">
        <v>38</v>
      </c>
      <c r="D154" s="1" t="s">
        <v>169</v>
      </c>
      <c r="E154" s="1">
        <v>123.6</v>
      </c>
      <c r="F154" s="1">
        <v>128</v>
      </c>
      <c r="G154" s="1">
        <v>115</v>
      </c>
      <c r="H154" s="1">
        <v>127.3</v>
      </c>
      <c r="I154" s="1">
        <v>109.8</v>
      </c>
      <c r="J154" s="1">
        <v>132.6</v>
      </c>
      <c r="K154" s="1">
        <v>130.9</v>
      </c>
      <c r="L154" s="1">
        <v>130.5</v>
      </c>
      <c r="M154" s="1">
        <v>95.3</v>
      </c>
      <c r="N154" s="1">
        <v>123.4</v>
      </c>
      <c r="O154" s="1">
        <v>129.80000000000001</v>
      </c>
      <c r="P154" s="1">
        <v>125</v>
      </c>
      <c r="Q154" s="62">
        <v>1471.2</v>
      </c>
      <c r="R154" s="1">
        <v>119.2</v>
      </c>
      <c r="S154" s="1">
        <v>127.9</v>
      </c>
      <c r="T154" s="1">
        <v>125.4</v>
      </c>
      <c r="U154" s="1">
        <v>121.3</v>
      </c>
      <c r="V154" s="1">
        <v>124.7</v>
      </c>
      <c r="W154" s="1">
        <v>119.6</v>
      </c>
      <c r="X154" s="1">
        <v>119.2</v>
      </c>
      <c r="Y154" s="1">
        <v>120.2</v>
      </c>
      <c r="Z154" s="1">
        <v>117.7</v>
      </c>
      <c r="AA154" s="1">
        <v>112</v>
      </c>
      <c r="AB154" s="1">
        <v>116.3</v>
      </c>
      <c r="AC154" s="1">
        <v>121.4</v>
      </c>
      <c r="AD154" s="1">
        <v>112.3</v>
      </c>
      <c r="AE154" s="1">
        <v>116.1</v>
      </c>
      <c r="AF154" s="1">
        <v>121.6</v>
      </c>
    </row>
    <row r="155" spans="1:32">
      <c r="A155" s="1" t="s">
        <v>34</v>
      </c>
      <c r="B155" s="1">
        <v>2015</v>
      </c>
      <c r="C155" s="1" t="s">
        <v>39</v>
      </c>
      <c r="D155" s="1" t="s">
        <v>170</v>
      </c>
      <c r="E155" s="1">
        <v>123.9</v>
      </c>
      <c r="F155" s="1">
        <v>131.80000000000001</v>
      </c>
      <c r="G155" s="1">
        <v>121.6</v>
      </c>
      <c r="H155" s="1">
        <v>128.19999999999999</v>
      </c>
      <c r="I155" s="1">
        <v>111.1</v>
      </c>
      <c r="J155" s="1">
        <v>132.80000000000001</v>
      </c>
      <c r="K155" s="1">
        <v>139.1</v>
      </c>
      <c r="L155" s="1">
        <v>137.4</v>
      </c>
      <c r="M155" s="1">
        <v>94.1</v>
      </c>
      <c r="N155" s="1">
        <v>125.5</v>
      </c>
      <c r="O155" s="1">
        <v>130.9</v>
      </c>
      <c r="P155" s="1">
        <v>127.3</v>
      </c>
      <c r="Q155" s="62">
        <v>1503.7</v>
      </c>
      <c r="R155" s="1">
        <v>119.8</v>
      </c>
      <c r="S155" s="1">
        <v>129.19999999999999</v>
      </c>
      <c r="T155" s="1">
        <v>126.4</v>
      </c>
      <c r="U155" s="1">
        <v>122</v>
      </c>
      <c r="V155" s="1">
        <v>125.7</v>
      </c>
      <c r="W155" s="1">
        <v>119</v>
      </c>
      <c r="X155" s="1">
        <v>119.8</v>
      </c>
      <c r="Y155" s="1">
        <v>121.1</v>
      </c>
      <c r="Z155" s="1">
        <v>118.5</v>
      </c>
      <c r="AA155" s="1">
        <v>112.9</v>
      </c>
      <c r="AB155" s="1">
        <v>116.9</v>
      </c>
      <c r="AC155" s="1">
        <v>123.1</v>
      </c>
      <c r="AD155" s="1">
        <v>112.8</v>
      </c>
      <c r="AE155" s="1">
        <v>117</v>
      </c>
      <c r="AF155" s="1">
        <v>123</v>
      </c>
    </row>
    <row r="156" spans="1:32">
      <c r="A156" s="1" t="s">
        <v>34</v>
      </c>
      <c r="B156" s="1">
        <v>2015</v>
      </c>
      <c r="C156" s="1" t="s">
        <v>40</v>
      </c>
      <c r="D156" s="1" t="s">
        <v>171</v>
      </c>
      <c r="E156" s="1">
        <v>123.7</v>
      </c>
      <c r="F156" s="1">
        <v>132.5</v>
      </c>
      <c r="G156" s="1">
        <v>121</v>
      </c>
      <c r="H156" s="1">
        <v>128.30000000000001</v>
      </c>
      <c r="I156" s="1">
        <v>110.9</v>
      </c>
      <c r="J156" s="1">
        <v>133.1</v>
      </c>
      <c r="K156" s="1">
        <v>145.1</v>
      </c>
      <c r="L156" s="1">
        <v>139.1</v>
      </c>
      <c r="M156" s="1">
        <v>91.3</v>
      </c>
      <c r="N156" s="1">
        <v>126.1</v>
      </c>
      <c r="O156" s="1">
        <v>131.4</v>
      </c>
      <c r="P156" s="1">
        <v>128.19999999999999</v>
      </c>
      <c r="Q156" s="62">
        <v>1510.7</v>
      </c>
      <c r="R156" s="1">
        <v>119.9</v>
      </c>
      <c r="S156" s="1">
        <v>130.4</v>
      </c>
      <c r="T156" s="1">
        <v>126.7</v>
      </c>
      <c r="U156" s="1">
        <v>122.3</v>
      </c>
      <c r="V156" s="1">
        <v>126.1</v>
      </c>
      <c r="W156" s="1">
        <v>119.9</v>
      </c>
      <c r="X156" s="1">
        <v>120.1</v>
      </c>
      <c r="Y156" s="1">
        <v>121.3</v>
      </c>
      <c r="Z156" s="1">
        <v>119</v>
      </c>
      <c r="AA156" s="1">
        <v>112.7</v>
      </c>
      <c r="AB156" s="1">
        <v>117.2</v>
      </c>
      <c r="AC156" s="1">
        <v>124.4</v>
      </c>
      <c r="AD156" s="1">
        <v>112.3</v>
      </c>
      <c r="AE156" s="1">
        <v>117.2</v>
      </c>
      <c r="AF156" s="1">
        <v>123.6</v>
      </c>
    </row>
    <row r="157" spans="1:32">
      <c r="A157" s="1" t="s">
        <v>34</v>
      </c>
      <c r="B157" s="1">
        <v>2015</v>
      </c>
      <c r="C157" s="1" t="s">
        <v>41</v>
      </c>
      <c r="D157" s="1" t="s">
        <v>172</v>
      </c>
      <c r="E157" s="1">
        <v>124.2</v>
      </c>
      <c r="F157" s="1">
        <v>131.4</v>
      </c>
      <c r="G157" s="1">
        <v>120.1</v>
      </c>
      <c r="H157" s="1">
        <v>128.5</v>
      </c>
      <c r="I157" s="1">
        <v>111.4</v>
      </c>
      <c r="J157" s="1">
        <v>132.30000000000001</v>
      </c>
      <c r="K157" s="1">
        <v>157.6</v>
      </c>
      <c r="L157" s="1">
        <v>144</v>
      </c>
      <c r="M157" s="1">
        <v>90.5</v>
      </c>
      <c r="N157" s="1">
        <v>126.8</v>
      </c>
      <c r="O157" s="1">
        <v>132.1</v>
      </c>
      <c r="P157" s="1">
        <v>130.30000000000001</v>
      </c>
      <c r="Q157" s="62">
        <v>1529.1999999999998</v>
      </c>
      <c r="R157" s="1">
        <v>120.4</v>
      </c>
      <c r="S157" s="1">
        <v>131.19999999999999</v>
      </c>
      <c r="T157" s="1">
        <v>127.2</v>
      </c>
      <c r="U157" s="1">
        <v>122.9</v>
      </c>
      <c r="V157" s="1">
        <v>126.6</v>
      </c>
      <c r="W157" s="1">
        <v>120.9</v>
      </c>
      <c r="X157" s="1">
        <v>120.6</v>
      </c>
      <c r="Y157" s="1">
        <v>122</v>
      </c>
      <c r="Z157" s="1">
        <v>119.4</v>
      </c>
      <c r="AA157" s="1">
        <v>111.7</v>
      </c>
      <c r="AB157" s="1">
        <v>117.8</v>
      </c>
      <c r="AC157" s="1">
        <v>125.1</v>
      </c>
      <c r="AD157" s="1">
        <v>112.3</v>
      </c>
      <c r="AE157" s="1">
        <v>117.2</v>
      </c>
      <c r="AF157" s="1">
        <v>124.8</v>
      </c>
    </row>
    <row r="158" spans="1:32">
      <c r="A158" s="1" t="s">
        <v>34</v>
      </c>
      <c r="B158" s="1">
        <v>2015</v>
      </c>
      <c r="C158" s="1" t="s">
        <v>42</v>
      </c>
      <c r="D158" s="1" t="s">
        <v>173</v>
      </c>
      <c r="E158" s="1">
        <v>124.6</v>
      </c>
      <c r="F158" s="1">
        <v>130.4</v>
      </c>
      <c r="G158" s="1">
        <v>118.7</v>
      </c>
      <c r="H158" s="1">
        <v>128.9</v>
      </c>
      <c r="I158" s="1">
        <v>111.9</v>
      </c>
      <c r="J158" s="1">
        <v>128.4</v>
      </c>
      <c r="K158" s="1">
        <v>162.19999999999999</v>
      </c>
      <c r="L158" s="1">
        <v>150</v>
      </c>
      <c r="M158" s="1">
        <v>90.4</v>
      </c>
      <c r="N158" s="1">
        <v>128.4</v>
      </c>
      <c r="O158" s="1">
        <v>132.5</v>
      </c>
      <c r="P158" s="1">
        <v>131.19999999999999</v>
      </c>
      <c r="Q158" s="62">
        <v>1537.6000000000001</v>
      </c>
      <c r="R158" s="1">
        <v>120.7</v>
      </c>
      <c r="S158" s="1">
        <v>132</v>
      </c>
      <c r="T158" s="1">
        <v>127.9</v>
      </c>
      <c r="U158" s="1">
        <v>123.4</v>
      </c>
      <c r="V158" s="1">
        <v>127.2</v>
      </c>
      <c r="W158" s="1">
        <v>121.6</v>
      </c>
      <c r="X158" s="1">
        <v>120.4</v>
      </c>
      <c r="Y158" s="1">
        <v>122.6</v>
      </c>
      <c r="Z158" s="1">
        <v>119.8</v>
      </c>
      <c r="AA158" s="1">
        <v>111.3</v>
      </c>
      <c r="AB158" s="1">
        <v>118.3</v>
      </c>
      <c r="AC158" s="1">
        <v>125.7</v>
      </c>
      <c r="AD158" s="1">
        <v>113.4</v>
      </c>
      <c r="AE158" s="1">
        <v>117.5</v>
      </c>
      <c r="AF158" s="1">
        <v>125.4</v>
      </c>
    </row>
    <row r="159" spans="1:32">
      <c r="A159" s="1" t="s">
        <v>34</v>
      </c>
      <c r="B159" s="1">
        <v>2015</v>
      </c>
      <c r="C159" s="1" t="s">
        <v>43</v>
      </c>
      <c r="D159" s="1" t="s">
        <v>174</v>
      </c>
      <c r="E159" s="1">
        <v>125</v>
      </c>
      <c r="F159" s="1">
        <v>129.80000000000001</v>
      </c>
      <c r="G159" s="1">
        <v>118.9</v>
      </c>
      <c r="H159" s="1">
        <v>129.1</v>
      </c>
      <c r="I159" s="1">
        <v>113.3</v>
      </c>
      <c r="J159" s="1">
        <v>129</v>
      </c>
      <c r="K159" s="1">
        <v>160.4</v>
      </c>
      <c r="L159" s="1">
        <v>165.3</v>
      </c>
      <c r="M159" s="1">
        <v>92.3</v>
      </c>
      <c r="N159" s="1">
        <v>129.69999999999999</v>
      </c>
      <c r="O159" s="1">
        <v>133</v>
      </c>
      <c r="P159" s="1">
        <v>132.1</v>
      </c>
      <c r="Q159" s="62">
        <v>1557.8999999999999</v>
      </c>
      <c r="R159" s="1">
        <v>121.1</v>
      </c>
      <c r="S159" s="1">
        <v>132.5</v>
      </c>
      <c r="T159" s="1">
        <v>128.5</v>
      </c>
      <c r="U159" s="1">
        <v>123.8</v>
      </c>
      <c r="V159" s="1">
        <v>127.8</v>
      </c>
      <c r="W159" s="1">
        <v>122.4</v>
      </c>
      <c r="X159" s="1">
        <v>120.8</v>
      </c>
      <c r="Y159" s="1">
        <v>123</v>
      </c>
      <c r="Z159" s="1">
        <v>120.4</v>
      </c>
      <c r="AA159" s="1">
        <v>111.4</v>
      </c>
      <c r="AB159" s="1">
        <v>118.7</v>
      </c>
      <c r="AC159" s="1">
        <v>125.9</v>
      </c>
      <c r="AD159" s="1">
        <v>113.9</v>
      </c>
      <c r="AE159" s="1">
        <v>117.9</v>
      </c>
      <c r="AF159" s="1">
        <v>126.1</v>
      </c>
    </row>
    <row r="160" spans="1:32">
      <c r="A160" s="1" t="s">
        <v>34</v>
      </c>
      <c r="B160" s="1">
        <v>2015</v>
      </c>
      <c r="C160" s="1" t="s">
        <v>44</v>
      </c>
      <c r="D160" s="1" t="s">
        <v>175</v>
      </c>
      <c r="E160" s="1">
        <v>125.4</v>
      </c>
      <c r="F160" s="1">
        <v>130.30000000000001</v>
      </c>
      <c r="G160" s="1">
        <v>121.6</v>
      </c>
      <c r="H160" s="1">
        <v>129.19999999999999</v>
      </c>
      <c r="I160" s="1">
        <v>114.9</v>
      </c>
      <c r="J160" s="1">
        <v>128.19999999999999</v>
      </c>
      <c r="K160" s="1">
        <v>158.4</v>
      </c>
      <c r="L160" s="1">
        <v>171.2</v>
      </c>
      <c r="M160" s="1">
        <v>93.3</v>
      </c>
      <c r="N160" s="1">
        <v>131.19999999999999</v>
      </c>
      <c r="O160" s="1">
        <v>134</v>
      </c>
      <c r="P160" s="1">
        <v>132.69999999999999</v>
      </c>
      <c r="Q160" s="62">
        <v>1570.3999999999999</v>
      </c>
      <c r="R160" s="1">
        <v>121.7</v>
      </c>
      <c r="S160" s="1">
        <v>133.6</v>
      </c>
      <c r="T160" s="1">
        <v>129.30000000000001</v>
      </c>
      <c r="U160" s="1">
        <v>124.5</v>
      </c>
      <c r="V160" s="1">
        <v>128.6</v>
      </c>
      <c r="W160" s="1">
        <v>122.9</v>
      </c>
      <c r="X160" s="1">
        <v>121.6</v>
      </c>
      <c r="Y160" s="1">
        <v>123.4</v>
      </c>
      <c r="Z160" s="1">
        <v>120.9</v>
      </c>
      <c r="AA160" s="1">
        <v>111.5</v>
      </c>
      <c r="AB160" s="1">
        <v>119.2</v>
      </c>
      <c r="AC160" s="1">
        <v>126.3</v>
      </c>
      <c r="AD160" s="1">
        <v>113.8</v>
      </c>
      <c r="AE160" s="1">
        <v>118.1</v>
      </c>
      <c r="AF160" s="1">
        <v>126.6</v>
      </c>
    </row>
    <row r="161" spans="1:32">
      <c r="A161" s="1" t="s">
        <v>34</v>
      </c>
      <c r="B161" s="1">
        <v>2015</v>
      </c>
      <c r="C161" s="1" t="s">
        <v>45</v>
      </c>
      <c r="D161" s="1" t="s">
        <v>176</v>
      </c>
      <c r="E161" s="1">
        <v>125.7</v>
      </c>
      <c r="F161" s="1">
        <v>131.4</v>
      </c>
      <c r="G161" s="1">
        <v>124.8</v>
      </c>
      <c r="H161" s="1">
        <v>129.4</v>
      </c>
      <c r="I161" s="1">
        <v>115.3</v>
      </c>
      <c r="J161" s="1">
        <v>126.6</v>
      </c>
      <c r="K161" s="1">
        <v>146.69999999999999</v>
      </c>
      <c r="L161" s="1">
        <v>171.5</v>
      </c>
      <c r="M161" s="1">
        <v>94.5</v>
      </c>
      <c r="N161" s="1">
        <v>132.1</v>
      </c>
      <c r="O161" s="1">
        <v>134.69999999999999</v>
      </c>
      <c r="P161" s="1">
        <v>131.4</v>
      </c>
      <c r="Q161" s="62">
        <v>1564.1000000000001</v>
      </c>
      <c r="R161" s="1">
        <v>122</v>
      </c>
      <c r="S161" s="1">
        <v>134.5</v>
      </c>
      <c r="T161" s="1">
        <v>129.69999999999999</v>
      </c>
      <c r="U161" s="1">
        <v>124.8</v>
      </c>
      <c r="V161" s="1">
        <v>129</v>
      </c>
      <c r="W161" s="1">
        <v>122.4</v>
      </c>
      <c r="X161" s="1">
        <v>122</v>
      </c>
      <c r="Y161" s="1">
        <v>123.6</v>
      </c>
      <c r="Z161" s="1">
        <v>121.4</v>
      </c>
      <c r="AA161" s="1">
        <v>111.5</v>
      </c>
      <c r="AB161" s="1">
        <v>119.6</v>
      </c>
      <c r="AC161" s="1">
        <v>126.2</v>
      </c>
      <c r="AD161" s="1">
        <v>113.7</v>
      </c>
      <c r="AE161" s="1">
        <v>118.3</v>
      </c>
      <c r="AF161" s="1">
        <v>126.1</v>
      </c>
    </row>
    <row r="162" spans="1:32">
      <c r="A162" s="1" t="s">
        <v>34</v>
      </c>
      <c r="B162" s="1">
        <v>2016</v>
      </c>
      <c r="C162" s="1" t="s">
        <v>31</v>
      </c>
      <c r="D162" s="1" t="s">
        <v>177</v>
      </c>
      <c r="E162" s="1">
        <v>126.1</v>
      </c>
      <c r="F162" s="1">
        <v>134.1</v>
      </c>
      <c r="G162" s="1">
        <v>128.6</v>
      </c>
      <c r="H162" s="1">
        <v>129.9</v>
      </c>
      <c r="I162" s="1">
        <v>115.5</v>
      </c>
      <c r="J162" s="1">
        <v>125.7</v>
      </c>
      <c r="K162" s="1">
        <v>141.5</v>
      </c>
      <c r="L162" s="1">
        <v>170.7</v>
      </c>
      <c r="M162" s="1">
        <v>97.4</v>
      </c>
      <c r="N162" s="1">
        <v>132.9</v>
      </c>
      <c r="O162" s="1">
        <v>135.30000000000001</v>
      </c>
      <c r="P162" s="1">
        <v>131.30000000000001</v>
      </c>
      <c r="Q162" s="62">
        <v>1569</v>
      </c>
      <c r="R162" s="1">
        <v>122.7</v>
      </c>
      <c r="S162" s="1">
        <v>135.19999999999999</v>
      </c>
      <c r="T162" s="1">
        <v>130.30000000000001</v>
      </c>
      <c r="U162" s="1">
        <v>125.1</v>
      </c>
      <c r="V162" s="1">
        <v>129.5</v>
      </c>
      <c r="W162" s="1">
        <v>123.4</v>
      </c>
      <c r="X162" s="1">
        <v>122.7</v>
      </c>
      <c r="Y162" s="1">
        <v>124.2</v>
      </c>
      <c r="Z162" s="1">
        <v>122</v>
      </c>
      <c r="AA162" s="1">
        <v>111.1</v>
      </c>
      <c r="AB162" s="1">
        <v>119.8</v>
      </c>
      <c r="AC162" s="1">
        <v>126.3</v>
      </c>
      <c r="AD162" s="1">
        <v>114.5</v>
      </c>
      <c r="AE162" s="1">
        <v>118.5</v>
      </c>
      <c r="AF162" s="1">
        <v>126.3</v>
      </c>
    </row>
    <row r="163" spans="1:32">
      <c r="A163" s="1" t="s">
        <v>34</v>
      </c>
      <c r="B163" s="1">
        <v>2016</v>
      </c>
      <c r="C163" s="1" t="s">
        <v>35</v>
      </c>
      <c r="D163" s="1" t="s">
        <v>178</v>
      </c>
      <c r="E163" s="1">
        <v>126.4</v>
      </c>
      <c r="F163" s="1">
        <v>134.19999999999999</v>
      </c>
      <c r="G163" s="1">
        <v>128.69999999999999</v>
      </c>
      <c r="H163" s="1">
        <v>130.30000000000001</v>
      </c>
      <c r="I163" s="1">
        <v>114.8</v>
      </c>
      <c r="J163" s="1">
        <v>124.9</v>
      </c>
      <c r="K163" s="1">
        <v>130.30000000000001</v>
      </c>
      <c r="L163" s="1">
        <v>167.4</v>
      </c>
      <c r="M163" s="1">
        <v>98.8</v>
      </c>
      <c r="N163" s="1">
        <v>133.6</v>
      </c>
      <c r="O163" s="1">
        <v>135.80000000000001</v>
      </c>
      <c r="P163" s="1">
        <v>129.9</v>
      </c>
      <c r="Q163" s="62">
        <v>1555.1</v>
      </c>
      <c r="R163" s="1">
        <v>123</v>
      </c>
      <c r="S163" s="1">
        <v>135.9</v>
      </c>
      <c r="T163" s="1">
        <v>130.9</v>
      </c>
      <c r="U163" s="1">
        <v>125.8</v>
      </c>
      <c r="V163" s="1">
        <v>130.19999999999999</v>
      </c>
      <c r="W163" s="1">
        <v>124.4</v>
      </c>
      <c r="X163" s="1">
        <v>123.1</v>
      </c>
      <c r="Y163" s="1">
        <v>124.6</v>
      </c>
      <c r="Z163" s="1">
        <v>122.5</v>
      </c>
      <c r="AA163" s="1">
        <v>111.4</v>
      </c>
      <c r="AB163" s="1">
        <v>120.3</v>
      </c>
      <c r="AC163" s="1">
        <v>126.6</v>
      </c>
      <c r="AD163" s="1">
        <v>116.6</v>
      </c>
      <c r="AE163" s="1">
        <v>119.1</v>
      </c>
      <c r="AF163" s="1">
        <v>126</v>
      </c>
    </row>
    <row r="164" spans="1:32">
      <c r="A164" s="1" t="s">
        <v>34</v>
      </c>
      <c r="B164" s="1">
        <v>2016</v>
      </c>
      <c r="C164" s="1" t="s">
        <v>36</v>
      </c>
      <c r="D164" s="1" t="s">
        <v>179</v>
      </c>
      <c r="E164" s="1">
        <v>126.5</v>
      </c>
      <c r="F164" s="1">
        <v>135.1</v>
      </c>
      <c r="G164" s="1">
        <v>124.6</v>
      </c>
      <c r="H164" s="1">
        <v>130.19999999999999</v>
      </c>
      <c r="I164" s="1">
        <v>114.5</v>
      </c>
      <c r="J164" s="1">
        <v>126.2</v>
      </c>
      <c r="K164" s="1">
        <v>129.80000000000001</v>
      </c>
      <c r="L164" s="1">
        <v>164.3</v>
      </c>
      <c r="M164" s="1">
        <v>100.9</v>
      </c>
      <c r="N164" s="1">
        <v>133.9</v>
      </c>
      <c r="O164" s="1">
        <v>136.30000000000001</v>
      </c>
      <c r="P164" s="1">
        <v>129.80000000000001</v>
      </c>
      <c r="Q164" s="62">
        <v>1552.1000000000001</v>
      </c>
      <c r="R164" s="1">
        <v>123.1</v>
      </c>
      <c r="S164" s="1">
        <v>136.5</v>
      </c>
      <c r="T164" s="1">
        <v>131.30000000000001</v>
      </c>
      <c r="U164" s="1">
        <v>126.1</v>
      </c>
      <c r="V164" s="1">
        <v>130.5</v>
      </c>
      <c r="W164" s="1">
        <v>124.9</v>
      </c>
      <c r="X164" s="1">
        <v>122.4</v>
      </c>
      <c r="Y164" s="1">
        <v>125.1</v>
      </c>
      <c r="Z164" s="1">
        <v>122.9</v>
      </c>
      <c r="AA164" s="1">
        <v>110.9</v>
      </c>
      <c r="AB164" s="1">
        <v>120.6</v>
      </c>
      <c r="AC164" s="1">
        <v>126.9</v>
      </c>
      <c r="AD164" s="1">
        <v>117.3</v>
      </c>
      <c r="AE164" s="1">
        <v>119.3</v>
      </c>
      <c r="AF164" s="1">
        <v>126</v>
      </c>
    </row>
    <row r="165" spans="1:32">
      <c r="A165" s="1" t="s">
        <v>34</v>
      </c>
      <c r="B165" s="1">
        <v>2016</v>
      </c>
      <c r="C165" s="1" t="s">
        <v>37</v>
      </c>
      <c r="D165" s="1" t="s">
        <v>180</v>
      </c>
      <c r="E165" s="1">
        <v>126.6</v>
      </c>
      <c r="F165" s="1">
        <v>136.80000000000001</v>
      </c>
      <c r="G165" s="1">
        <v>122</v>
      </c>
      <c r="H165" s="1">
        <v>130.9</v>
      </c>
      <c r="I165" s="1">
        <v>114.8</v>
      </c>
      <c r="J165" s="1">
        <v>134.80000000000001</v>
      </c>
      <c r="K165" s="1">
        <v>135</v>
      </c>
      <c r="L165" s="1">
        <v>167.5</v>
      </c>
      <c r="M165" s="1">
        <v>106.4</v>
      </c>
      <c r="N165" s="1">
        <v>134.4</v>
      </c>
      <c r="O165" s="1">
        <v>136.69999999999999</v>
      </c>
      <c r="P165" s="1">
        <v>131.80000000000001</v>
      </c>
      <c r="Q165" s="62">
        <v>1577.7</v>
      </c>
      <c r="R165" s="1">
        <v>123.6</v>
      </c>
      <c r="S165" s="1">
        <v>137.1</v>
      </c>
      <c r="T165" s="1">
        <v>131.80000000000001</v>
      </c>
      <c r="U165" s="1">
        <v>126.4</v>
      </c>
      <c r="V165" s="1">
        <v>131</v>
      </c>
      <c r="W165" s="1">
        <v>125.6</v>
      </c>
      <c r="X165" s="1">
        <v>122.3</v>
      </c>
      <c r="Y165" s="1">
        <v>125.5</v>
      </c>
      <c r="Z165" s="1">
        <v>123.2</v>
      </c>
      <c r="AA165" s="1">
        <v>112.1</v>
      </c>
      <c r="AB165" s="1">
        <v>121.1</v>
      </c>
      <c r="AC165" s="1">
        <v>127.7</v>
      </c>
      <c r="AD165" s="1">
        <v>118.1</v>
      </c>
      <c r="AE165" s="1">
        <v>120</v>
      </c>
      <c r="AF165" s="1">
        <v>127.3</v>
      </c>
    </row>
    <row r="166" spans="1:32">
      <c r="A166" s="1" t="s">
        <v>34</v>
      </c>
      <c r="B166" s="1">
        <v>2016</v>
      </c>
      <c r="C166" s="1" t="s">
        <v>38</v>
      </c>
      <c r="D166" s="1" t="s">
        <v>181</v>
      </c>
      <c r="E166" s="1">
        <v>126.8</v>
      </c>
      <c r="F166" s="1">
        <v>139.1</v>
      </c>
      <c r="G166" s="1">
        <v>125.4</v>
      </c>
      <c r="H166" s="1">
        <v>131.69999999999999</v>
      </c>
      <c r="I166" s="1">
        <v>115</v>
      </c>
      <c r="J166" s="1">
        <v>136</v>
      </c>
      <c r="K166" s="1">
        <v>145.1</v>
      </c>
      <c r="L166" s="1">
        <v>171.7</v>
      </c>
      <c r="M166" s="1">
        <v>108.7</v>
      </c>
      <c r="N166" s="1">
        <v>135.30000000000001</v>
      </c>
      <c r="O166" s="1">
        <v>137.4</v>
      </c>
      <c r="P166" s="1">
        <v>134</v>
      </c>
      <c r="Q166" s="62">
        <v>1606.2</v>
      </c>
      <c r="R166" s="1">
        <v>124.2</v>
      </c>
      <c r="S166" s="1">
        <v>137.69999999999999</v>
      </c>
      <c r="T166" s="1">
        <v>132.19999999999999</v>
      </c>
      <c r="U166" s="1">
        <v>126.8</v>
      </c>
      <c r="V166" s="1">
        <v>131.4</v>
      </c>
      <c r="W166" s="1">
        <v>126</v>
      </c>
      <c r="X166" s="1">
        <v>122.7</v>
      </c>
      <c r="Y166" s="1">
        <v>126</v>
      </c>
      <c r="Z166" s="1">
        <v>123.7</v>
      </c>
      <c r="AA166" s="1">
        <v>112.8</v>
      </c>
      <c r="AB166" s="1">
        <v>121.5</v>
      </c>
      <c r="AC166" s="1">
        <v>128.5</v>
      </c>
      <c r="AD166" s="1">
        <v>119.2</v>
      </c>
      <c r="AE166" s="1">
        <v>120.7</v>
      </c>
      <c r="AF166" s="1">
        <v>128.6</v>
      </c>
    </row>
    <row r="167" spans="1:32">
      <c r="A167" s="1" t="s">
        <v>34</v>
      </c>
      <c r="B167" s="1">
        <v>2016</v>
      </c>
      <c r="C167" s="1" t="s">
        <v>39</v>
      </c>
      <c r="D167" s="1" t="s">
        <v>182</v>
      </c>
      <c r="E167" s="1">
        <v>127.7</v>
      </c>
      <c r="F167" s="1">
        <v>140.5</v>
      </c>
      <c r="G167" s="1">
        <v>128.30000000000001</v>
      </c>
      <c r="H167" s="1">
        <v>132.6</v>
      </c>
      <c r="I167" s="1">
        <v>115.5</v>
      </c>
      <c r="J167" s="1">
        <v>136.5</v>
      </c>
      <c r="K167" s="1">
        <v>159.69999999999999</v>
      </c>
      <c r="L167" s="1">
        <v>174.3</v>
      </c>
      <c r="M167" s="1">
        <v>109.9</v>
      </c>
      <c r="N167" s="1">
        <v>136.30000000000001</v>
      </c>
      <c r="O167" s="1">
        <v>138.1</v>
      </c>
      <c r="P167" s="1">
        <v>136.80000000000001</v>
      </c>
      <c r="Q167" s="62">
        <v>1636.1999999999998</v>
      </c>
      <c r="R167" s="1">
        <v>124.4</v>
      </c>
      <c r="S167" s="1">
        <v>138.69999999999999</v>
      </c>
      <c r="T167" s="1">
        <v>132.9</v>
      </c>
      <c r="U167" s="1">
        <v>127.2</v>
      </c>
      <c r="V167" s="1">
        <v>132</v>
      </c>
      <c r="W167" s="1">
        <v>125.5</v>
      </c>
      <c r="X167" s="1">
        <v>123.3</v>
      </c>
      <c r="Y167" s="1">
        <v>126.4</v>
      </c>
      <c r="Z167" s="1">
        <v>124.1</v>
      </c>
      <c r="AA167" s="1">
        <v>114.2</v>
      </c>
      <c r="AB167" s="1">
        <v>121.7</v>
      </c>
      <c r="AC167" s="1">
        <v>129.69999999999999</v>
      </c>
      <c r="AD167" s="1">
        <v>119.4</v>
      </c>
      <c r="AE167" s="1">
        <v>121.5</v>
      </c>
      <c r="AF167" s="1">
        <v>130.1</v>
      </c>
    </row>
    <row r="168" spans="1:32">
      <c r="A168" s="1" t="s">
        <v>34</v>
      </c>
      <c r="B168" s="1">
        <v>2016</v>
      </c>
      <c r="C168" s="1" t="s">
        <v>40</v>
      </c>
      <c r="D168" s="1" t="s">
        <v>183</v>
      </c>
      <c r="E168" s="1">
        <v>128.5</v>
      </c>
      <c r="F168" s="1">
        <v>141.19999999999999</v>
      </c>
      <c r="G168" s="1">
        <v>132.30000000000001</v>
      </c>
      <c r="H168" s="1">
        <v>133.5</v>
      </c>
      <c r="I168" s="1">
        <v>116.4</v>
      </c>
      <c r="J168" s="1">
        <v>137.80000000000001</v>
      </c>
      <c r="K168" s="1">
        <v>165.4</v>
      </c>
      <c r="L168" s="1">
        <v>177.4</v>
      </c>
      <c r="M168" s="1">
        <v>111.3</v>
      </c>
      <c r="N168" s="1">
        <v>137.5</v>
      </c>
      <c r="O168" s="1">
        <v>138.80000000000001</v>
      </c>
      <c r="P168" s="1">
        <v>138.4</v>
      </c>
      <c r="Q168" s="62">
        <v>1658.5</v>
      </c>
      <c r="R168" s="1">
        <v>125</v>
      </c>
      <c r="S168" s="1">
        <v>139.30000000000001</v>
      </c>
      <c r="T168" s="1">
        <v>133.5</v>
      </c>
      <c r="U168" s="1">
        <v>127.6</v>
      </c>
      <c r="V168" s="1">
        <v>132.69999999999999</v>
      </c>
      <c r="W168" s="1">
        <v>126.4</v>
      </c>
      <c r="X168" s="1">
        <v>123.4</v>
      </c>
      <c r="Y168" s="1">
        <v>126.9</v>
      </c>
      <c r="Z168" s="1">
        <v>124.5</v>
      </c>
      <c r="AA168" s="1">
        <v>113.9</v>
      </c>
      <c r="AB168" s="1">
        <v>122.4</v>
      </c>
      <c r="AC168" s="1">
        <v>130.80000000000001</v>
      </c>
      <c r="AD168" s="1">
        <v>120.5</v>
      </c>
      <c r="AE168" s="1">
        <v>121.9</v>
      </c>
      <c r="AF168" s="1">
        <v>131.1</v>
      </c>
    </row>
    <row r="169" spans="1:32">
      <c r="A169" s="1" t="s">
        <v>34</v>
      </c>
      <c r="B169" s="1">
        <v>2016</v>
      </c>
      <c r="C169" s="1" t="s">
        <v>41</v>
      </c>
      <c r="D169" s="1" t="s">
        <v>184</v>
      </c>
      <c r="E169" s="1">
        <v>129.30000000000001</v>
      </c>
      <c r="F169" s="1">
        <v>139.30000000000001</v>
      </c>
      <c r="G169" s="1">
        <v>131.6</v>
      </c>
      <c r="H169" s="1">
        <v>134.1</v>
      </c>
      <c r="I169" s="1">
        <v>116.9</v>
      </c>
      <c r="J169" s="1">
        <v>138.1</v>
      </c>
      <c r="K169" s="1">
        <v>159.1</v>
      </c>
      <c r="L169" s="1">
        <v>175.6</v>
      </c>
      <c r="M169" s="1">
        <v>112.9</v>
      </c>
      <c r="N169" s="1">
        <v>138.1</v>
      </c>
      <c r="O169" s="1">
        <v>139.5</v>
      </c>
      <c r="P169" s="1">
        <v>137.9</v>
      </c>
      <c r="Q169" s="62">
        <v>1652.4</v>
      </c>
      <c r="R169" s="1">
        <v>125.5</v>
      </c>
      <c r="S169" s="1">
        <v>140.19999999999999</v>
      </c>
      <c r="T169" s="1">
        <v>134.1</v>
      </c>
      <c r="U169" s="1">
        <v>128.19999999999999</v>
      </c>
      <c r="V169" s="1">
        <v>133.19999999999999</v>
      </c>
      <c r="W169" s="1">
        <v>127.3</v>
      </c>
      <c r="X169" s="1">
        <v>123.6</v>
      </c>
      <c r="Y169" s="1">
        <v>127.4</v>
      </c>
      <c r="Z169" s="1">
        <v>124.8</v>
      </c>
      <c r="AA169" s="1">
        <v>113.1</v>
      </c>
      <c r="AB169" s="1">
        <v>122.7</v>
      </c>
      <c r="AC169" s="1">
        <v>131.69999999999999</v>
      </c>
      <c r="AD169" s="1">
        <v>121.5</v>
      </c>
      <c r="AE169" s="1">
        <v>122.1</v>
      </c>
      <c r="AF169" s="1">
        <v>131.1</v>
      </c>
    </row>
    <row r="170" spans="1:32">
      <c r="A170" s="1" t="s">
        <v>34</v>
      </c>
      <c r="B170" s="1">
        <v>2016</v>
      </c>
      <c r="C170" s="1" t="s">
        <v>42</v>
      </c>
      <c r="D170" s="1" t="s">
        <v>185</v>
      </c>
      <c r="E170" s="1">
        <v>129.9</v>
      </c>
      <c r="F170" s="1">
        <v>138</v>
      </c>
      <c r="G170" s="1">
        <v>130.5</v>
      </c>
      <c r="H170" s="1">
        <v>134.4</v>
      </c>
      <c r="I170" s="1">
        <v>117.2</v>
      </c>
      <c r="J170" s="1">
        <v>136.1</v>
      </c>
      <c r="K170" s="1">
        <v>150.69999999999999</v>
      </c>
      <c r="L170" s="1">
        <v>171.5</v>
      </c>
      <c r="M170" s="1">
        <v>113.8</v>
      </c>
      <c r="N170" s="1">
        <v>138.80000000000001</v>
      </c>
      <c r="O170" s="1">
        <v>140.19999999999999</v>
      </c>
      <c r="P170" s="1">
        <v>136.6</v>
      </c>
      <c r="Q170" s="62">
        <v>1637.6999999999998</v>
      </c>
      <c r="R170" s="1">
        <v>126</v>
      </c>
      <c r="S170" s="1">
        <v>141</v>
      </c>
      <c r="T170" s="1">
        <v>134.6</v>
      </c>
      <c r="U170" s="1">
        <v>128.6</v>
      </c>
      <c r="V170" s="1">
        <v>133.80000000000001</v>
      </c>
      <c r="W170" s="1">
        <v>127.9</v>
      </c>
      <c r="X170" s="1">
        <v>124.1</v>
      </c>
      <c r="Y170" s="1">
        <v>127.9</v>
      </c>
      <c r="Z170" s="1">
        <v>125.4</v>
      </c>
      <c r="AA170" s="1">
        <v>114.3</v>
      </c>
      <c r="AB170" s="1">
        <v>122.9</v>
      </c>
      <c r="AC170" s="1">
        <v>131.80000000000001</v>
      </c>
      <c r="AD170" s="1">
        <v>122.1</v>
      </c>
      <c r="AE170" s="1">
        <v>122.8</v>
      </c>
      <c r="AF170" s="1">
        <v>130.9</v>
      </c>
    </row>
    <row r="171" spans="1:32">
      <c r="A171" s="1" t="s">
        <v>34</v>
      </c>
      <c r="B171" s="1">
        <v>2016</v>
      </c>
      <c r="C171" s="1" t="s">
        <v>43</v>
      </c>
      <c r="D171" s="1" t="s">
        <v>186</v>
      </c>
      <c r="E171" s="1">
        <v>130.5</v>
      </c>
      <c r="F171" s="1">
        <v>137.9</v>
      </c>
      <c r="G171" s="1">
        <v>130.19999999999999</v>
      </c>
      <c r="H171" s="1">
        <v>134.80000000000001</v>
      </c>
      <c r="I171" s="1">
        <v>117.8</v>
      </c>
      <c r="J171" s="1">
        <v>134.69999999999999</v>
      </c>
      <c r="K171" s="1">
        <v>151.19999999999999</v>
      </c>
      <c r="L171" s="1">
        <v>172.1</v>
      </c>
      <c r="M171" s="1">
        <v>114.1</v>
      </c>
      <c r="N171" s="1">
        <v>139.30000000000001</v>
      </c>
      <c r="O171" s="1">
        <v>141.1</v>
      </c>
      <c r="P171" s="1">
        <v>137</v>
      </c>
      <c r="Q171" s="62">
        <v>1640.6999999999996</v>
      </c>
      <c r="R171" s="1">
        <v>126.1</v>
      </c>
      <c r="S171" s="1">
        <v>141.80000000000001</v>
      </c>
      <c r="T171" s="1">
        <v>135.5</v>
      </c>
      <c r="U171" s="1">
        <v>129.1</v>
      </c>
      <c r="V171" s="1">
        <v>134.5</v>
      </c>
      <c r="W171" s="1">
        <v>128.69999999999999</v>
      </c>
      <c r="X171" s="1">
        <v>124.3</v>
      </c>
      <c r="Y171" s="1">
        <v>128.4</v>
      </c>
      <c r="Z171" s="1">
        <v>126.1</v>
      </c>
      <c r="AA171" s="1">
        <v>115.2</v>
      </c>
      <c r="AB171" s="1">
        <v>123.5</v>
      </c>
      <c r="AC171" s="1">
        <v>132.4</v>
      </c>
      <c r="AD171" s="1">
        <v>122.1</v>
      </c>
      <c r="AE171" s="1">
        <v>123.4</v>
      </c>
      <c r="AF171" s="1">
        <v>131.4</v>
      </c>
    </row>
    <row r="172" spans="1:32">
      <c r="A172" s="1" t="s">
        <v>34</v>
      </c>
      <c r="B172" s="1">
        <v>2016</v>
      </c>
      <c r="C172" s="1" t="s">
        <v>44</v>
      </c>
      <c r="D172" s="1" t="s">
        <v>187</v>
      </c>
      <c r="E172" s="1">
        <v>131.4</v>
      </c>
      <c r="F172" s="1">
        <v>137.80000000000001</v>
      </c>
      <c r="G172" s="1">
        <v>132</v>
      </c>
      <c r="H172" s="1">
        <v>135</v>
      </c>
      <c r="I172" s="1">
        <v>118</v>
      </c>
      <c r="J172" s="1">
        <v>134.1</v>
      </c>
      <c r="K172" s="1">
        <v>141.9</v>
      </c>
      <c r="L172" s="1">
        <v>171.7</v>
      </c>
      <c r="M172" s="1">
        <v>114.1</v>
      </c>
      <c r="N172" s="1">
        <v>139.69999999999999</v>
      </c>
      <c r="O172" s="1">
        <v>141.80000000000001</v>
      </c>
      <c r="P172" s="1">
        <v>136.1</v>
      </c>
      <c r="Q172" s="62">
        <v>1633.6</v>
      </c>
      <c r="R172" s="1">
        <v>126.2</v>
      </c>
      <c r="S172" s="1">
        <v>142</v>
      </c>
      <c r="T172" s="1">
        <v>135.80000000000001</v>
      </c>
      <c r="U172" s="1">
        <v>129.30000000000001</v>
      </c>
      <c r="V172" s="1">
        <v>135</v>
      </c>
      <c r="W172" s="1">
        <v>129.1</v>
      </c>
      <c r="X172" s="1">
        <v>125</v>
      </c>
      <c r="Y172" s="1">
        <v>128.6</v>
      </c>
      <c r="Z172" s="1">
        <v>126.4</v>
      </c>
      <c r="AA172" s="1">
        <v>115.7</v>
      </c>
      <c r="AB172" s="1">
        <v>124</v>
      </c>
      <c r="AC172" s="1">
        <v>132.80000000000001</v>
      </c>
      <c r="AD172" s="1">
        <v>122.6</v>
      </c>
      <c r="AE172" s="1">
        <v>123.8</v>
      </c>
      <c r="AF172" s="1">
        <v>131.19999999999999</v>
      </c>
    </row>
    <row r="173" spans="1:32">
      <c r="A173" s="1" t="s">
        <v>34</v>
      </c>
      <c r="B173" s="1">
        <v>2016</v>
      </c>
      <c r="C173" s="1" t="s">
        <v>45</v>
      </c>
      <c r="D173" s="1" t="s">
        <v>188</v>
      </c>
      <c r="E173" s="1">
        <v>132.30000000000001</v>
      </c>
      <c r="F173" s="1">
        <v>137.6</v>
      </c>
      <c r="G173" s="1">
        <v>132.9</v>
      </c>
      <c r="H173" s="1">
        <v>135.1</v>
      </c>
      <c r="I173" s="1">
        <v>118.6</v>
      </c>
      <c r="J173" s="1">
        <v>132.69999999999999</v>
      </c>
      <c r="K173" s="1">
        <v>125.3</v>
      </c>
      <c r="L173" s="1">
        <v>168.7</v>
      </c>
      <c r="M173" s="1">
        <v>114.4</v>
      </c>
      <c r="N173" s="1">
        <v>140.19999999999999</v>
      </c>
      <c r="O173" s="1">
        <v>142.30000000000001</v>
      </c>
      <c r="P173" s="1">
        <v>134</v>
      </c>
      <c r="Q173" s="62">
        <v>1614.1000000000001</v>
      </c>
      <c r="R173" s="1">
        <v>126.6</v>
      </c>
      <c r="S173" s="1">
        <v>143.1</v>
      </c>
      <c r="T173" s="1">
        <v>136.30000000000001</v>
      </c>
      <c r="U173" s="1">
        <v>129.80000000000001</v>
      </c>
      <c r="V173" s="1">
        <v>135.4</v>
      </c>
      <c r="W173" s="1">
        <v>128.5</v>
      </c>
      <c r="X173" s="1">
        <v>126.6</v>
      </c>
      <c r="Y173" s="1">
        <v>129.19999999999999</v>
      </c>
      <c r="Z173" s="1">
        <v>126.9</v>
      </c>
      <c r="AA173" s="1">
        <v>116</v>
      </c>
      <c r="AB173" s="1">
        <v>124.2</v>
      </c>
      <c r="AC173" s="1">
        <v>133.1</v>
      </c>
      <c r="AD173" s="1">
        <v>121.1</v>
      </c>
      <c r="AE173" s="1">
        <v>123.9</v>
      </c>
      <c r="AF173" s="1">
        <v>130.4</v>
      </c>
    </row>
    <row r="174" spans="1:32">
      <c r="A174" s="1" t="s">
        <v>34</v>
      </c>
      <c r="B174" s="1">
        <v>2017</v>
      </c>
      <c r="C174" s="1" t="s">
        <v>31</v>
      </c>
      <c r="D174" s="1" t="s">
        <v>189</v>
      </c>
      <c r="E174" s="1">
        <v>132.80000000000001</v>
      </c>
      <c r="F174" s="1">
        <v>138.19999999999999</v>
      </c>
      <c r="G174" s="1">
        <v>132.19999999999999</v>
      </c>
      <c r="H174" s="1">
        <v>135.4</v>
      </c>
      <c r="I174" s="1">
        <v>119.1</v>
      </c>
      <c r="J174" s="1">
        <v>133</v>
      </c>
      <c r="K174" s="1">
        <v>119.4</v>
      </c>
      <c r="L174" s="1">
        <v>159.5</v>
      </c>
      <c r="M174" s="1">
        <v>115.6</v>
      </c>
      <c r="N174" s="1">
        <v>139.6</v>
      </c>
      <c r="O174" s="1">
        <v>142.80000000000001</v>
      </c>
      <c r="P174" s="1">
        <v>133.1</v>
      </c>
      <c r="Q174" s="62">
        <v>1600.6999999999996</v>
      </c>
      <c r="R174" s="1">
        <v>126.6</v>
      </c>
      <c r="S174" s="1">
        <v>143.80000000000001</v>
      </c>
      <c r="T174" s="1">
        <v>136.6</v>
      </c>
      <c r="U174" s="1">
        <v>130.19999999999999</v>
      </c>
      <c r="V174" s="1">
        <v>135.6</v>
      </c>
      <c r="W174" s="1">
        <v>129.6</v>
      </c>
      <c r="X174" s="1">
        <v>126.8</v>
      </c>
      <c r="Y174" s="1">
        <v>129.4</v>
      </c>
      <c r="Z174" s="1">
        <v>127.1</v>
      </c>
      <c r="AA174" s="1">
        <v>117</v>
      </c>
      <c r="AB174" s="1">
        <v>124.2</v>
      </c>
      <c r="AC174" s="1">
        <v>133.30000000000001</v>
      </c>
      <c r="AD174" s="1">
        <v>121.7</v>
      </c>
      <c r="AE174" s="1">
        <v>124.4</v>
      </c>
      <c r="AF174" s="1">
        <v>130.30000000000001</v>
      </c>
    </row>
    <row r="175" spans="1:32">
      <c r="A175" s="1" t="s">
        <v>34</v>
      </c>
      <c r="B175" s="1">
        <v>2017</v>
      </c>
      <c r="C175" s="1" t="s">
        <v>35</v>
      </c>
      <c r="D175" s="1" t="s">
        <v>190</v>
      </c>
      <c r="E175" s="1">
        <v>133.1</v>
      </c>
      <c r="F175" s="1">
        <v>138.80000000000001</v>
      </c>
      <c r="G175" s="1">
        <v>129.30000000000001</v>
      </c>
      <c r="H175" s="1">
        <v>135.80000000000001</v>
      </c>
      <c r="I175" s="1">
        <v>119.2</v>
      </c>
      <c r="J175" s="1">
        <v>135.30000000000001</v>
      </c>
      <c r="K175" s="1">
        <v>119.5</v>
      </c>
      <c r="L175" s="1">
        <v>152.19999999999999</v>
      </c>
      <c r="M175" s="1">
        <v>117.3</v>
      </c>
      <c r="N175" s="1">
        <v>138.69999999999999</v>
      </c>
      <c r="O175" s="1">
        <v>143.19999999999999</v>
      </c>
      <c r="P175" s="1">
        <v>133</v>
      </c>
      <c r="Q175" s="62">
        <v>1595.4</v>
      </c>
      <c r="R175" s="1">
        <v>126.9</v>
      </c>
      <c r="S175" s="1">
        <v>144.4</v>
      </c>
      <c r="T175" s="1">
        <v>136.80000000000001</v>
      </c>
      <c r="U175" s="1">
        <v>130.30000000000001</v>
      </c>
      <c r="V175" s="1">
        <v>135.9</v>
      </c>
      <c r="W175" s="1">
        <v>130.5</v>
      </c>
      <c r="X175" s="1">
        <v>127.9</v>
      </c>
      <c r="Y175" s="1">
        <v>129.69999999999999</v>
      </c>
      <c r="Z175" s="1">
        <v>127.4</v>
      </c>
      <c r="AA175" s="1">
        <v>117.4</v>
      </c>
      <c r="AB175" s="1">
        <v>124.6</v>
      </c>
      <c r="AC175" s="1">
        <v>133.4</v>
      </c>
      <c r="AD175" s="1">
        <v>122.6</v>
      </c>
      <c r="AE175" s="1">
        <v>124.8</v>
      </c>
      <c r="AF175" s="1">
        <v>130.6</v>
      </c>
    </row>
    <row r="176" spans="1:32">
      <c r="A176" s="1" t="s">
        <v>34</v>
      </c>
      <c r="B176" s="1">
        <v>2017</v>
      </c>
      <c r="C176" s="1" t="s">
        <v>36</v>
      </c>
      <c r="D176" s="1" t="s">
        <v>191</v>
      </c>
      <c r="E176" s="1">
        <v>133.30000000000001</v>
      </c>
      <c r="F176" s="1">
        <v>139</v>
      </c>
      <c r="G176" s="1">
        <v>128.6</v>
      </c>
      <c r="H176" s="1">
        <v>136.30000000000001</v>
      </c>
      <c r="I176" s="1">
        <v>118.8</v>
      </c>
      <c r="J176" s="1">
        <v>138.30000000000001</v>
      </c>
      <c r="K176" s="1">
        <v>120.5</v>
      </c>
      <c r="L176" s="1">
        <v>143.9</v>
      </c>
      <c r="M176" s="1">
        <v>118</v>
      </c>
      <c r="N176" s="1">
        <v>137.9</v>
      </c>
      <c r="O176" s="1">
        <v>144</v>
      </c>
      <c r="P176" s="1">
        <v>133.1</v>
      </c>
      <c r="Q176" s="62">
        <v>1591.7</v>
      </c>
      <c r="R176" s="1">
        <v>127.2</v>
      </c>
      <c r="S176" s="1">
        <v>145.1</v>
      </c>
      <c r="T176" s="1">
        <v>137.30000000000001</v>
      </c>
      <c r="U176" s="1">
        <v>130.6</v>
      </c>
      <c r="V176" s="1">
        <v>136.4</v>
      </c>
      <c r="W176" s="1">
        <v>131.1</v>
      </c>
      <c r="X176" s="1">
        <v>129.1</v>
      </c>
      <c r="Y176" s="1">
        <v>130.1</v>
      </c>
      <c r="Z176" s="1">
        <v>127.8</v>
      </c>
      <c r="AA176" s="1">
        <v>117.6</v>
      </c>
      <c r="AB176" s="1">
        <v>125</v>
      </c>
      <c r="AC176" s="1">
        <v>133.80000000000001</v>
      </c>
      <c r="AD176" s="1">
        <v>122.6</v>
      </c>
      <c r="AE176" s="1">
        <v>125.1</v>
      </c>
      <c r="AF176" s="1">
        <v>130.9</v>
      </c>
    </row>
    <row r="177" spans="1:32">
      <c r="A177" s="1" t="s">
        <v>34</v>
      </c>
      <c r="B177" s="1">
        <v>2017</v>
      </c>
      <c r="C177" s="1" t="s">
        <v>37</v>
      </c>
      <c r="D177" s="1" t="s">
        <v>192</v>
      </c>
      <c r="E177" s="1">
        <v>133</v>
      </c>
      <c r="F177" s="1">
        <v>139.4</v>
      </c>
      <c r="G177" s="1">
        <v>126.1</v>
      </c>
      <c r="H177" s="1">
        <v>137.19999999999999</v>
      </c>
      <c r="I177" s="1">
        <v>118.4</v>
      </c>
      <c r="J177" s="1">
        <v>139.9</v>
      </c>
      <c r="K177" s="1">
        <v>123.4</v>
      </c>
      <c r="L177" s="1">
        <v>140.9</v>
      </c>
      <c r="M177" s="1">
        <v>118.5</v>
      </c>
      <c r="N177" s="1">
        <v>136.5</v>
      </c>
      <c r="O177" s="1">
        <v>144.19999999999999</v>
      </c>
      <c r="P177" s="1">
        <v>133.5</v>
      </c>
      <c r="Q177" s="62">
        <v>1591</v>
      </c>
      <c r="R177" s="1">
        <v>127.4</v>
      </c>
      <c r="S177" s="1">
        <v>145.4</v>
      </c>
      <c r="T177" s="1">
        <v>138</v>
      </c>
      <c r="U177" s="1">
        <v>131.1</v>
      </c>
      <c r="V177" s="1">
        <v>137</v>
      </c>
      <c r="W177" s="1">
        <v>131.69999999999999</v>
      </c>
      <c r="X177" s="1">
        <v>129.80000000000001</v>
      </c>
      <c r="Y177" s="1">
        <v>130.4</v>
      </c>
      <c r="Z177" s="1">
        <v>128.1</v>
      </c>
      <c r="AA177" s="1">
        <v>116.6</v>
      </c>
      <c r="AB177" s="1">
        <v>125.1</v>
      </c>
      <c r="AC177" s="1">
        <v>134.5</v>
      </c>
      <c r="AD177" s="1">
        <v>123.1</v>
      </c>
      <c r="AE177" s="1">
        <v>125.1</v>
      </c>
      <c r="AF177" s="1">
        <v>131.1</v>
      </c>
    </row>
    <row r="178" spans="1:32">
      <c r="A178" s="1" t="s">
        <v>34</v>
      </c>
      <c r="B178" s="1">
        <v>2017</v>
      </c>
      <c r="C178" s="1" t="s">
        <v>38</v>
      </c>
      <c r="D178" s="1" t="s">
        <v>193</v>
      </c>
      <c r="E178" s="1">
        <v>132.9</v>
      </c>
      <c r="F178" s="1">
        <v>141.6</v>
      </c>
      <c r="G178" s="1">
        <v>126.3</v>
      </c>
      <c r="H178" s="1">
        <v>137.69999999999999</v>
      </c>
      <c r="I178" s="1">
        <v>118.1</v>
      </c>
      <c r="J178" s="1">
        <v>137.9</v>
      </c>
      <c r="K178" s="1">
        <v>125.6</v>
      </c>
      <c r="L178" s="1">
        <v>138.30000000000001</v>
      </c>
      <c r="M178" s="1">
        <v>119.4</v>
      </c>
      <c r="N178" s="1">
        <v>136</v>
      </c>
      <c r="O178" s="1">
        <v>144.5</v>
      </c>
      <c r="P178" s="1">
        <v>133.69999999999999</v>
      </c>
      <c r="Q178" s="62">
        <v>1592.0000000000002</v>
      </c>
      <c r="R178" s="1">
        <v>127.6</v>
      </c>
      <c r="S178" s="1">
        <v>146.19999999999999</v>
      </c>
      <c r="T178" s="1">
        <v>138.19999999999999</v>
      </c>
      <c r="U178" s="1">
        <v>131.4</v>
      </c>
      <c r="V178" s="1">
        <v>137.19999999999999</v>
      </c>
      <c r="W178" s="1">
        <v>132.1</v>
      </c>
      <c r="X178" s="1">
        <v>129.4</v>
      </c>
      <c r="Y178" s="1">
        <v>130.9</v>
      </c>
      <c r="Z178" s="1">
        <v>128.4</v>
      </c>
      <c r="AA178" s="1">
        <v>116.7</v>
      </c>
      <c r="AB178" s="1">
        <v>125.7</v>
      </c>
      <c r="AC178" s="1">
        <v>134.80000000000001</v>
      </c>
      <c r="AD178" s="1">
        <v>123</v>
      </c>
      <c r="AE178" s="1">
        <v>125.3</v>
      </c>
      <c r="AF178" s="1">
        <v>131.4</v>
      </c>
    </row>
    <row r="179" spans="1:32">
      <c r="A179" s="1" t="s">
        <v>34</v>
      </c>
      <c r="B179" s="1">
        <v>2017</v>
      </c>
      <c r="C179" s="1" t="s">
        <v>39</v>
      </c>
      <c r="D179" s="1" t="s">
        <v>194</v>
      </c>
      <c r="E179" s="1">
        <v>133.30000000000001</v>
      </c>
      <c r="F179" s="1">
        <v>145.5</v>
      </c>
      <c r="G179" s="1">
        <v>128.1</v>
      </c>
      <c r="H179" s="1">
        <v>138.1</v>
      </c>
      <c r="I179" s="1">
        <v>118.2</v>
      </c>
      <c r="J179" s="1">
        <v>139.19999999999999</v>
      </c>
      <c r="K179" s="1">
        <v>133.30000000000001</v>
      </c>
      <c r="L179" s="1">
        <v>136.19999999999999</v>
      </c>
      <c r="M179" s="1">
        <v>119.6</v>
      </c>
      <c r="N179" s="1">
        <v>135.30000000000001</v>
      </c>
      <c r="O179" s="1">
        <v>144.9</v>
      </c>
      <c r="P179" s="1">
        <v>135.19999999999999</v>
      </c>
      <c r="Q179" s="62">
        <v>1606.9</v>
      </c>
      <c r="R179" s="1">
        <v>127.8</v>
      </c>
      <c r="S179" s="1">
        <v>146.5</v>
      </c>
      <c r="T179" s="1">
        <v>138.5</v>
      </c>
      <c r="U179" s="1">
        <v>131.69999999999999</v>
      </c>
      <c r="V179" s="1">
        <v>137.5</v>
      </c>
      <c r="W179" s="1">
        <v>131.4</v>
      </c>
      <c r="X179" s="1">
        <v>128.80000000000001</v>
      </c>
      <c r="Y179" s="1">
        <v>131.19999999999999</v>
      </c>
      <c r="Z179" s="1">
        <v>128.5</v>
      </c>
      <c r="AA179" s="1">
        <v>116.5</v>
      </c>
      <c r="AB179" s="1">
        <v>125.9</v>
      </c>
      <c r="AC179" s="1">
        <v>135.4</v>
      </c>
      <c r="AD179" s="1">
        <v>123.4</v>
      </c>
      <c r="AE179" s="1">
        <v>125.5</v>
      </c>
      <c r="AF179" s="1">
        <v>132</v>
      </c>
    </row>
    <row r="180" spans="1:32">
      <c r="A180" s="1" t="s">
        <v>34</v>
      </c>
      <c r="B180" s="1">
        <v>2017</v>
      </c>
      <c r="C180" s="1" t="s">
        <v>40</v>
      </c>
      <c r="D180" s="1" t="s">
        <v>195</v>
      </c>
      <c r="E180" s="1">
        <v>133.6</v>
      </c>
      <c r="F180" s="1">
        <v>145.69999999999999</v>
      </c>
      <c r="G180" s="1">
        <v>129.6</v>
      </c>
      <c r="H180" s="1">
        <v>138.5</v>
      </c>
      <c r="I180" s="1">
        <v>118.1</v>
      </c>
      <c r="J180" s="1">
        <v>141.80000000000001</v>
      </c>
      <c r="K180" s="1">
        <v>159.5</v>
      </c>
      <c r="L180" s="1">
        <v>133.6</v>
      </c>
      <c r="M180" s="1">
        <v>120.5</v>
      </c>
      <c r="N180" s="1">
        <v>135.19999999999999</v>
      </c>
      <c r="O180" s="1">
        <v>145.80000000000001</v>
      </c>
      <c r="P180" s="1">
        <v>139</v>
      </c>
      <c r="Q180" s="62">
        <v>1640.8999999999999</v>
      </c>
      <c r="R180" s="1">
        <v>128.5</v>
      </c>
      <c r="S180" s="1">
        <v>148.19999999999999</v>
      </c>
      <c r="T180" s="1">
        <v>139.30000000000001</v>
      </c>
      <c r="U180" s="1">
        <v>132.1</v>
      </c>
      <c r="V180" s="1">
        <v>138.30000000000001</v>
      </c>
      <c r="W180" s="1">
        <v>132.6</v>
      </c>
      <c r="X180" s="1">
        <v>129.4</v>
      </c>
      <c r="Y180" s="1">
        <v>131.9</v>
      </c>
      <c r="Z180" s="1">
        <v>129.4</v>
      </c>
      <c r="AA180" s="1">
        <v>116</v>
      </c>
      <c r="AB180" s="1">
        <v>126.6</v>
      </c>
      <c r="AC180" s="1">
        <v>136.80000000000001</v>
      </c>
      <c r="AD180" s="1">
        <v>123.6</v>
      </c>
      <c r="AE180" s="1">
        <v>125.9</v>
      </c>
      <c r="AF180" s="1">
        <v>134.19999999999999</v>
      </c>
    </row>
    <row r="181" spans="1:32">
      <c r="A181" s="1" t="s">
        <v>34</v>
      </c>
      <c r="B181" s="1">
        <v>2017</v>
      </c>
      <c r="C181" s="1" t="s">
        <v>41</v>
      </c>
      <c r="D181" s="1" t="s">
        <v>196</v>
      </c>
      <c r="E181" s="1">
        <v>134.30000000000001</v>
      </c>
      <c r="F181" s="1">
        <v>143.4</v>
      </c>
      <c r="G181" s="1">
        <v>129.30000000000001</v>
      </c>
      <c r="H181" s="1">
        <v>139</v>
      </c>
      <c r="I181" s="1">
        <v>118.1</v>
      </c>
      <c r="J181" s="1">
        <v>145.5</v>
      </c>
      <c r="K181" s="1">
        <v>168.6</v>
      </c>
      <c r="L181" s="1">
        <v>132.69999999999999</v>
      </c>
      <c r="M181" s="1">
        <v>121.2</v>
      </c>
      <c r="N181" s="1">
        <v>135.6</v>
      </c>
      <c r="O181" s="1">
        <v>146.80000000000001</v>
      </c>
      <c r="P181" s="1">
        <v>140.6</v>
      </c>
      <c r="Q181" s="62">
        <v>1655.1</v>
      </c>
      <c r="R181" s="1">
        <v>128.69999999999999</v>
      </c>
      <c r="S181" s="1">
        <v>149.80000000000001</v>
      </c>
      <c r="T181" s="1">
        <v>140.30000000000001</v>
      </c>
      <c r="U181" s="1">
        <v>133</v>
      </c>
      <c r="V181" s="1">
        <v>139.30000000000001</v>
      </c>
      <c r="W181" s="1">
        <v>134.4</v>
      </c>
      <c r="X181" s="1">
        <v>129.80000000000001</v>
      </c>
      <c r="Y181" s="1">
        <v>132.80000000000001</v>
      </c>
      <c r="Z181" s="1">
        <v>130.19999999999999</v>
      </c>
      <c r="AA181" s="1">
        <v>117.3</v>
      </c>
      <c r="AB181" s="1">
        <v>127.3</v>
      </c>
      <c r="AC181" s="1">
        <v>137.6</v>
      </c>
      <c r="AD181" s="1">
        <v>124.5</v>
      </c>
      <c r="AE181" s="1">
        <v>126.8</v>
      </c>
      <c r="AF181" s="1">
        <v>135.4</v>
      </c>
    </row>
    <row r="182" spans="1:32">
      <c r="A182" s="1" t="s">
        <v>34</v>
      </c>
      <c r="B182" s="1">
        <v>2017</v>
      </c>
      <c r="C182" s="1" t="s">
        <v>42</v>
      </c>
      <c r="D182" s="1" t="s">
        <v>197</v>
      </c>
      <c r="E182" s="1">
        <v>134.69999999999999</v>
      </c>
      <c r="F182" s="1">
        <v>142.4</v>
      </c>
      <c r="G182" s="1">
        <v>130.19999999999999</v>
      </c>
      <c r="H182" s="1">
        <v>139.6</v>
      </c>
      <c r="I182" s="1">
        <v>118.4</v>
      </c>
      <c r="J182" s="1">
        <v>143</v>
      </c>
      <c r="K182" s="1">
        <v>156.6</v>
      </c>
      <c r="L182" s="1">
        <v>132.9</v>
      </c>
      <c r="M182" s="1">
        <v>121.5</v>
      </c>
      <c r="N182" s="1">
        <v>135.6</v>
      </c>
      <c r="O182" s="1">
        <v>147.30000000000001</v>
      </c>
      <c r="P182" s="1">
        <v>139</v>
      </c>
      <c r="Q182" s="62">
        <v>1641.1999999999998</v>
      </c>
      <c r="R182" s="1">
        <v>128.80000000000001</v>
      </c>
      <c r="S182" s="1">
        <v>150.80000000000001</v>
      </c>
      <c r="T182" s="1">
        <v>141.1</v>
      </c>
      <c r="U182" s="1">
        <v>133.4</v>
      </c>
      <c r="V182" s="1">
        <v>140</v>
      </c>
      <c r="W182" s="1">
        <v>135.69999999999999</v>
      </c>
      <c r="X182" s="1">
        <v>131</v>
      </c>
      <c r="Y182" s="1">
        <v>133.30000000000001</v>
      </c>
      <c r="Z182" s="1">
        <v>130.6</v>
      </c>
      <c r="AA182" s="1">
        <v>118.3</v>
      </c>
      <c r="AB182" s="1">
        <v>127.9</v>
      </c>
      <c r="AC182" s="1">
        <v>137.4</v>
      </c>
      <c r="AD182" s="1">
        <v>125.7</v>
      </c>
      <c r="AE182" s="1">
        <v>127.5</v>
      </c>
      <c r="AF182" s="1">
        <v>135.19999999999999</v>
      </c>
    </row>
    <row r="183" spans="1:32">
      <c r="A183" s="1" t="s">
        <v>34</v>
      </c>
      <c r="B183" s="1">
        <v>2017</v>
      </c>
      <c r="C183" s="1" t="s">
        <v>43</v>
      </c>
      <c r="D183" s="1" t="s">
        <v>198</v>
      </c>
      <c r="E183" s="1">
        <v>135.30000000000001</v>
      </c>
      <c r="F183" s="1">
        <v>142.19999999999999</v>
      </c>
      <c r="G183" s="1">
        <v>131.19999999999999</v>
      </c>
      <c r="H183" s="1">
        <v>140.6</v>
      </c>
      <c r="I183" s="1">
        <v>119</v>
      </c>
      <c r="J183" s="1">
        <v>141.5</v>
      </c>
      <c r="K183" s="1">
        <v>162.6</v>
      </c>
      <c r="L183" s="1">
        <v>132.30000000000001</v>
      </c>
      <c r="M183" s="1">
        <v>121.8</v>
      </c>
      <c r="N183" s="1">
        <v>136.30000000000001</v>
      </c>
      <c r="O183" s="1">
        <v>148.1</v>
      </c>
      <c r="P183" s="1">
        <v>140.1</v>
      </c>
      <c r="Q183" s="62">
        <v>1650.9999999999998</v>
      </c>
      <c r="R183" s="1">
        <v>128.69999999999999</v>
      </c>
      <c r="S183" s="1">
        <v>151.6</v>
      </c>
      <c r="T183" s="1">
        <v>142</v>
      </c>
      <c r="U183" s="1">
        <v>134.1</v>
      </c>
      <c r="V183" s="1">
        <v>140.80000000000001</v>
      </c>
      <c r="W183" s="1">
        <v>137.30000000000001</v>
      </c>
      <c r="X183" s="1">
        <v>132.19999999999999</v>
      </c>
      <c r="Y183" s="1">
        <v>133.6</v>
      </c>
      <c r="Z183" s="1">
        <v>131.30000000000001</v>
      </c>
      <c r="AA183" s="1">
        <v>117.8</v>
      </c>
      <c r="AB183" s="1">
        <v>128.4</v>
      </c>
      <c r="AC183" s="1">
        <v>137.9</v>
      </c>
      <c r="AD183" s="1">
        <v>126.2</v>
      </c>
      <c r="AE183" s="1">
        <v>127.7</v>
      </c>
      <c r="AF183" s="1">
        <v>136.1</v>
      </c>
    </row>
    <row r="184" spans="1:32">
      <c r="A184" s="1" t="s">
        <v>34</v>
      </c>
      <c r="B184" s="1">
        <v>2017</v>
      </c>
      <c r="C184" s="1" t="s">
        <v>44</v>
      </c>
      <c r="D184" s="1" t="s">
        <v>199</v>
      </c>
      <c r="E184" s="1">
        <v>135.69999999999999</v>
      </c>
      <c r="F184" s="1">
        <v>142.4</v>
      </c>
      <c r="G184" s="1">
        <v>142.9</v>
      </c>
      <c r="H184" s="1">
        <v>140.80000000000001</v>
      </c>
      <c r="I184" s="1">
        <v>119.2</v>
      </c>
      <c r="J184" s="1">
        <v>142.19999999999999</v>
      </c>
      <c r="K184" s="1">
        <v>173.8</v>
      </c>
      <c r="L184" s="1">
        <v>131.19999999999999</v>
      </c>
      <c r="M184" s="1">
        <v>123</v>
      </c>
      <c r="N184" s="1">
        <v>136.80000000000001</v>
      </c>
      <c r="O184" s="1">
        <v>148.9</v>
      </c>
      <c r="P184" s="1">
        <v>142.1</v>
      </c>
      <c r="Q184" s="62">
        <v>1679</v>
      </c>
      <c r="R184" s="1">
        <v>129.19999999999999</v>
      </c>
      <c r="S184" s="1">
        <v>153.19999999999999</v>
      </c>
      <c r="T184" s="1">
        <v>143</v>
      </c>
      <c r="U184" s="1">
        <v>134.80000000000001</v>
      </c>
      <c r="V184" s="1">
        <v>141.80000000000001</v>
      </c>
      <c r="W184" s="1">
        <v>138.6</v>
      </c>
      <c r="X184" s="1">
        <v>135.30000000000001</v>
      </c>
      <c r="Y184" s="1">
        <v>134.4</v>
      </c>
      <c r="Z184" s="1">
        <v>132.6</v>
      </c>
      <c r="AA184" s="1">
        <v>118.3</v>
      </c>
      <c r="AB184" s="1">
        <v>128.9</v>
      </c>
      <c r="AC184" s="1">
        <v>138.6</v>
      </c>
      <c r="AD184" s="1">
        <v>126.8</v>
      </c>
      <c r="AE184" s="1">
        <v>128.4</v>
      </c>
      <c r="AF184" s="1">
        <v>137.6</v>
      </c>
    </row>
    <row r="185" spans="1:32">
      <c r="A185" s="1" t="s">
        <v>34</v>
      </c>
      <c r="B185" s="1">
        <v>2017</v>
      </c>
      <c r="C185" s="1" t="s">
        <v>45</v>
      </c>
      <c r="D185" s="1" t="s">
        <v>200</v>
      </c>
      <c r="E185" s="1">
        <v>135.80000000000001</v>
      </c>
      <c r="F185" s="1">
        <v>143.30000000000001</v>
      </c>
      <c r="G185" s="1">
        <v>145.19999999999999</v>
      </c>
      <c r="H185" s="1">
        <v>141</v>
      </c>
      <c r="I185" s="1">
        <v>120.5</v>
      </c>
      <c r="J185" s="1">
        <v>141.5</v>
      </c>
      <c r="K185" s="1">
        <v>161.69999999999999</v>
      </c>
      <c r="L185" s="1">
        <v>129.1</v>
      </c>
      <c r="M185" s="1">
        <v>121.5</v>
      </c>
      <c r="N185" s="1">
        <v>137.1</v>
      </c>
      <c r="O185" s="1">
        <v>149</v>
      </c>
      <c r="P185" s="1">
        <v>140.5</v>
      </c>
      <c r="Q185" s="62">
        <v>1666.1999999999998</v>
      </c>
      <c r="R185" s="1">
        <v>128.80000000000001</v>
      </c>
      <c r="S185" s="1">
        <v>154.19999999999999</v>
      </c>
      <c r="T185" s="1">
        <v>143.1</v>
      </c>
      <c r="U185" s="1">
        <v>135.1</v>
      </c>
      <c r="V185" s="1">
        <v>142</v>
      </c>
      <c r="W185" s="1">
        <v>139.1</v>
      </c>
      <c r="X185" s="1">
        <v>136.6</v>
      </c>
      <c r="Y185" s="1">
        <v>134.69999999999999</v>
      </c>
      <c r="Z185" s="1">
        <v>133.1</v>
      </c>
      <c r="AA185" s="1">
        <v>118.5</v>
      </c>
      <c r="AB185" s="1">
        <v>129</v>
      </c>
      <c r="AC185" s="1">
        <v>138.5</v>
      </c>
      <c r="AD185" s="1">
        <v>126.5</v>
      </c>
      <c r="AE185" s="1">
        <v>128.6</v>
      </c>
      <c r="AF185" s="1">
        <v>137.19999999999999</v>
      </c>
    </row>
    <row r="186" spans="1:32">
      <c r="A186" s="1" t="s">
        <v>34</v>
      </c>
      <c r="B186" s="1">
        <v>2018</v>
      </c>
      <c r="C186" s="1" t="s">
        <v>31</v>
      </c>
      <c r="D186" s="1" t="s">
        <v>201</v>
      </c>
      <c r="E186" s="1">
        <v>136</v>
      </c>
      <c r="F186" s="1">
        <v>144.19999999999999</v>
      </c>
      <c r="G186" s="1">
        <v>143.69999999999999</v>
      </c>
      <c r="H186" s="1">
        <v>141.1</v>
      </c>
      <c r="I186" s="1">
        <v>120.7</v>
      </c>
      <c r="J186" s="1">
        <v>141.30000000000001</v>
      </c>
      <c r="K186" s="1">
        <v>151.6</v>
      </c>
      <c r="L186" s="1">
        <v>127.3</v>
      </c>
      <c r="M186" s="1">
        <v>118.8</v>
      </c>
      <c r="N186" s="1">
        <v>137.5</v>
      </c>
      <c r="O186" s="1">
        <v>149.5</v>
      </c>
      <c r="P186" s="1">
        <v>139.19999999999999</v>
      </c>
      <c r="Q186" s="62">
        <v>1650.9</v>
      </c>
      <c r="R186" s="1">
        <v>129</v>
      </c>
      <c r="S186" s="1">
        <v>154.69999999999999</v>
      </c>
      <c r="T186" s="1">
        <v>143.5</v>
      </c>
      <c r="U186" s="1">
        <v>135.5</v>
      </c>
      <c r="V186" s="1">
        <v>142.30000000000001</v>
      </c>
      <c r="W186" s="1">
        <v>140.4</v>
      </c>
      <c r="X186" s="1">
        <v>136.6</v>
      </c>
      <c r="Y186" s="1">
        <v>134.9</v>
      </c>
      <c r="Z186" s="1">
        <v>133.30000000000001</v>
      </c>
      <c r="AA186" s="1">
        <v>119.3</v>
      </c>
      <c r="AB186" s="1">
        <v>129.69999999999999</v>
      </c>
      <c r="AC186" s="1">
        <v>139</v>
      </c>
      <c r="AD186" s="1">
        <v>127.3</v>
      </c>
      <c r="AE186" s="1">
        <v>129.1</v>
      </c>
      <c r="AF186" s="1">
        <v>136.9</v>
      </c>
    </row>
    <row r="187" spans="1:32">
      <c r="A187" s="1" t="s">
        <v>34</v>
      </c>
      <c r="B187" s="1">
        <v>2018</v>
      </c>
      <c r="C187" s="1" t="s">
        <v>35</v>
      </c>
      <c r="D187" s="1" t="s">
        <v>202</v>
      </c>
      <c r="E187" s="1">
        <v>135.9</v>
      </c>
      <c r="F187" s="1">
        <v>143.5</v>
      </c>
      <c r="G187" s="1">
        <v>140.30000000000001</v>
      </c>
      <c r="H187" s="1">
        <v>140.9</v>
      </c>
      <c r="I187" s="1">
        <v>120.4</v>
      </c>
      <c r="J187" s="1">
        <v>142.9</v>
      </c>
      <c r="K187" s="1">
        <v>140.5</v>
      </c>
      <c r="L187" s="1">
        <v>125.8</v>
      </c>
      <c r="M187" s="1">
        <v>117.1</v>
      </c>
      <c r="N187" s="1">
        <v>137.30000000000001</v>
      </c>
      <c r="O187" s="1">
        <v>149.6</v>
      </c>
      <c r="P187" s="1">
        <v>137.6</v>
      </c>
      <c r="Q187" s="62">
        <v>1631.7999999999997</v>
      </c>
      <c r="R187" s="1">
        <v>128.6</v>
      </c>
      <c r="S187" s="1">
        <v>154.9</v>
      </c>
      <c r="T187" s="1">
        <v>143.80000000000001</v>
      </c>
      <c r="U187" s="1">
        <v>135.6</v>
      </c>
      <c r="V187" s="1">
        <v>142.6</v>
      </c>
      <c r="W187" s="1">
        <v>141.30000000000001</v>
      </c>
      <c r="X187" s="1">
        <v>136.69999999999999</v>
      </c>
      <c r="Y187" s="1">
        <v>135.19999999999999</v>
      </c>
      <c r="Z187" s="1">
        <v>133.80000000000001</v>
      </c>
      <c r="AA187" s="1">
        <v>120.2</v>
      </c>
      <c r="AB187" s="1">
        <v>129.9</v>
      </c>
      <c r="AC187" s="1">
        <v>139</v>
      </c>
      <c r="AD187" s="1">
        <v>127.7</v>
      </c>
      <c r="AE187" s="1">
        <v>129.6</v>
      </c>
      <c r="AF187" s="1">
        <v>136.4</v>
      </c>
    </row>
    <row r="188" spans="1:32">
      <c r="A188" s="1" t="s">
        <v>34</v>
      </c>
      <c r="B188" s="1">
        <v>2018</v>
      </c>
      <c r="C188" s="1" t="s">
        <v>36</v>
      </c>
      <c r="D188" s="1" t="s">
        <v>203</v>
      </c>
      <c r="E188" s="1">
        <v>136.19999999999999</v>
      </c>
      <c r="F188" s="1">
        <v>143.6</v>
      </c>
      <c r="G188" s="1">
        <v>138.30000000000001</v>
      </c>
      <c r="H188" s="1">
        <v>141.19999999999999</v>
      </c>
      <c r="I188" s="1">
        <v>120.7</v>
      </c>
      <c r="J188" s="1">
        <v>146.19999999999999</v>
      </c>
      <c r="K188" s="1">
        <v>134.6</v>
      </c>
      <c r="L188" s="1">
        <v>124.6</v>
      </c>
      <c r="M188" s="1">
        <v>116.1</v>
      </c>
      <c r="N188" s="1">
        <v>137.80000000000001</v>
      </c>
      <c r="O188" s="1">
        <v>150.4</v>
      </c>
      <c r="P188" s="1">
        <v>137.19999999999999</v>
      </c>
      <c r="Q188" s="62">
        <v>1626.9</v>
      </c>
      <c r="R188" s="1">
        <v>129.1</v>
      </c>
      <c r="S188" s="1">
        <v>156.30000000000001</v>
      </c>
      <c r="T188" s="1">
        <v>144.30000000000001</v>
      </c>
      <c r="U188" s="1">
        <v>136.19999999999999</v>
      </c>
      <c r="V188" s="1">
        <v>143.1</v>
      </c>
      <c r="W188" s="1">
        <v>142</v>
      </c>
      <c r="X188" s="1">
        <v>136.5</v>
      </c>
      <c r="Y188" s="1">
        <v>135.6</v>
      </c>
      <c r="Z188" s="1">
        <v>134.30000000000001</v>
      </c>
      <c r="AA188" s="1">
        <v>121</v>
      </c>
      <c r="AB188" s="1">
        <v>130.4</v>
      </c>
      <c r="AC188" s="1">
        <v>139.80000000000001</v>
      </c>
      <c r="AD188" s="1">
        <v>128.19999999999999</v>
      </c>
      <c r="AE188" s="1">
        <v>130.30000000000001</v>
      </c>
      <c r="AF188" s="1">
        <v>136.5</v>
      </c>
    </row>
    <row r="189" spans="1:32">
      <c r="A189" s="1" t="s">
        <v>34</v>
      </c>
      <c r="B189" s="1">
        <v>2018</v>
      </c>
      <c r="C189" s="1" t="s">
        <v>37</v>
      </c>
      <c r="D189" s="1" t="s">
        <v>204</v>
      </c>
      <c r="E189" s="1">
        <v>136.4</v>
      </c>
      <c r="F189" s="1">
        <v>144.4</v>
      </c>
      <c r="G189" s="1">
        <v>133.9</v>
      </c>
      <c r="H189" s="1">
        <v>141.6</v>
      </c>
      <c r="I189" s="1">
        <v>121</v>
      </c>
      <c r="J189" s="1">
        <v>153.5</v>
      </c>
      <c r="K189" s="1">
        <v>132.6</v>
      </c>
      <c r="L189" s="1">
        <v>123.5</v>
      </c>
      <c r="M189" s="1">
        <v>113.7</v>
      </c>
      <c r="N189" s="1">
        <v>138.19999999999999</v>
      </c>
      <c r="O189" s="1">
        <v>151.19999999999999</v>
      </c>
      <c r="P189" s="1">
        <v>137.5</v>
      </c>
      <c r="Q189" s="62">
        <v>1627.5000000000002</v>
      </c>
      <c r="R189" s="1">
        <v>129.6</v>
      </c>
      <c r="S189" s="1">
        <v>156.9</v>
      </c>
      <c r="T189" s="1">
        <v>145.30000000000001</v>
      </c>
      <c r="U189" s="1">
        <v>136.69999999999999</v>
      </c>
      <c r="V189" s="1">
        <v>144</v>
      </c>
      <c r="W189" s="1">
        <v>142.9</v>
      </c>
      <c r="X189" s="1">
        <v>136.5</v>
      </c>
      <c r="Y189" s="1">
        <v>136.6</v>
      </c>
      <c r="Z189" s="1">
        <v>135.19999999999999</v>
      </c>
      <c r="AA189" s="1">
        <v>121.9</v>
      </c>
      <c r="AB189" s="1">
        <v>131.30000000000001</v>
      </c>
      <c r="AC189" s="1">
        <v>141.4</v>
      </c>
      <c r="AD189" s="1">
        <v>129.19999999999999</v>
      </c>
      <c r="AE189" s="1">
        <v>131.30000000000001</v>
      </c>
      <c r="AF189" s="1">
        <v>137.1</v>
      </c>
    </row>
    <row r="190" spans="1:32">
      <c r="A190" s="1" t="s">
        <v>34</v>
      </c>
      <c r="B190" s="1">
        <v>2018</v>
      </c>
      <c r="C190" s="1" t="s">
        <v>38</v>
      </c>
      <c r="D190" s="1" t="s">
        <v>205</v>
      </c>
      <c r="E190" s="1">
        <v>136.6</v>
      </c>
      <c r="F190" s="1">
        <v>146.6</v>
      </c>
      <c r="G190" s="1">
        <v>133.6</v>
      </c>
      <c r="H190" s="1">
        <v>142.1</v>
      </c>
      <c r="I190" s="1">
        <v>121</v>
      </c>
      <c r="J190" s="1">
        <v>154.6</v>
      </c>
      <c r="K190" s="1">
        <v>135.6</v>
      </c>
      <c r="L190" s="1">
        <v>122.3</v>
      </c>
      <c r="M190" s="1">
        <v>109.6</v>
      </c>
      <c r="N190" s="1">
        <v>138.1</v>
      </c>
      <c r="O190" s="1">
        <v>151.69999999999999</v>
      </c>
      <c r="P190" s="1">
        <v>138.1</v>
      </c>
      <c r="Q190" s="62">
        <v>1629.8999999999999</v>
      </c>
      <c r="R190" s="1">
        <v>129.9</v>
      </c>
      <c r="S190" s="1">
        <v>157.9</v>
      </c>
      <c r="T190" s="1">
        <v>146</v>
      </c>
      <c r="U190" s="1">
        <v>137.4</v>
      </c>
      <c r="V190" s="1">
        <v>144.69999999999999</v>
      </c>
      <c r="W190" s="1">
        <v>143.19999999999999</v>
      </c>
      <c r="X190" s="1">
        <v>136.9</v>
      </c>
      <c r="Y190" s="1">
        <v>137.4</v>
      </c>
      <c r="Z190" s="1">
        <v>136</v>
      </c>
      <c r="AA190" s="1">
        <v>122.9</v>
      </c>
      <c r="AB190" s="1">
        <v>131.80000000000001</v>
      </c>
      <c r="AC190" s="1">
        <v>142.1</v>
      </c>
      <c r="AD190" s="1">
        <v>129.9</v>
      </c>
      <c r="AE190" s="1">
        <v>132.1</v>
      </c>
      <c r="AF190" s="1">
        <v>137.80000000000001</v>
      </c>
    </row>
    <row r="191" spans="1:32">
      <c r="A191" s="1" t="s">
        <v>34</v>
      </c>
      <c r="B191" s="1">
        <v>2018</v>
      </c>
      <c r="C191" s="1" t="s">
        <v>39</v>
      </c>
      <c r="D191" s="1" t="s">
        <v>206</v>
      </c>
      <c r="E191" s="1">
        <v>136.9</v>
      </c>
      <c r="F191" s="1">
        <v>148.69999999999999</v>
      </c>
      <c r="G191" s="1">
        <v>135.6</v>
      </c>
      <c r="H191" s="1">
        <v>142.30000000000001</v>
      </c>
      <c r="I191" s="1">
        <v>121.3</v>
      </c>
      <c r="J191" s="1">
        <v>153.19999999999999</v>
      </c>
      <c r="K191" s="1">
        <v>143.69999999999999</v>
      </c>
      <c r="L191" s="1">
        <v>121.4</v>
      </c>
      <c r="M191" s="1">
        <v>111.1</v>
      </c>
      <c r="N191" s="1">
        <v>138.4</v>
      </c>
      <c r="O191" s="1">
        <v>151.80000000000001</v>
      </c>
      <c r="P191" s="1">
        <v>139.4</v>
      </c>
      <c r="Q191" s="62">
        <v>1643.8000000000002</v>
      </c>
      <c r="R191" s="1">
        <v>130.30000000000001</v>
      </c>
      <c r="S191" s="1">
        <v>158.30000000000001</v>
      </c>
      <c r="T191" s="1">
        <v>146.4</v>
      </c>
      <c r="U191" s="1">
        <v>138.1</v>
      </c>
      <c r="V191" s="1">
        <v>145.19999999999999</v>
      </c>
      <c r="W191" s="1">
        <v>142.5</v>
      </c>
      <c r="X191" s="1">
        <v>138.1</v>
      </c>
      <c r="Y191" s="1">
        <v>137.9</v>
      </c>
      <c r="Z191" s="1">
        <v>136.19999999999999</v>
      </c>
      <c r="AA191" s="1">
        <v>123.7</v>
      </c>
      <c r="AB191" s="1">
        <v>132.6</v>
      </c>
      <c r="AC191" s="1">
        <v>142.80000000000001</v>
      </c>
      <c r="AD191" s="1">
        <v>130.1</v>
      </c>
      <c r="AE191" s="1">
        <v>132.6</v>
      </c>
      <c r="AF191" s="1">
        <v>138.5</v>
      </c>
    </row>
    <row r="192" spans="1:32">
      <c r="A192" s="1" t="s">
        <v>34</v>
      </c>
      <c r="B192" s="1">
        <v>2018</v>
      </c>
      <c r="C192" s="1" t="s">
        <v>40</v>
      </c>
      <c r="D192" s="1" t="s">
        <v>207</v>
      </c>
      <c r="E192" s="1">
        <v>137.5</v>
      </c>
      <c r="F192" s="1">
        <v>149.1</v>
      </c>
      <c r="G192" s="1">
        <v>139.19999999999999</v>
      </c>
      <c r="H192" s="1">
        <v>142.5</v>
      </c>
      <c r="I192" s="1">
        <v>121.4</v>
      </c>
      <c r="J192" s="1">
        <v>151.6</v>
      </c>
      <c r="K192" s="1">
        <v>155.9</v>
      </c>
      <c r="L192" s="1">
        <v>121.7</v>
      </c>
      <c r="M192" s="1">
        <v>113.5</v>
      </c>
      <c r="N192" s="1">
        <v>138.9</v>
      </c>
      <c r="O192" s="1">
        <v>152.30000000000001</v>
      </c>
      <c r="P192" s="1">
        <v>141.4</v>
      </c>
      <c r="Q192" s="62">
        <v>1665</v>
      </c>
      <c r="R192" s="1">
        <v>130.30000000000001</v>
      </c>
      <c r="S192" s="1">
        <v>157.5</v>
      </c>
      <c r="T192" s="1">
        <v>146.80000000000001</v>
      </c>
      <c r="U192" s="1">
        <v>138.4</v>
      </c>
      <c r="V192" s="1">
        <v>145.6</v>
      </c>
      <c r="W192" s="1">
        <v>143.6</v>
      </c>
      <c r="X192" s="1">
        <v>139.69999999999999</v>
      </c>
      <c r="Y192" s="1">
        <v>138.6</v>
      </c>
      <c r="Z192" s="1">
        <v>137</v>
      </c>
      <c r="AA192" s="1">
        <v>123.6</v>
      </c>
      <c r="AB192" s="1">
        <v>133.1</v>
      </c>
      <c r="AC192" s="1">
        <v>144.69999999999999</v>
      </c>
      <c r="AD192" s="1">
        <v>130.1</v>
      </c>
      <c r="AE192" s="1">
        <v>133.19999999999999</v>
      </c>
      <c r="AF192" s="1">
        <v>139.80000000000001</v>
      </c>
    </row>
    <row r="193" spans="1:32">
      <c r="A193" s="1" t="s">
        <v>34</v>
      </c>
      <c r="B193" s="1">
        <v>2018</v>
      </c>
      <c r="C193" s="1" t="s">
        <v>41</v>
      </c>
      <c r="D193" s="1" t="s">
        <v>208</v>
      </c>
      <c r="E193" s="1">
        <v>138.30000000000001</v>
      </c>
      <c r="F193" s="1">
        <v>148</v>
      </c>
      <c r="G193" s="1">
        <v>138.1</v>
      </c>
      <c r="H193" s="1">
        <v>142.6</v>
      </c>
      <c r="I193" s="1">
        <v>122.2</v>
      </c>
      <c r="J193" s="1">
        <v>150.6</v>
      </c>
      <c r="K193" s="1">
        <v>156.6</v>
      </c>
      <c r="L193" s="1">
        <v>122.4</v>
      </c>
      <c r="M193" s="1">
        <v>114.7</v>
      </c>
      <c r="N193" s="1">
        <v>139.4</v>
      </c>
      <c r="O193" s="1">
        <v>153</v>
      </c>
      <c r="P193" s="1">
        <v>141.69999999999999</v>
      </c>
      <c r="Q193" s="62">
        <v>1667.6000000000004</v>
      </c>
      <c r="R193" s="1">
        <v>131.1</v>
      </c>
      <c r="S193" s="1">
        <v>157.9</v>
      </c>
      <c r="T193" s="1">
        <v>147.30000000000001</v>
      </c>
      <c r="U193" s="1">
        <v>138.80000000000001</v>
      </c>
      <c r="V193" s="1">
        <v>146.1</v>
      </c>
      <c r="W193" s="1">
        <v>144.6</v>
      </c>
      <c r="X193" s="1">
        <v>140.9</v>
      </c>
      <c r="Y193" s="1">
        <v>139.4</v>
      </c>
      <c r="Z193" s="1">
        <v>137.69999999999999</v>
      </c>
      <c r="AA193" s="1">
        <v>124.3</v>
      </c>
      <c r="AB193" s="1">
        <v>133.6</v>
      </c>
      <c r="AC193" s="1">
        <v>146</v>
      </c>
      <c r="AD193" s="1">
        <v>130.1</v>
      </c>
      <c r="AE193" s="1">
        <v>133.9</v>
      </c>
      <c r="AF193" s="1">
        <v>140.4</v>
      </c>
    </row>
    <row r="194" spans="1:32">
      <c r="A194" s="1" t="s">
        <v>34</v>
      </c>
      <c r="B194" s="1">
        <v>2018</v>
      </c>
      <c r="C194" s="1" t="s">
        <v>42</v>
      </c>
      <c r="D194" s="1" t="s">
        <v>209</v>
      </c>
      <c r="E194" s="1">
        <v>138.6</v>
      </c>
      <c r="F194" s="1">
        <v>145.80000000000001</v>
      </c>
      <c r="G194" s="1">
        <v>135.1</v>
      </c>
      <c r="H194" s="1">
        <v>142.9</v>
      </c>
      <c r="I194" s="1">
        <v>122.1</v>
      </c>
      <c r="J194" s="1">
        <v>145.4</v>
      </c>
      <c r="K194" s="1">
        <v>150</v>
      </c>
      <c r="L194" s="1">
        <v>121.4</v>
      </c>
      <c r="M194" s="1">
        <v>113.7</v>
      </c>
      <c r="N194" s="1">
        <v>139.5</v>
      </c>
      <c r="O194" s="1">
        <v>153.80000000000001</v>
      </c>
      <c r="P194" s="1">
        <v>140.4</v>
      </c>
      <c r="Q194" s="62">
        <v>1648.7</v>
      </c>
      <c r="R194" s="1">
        <v>130.80000000000001</v>
      </c>
      <c r="S194" s="1">
        <v>159.19999999999999</v>
      </c>
      <c r="T194" s="1">
        <v>147.69999999999999</v>
      </c>
      <c r="U194" s="1">
        <v>139.1</v>
      </c>
      <c r="V194" s="1">
        <v>146.5</v>
      </c>
      <c r="W194" s="1">
        <v>145.30000000000001</v>
      </c>
      <c r="X194" s="1">
        <v>142.30000000000001</v>
      </c>
      <c r="Y194" s="1">
        <v>139.69999999999999</v>
      </c>
      <c r="Z194" s="1">
        <v>138.4</v>
      </c>
      <c r="AA194" s="1">
        <v>126</v>
      </c>
      <c r="AB194" s="1">
        <v>134.5</v>
      </c>
      <c r="AC194" s="1">
        <v>146.19999999999999</v>
      </c>
      <c r="AD194" s="1">
        <v>130.9</v>
      </c>
      <c r="AE194" s="1">
        <v>134.69999999999999</v>
      </c>
      <c r="AF194" s="1">
        <v>140.19999999999999</v>
      </c>
    </row>
    <row r="195" spans="1:32">
      <c r="A195" s="1" t="s">
        <v>34</v>
      </c>
      <c r="B195" s="1">
        <v>2018</v>
      </c>
      <c r="C195" s="1" t="s">
        <v>43</v>
      </c>
      <c r="D195" s="1" t="s">
        <v>210</v>
      </c>
      <c r="E195" s="1">
        <v>137.4</v>
      </c>
      <c r="F195" s="1">
        <v>149.5</v>
      </c>
      <c r="G195" s="1">
        <v>137.30000000000001</v>
      </c>
      <c r="H195" s="1">
        <v>141.9</v>
      </c>
      <c r="I195" s="1">
        <v>121.1</v>
      </c>
      <c r="J195" s="1">
        <v>142.5</v>
      </c>
      <c r="K195" s="1">
        <v>146.69999999999999</v>
      </c>
      <c r="L195" s="1">
        <v>119.1</v>
      </c>
      <c r="M195" s="1">
        <v>111.9</v>
      </c>
      <c r="N195" s="1">
        <v>141</v>
      </c>
      <c r="O195" s="1">
        <v>154.5</v>
      </c>
      <c r="P195" s="1">
        <v>139.69999999999999</v>
      </c>
      <c r="Q195" s="62">
        <v>1642.6000000000001</v>
      </c>
      <c r="R195" s="1">
        <v>133.6</v>
      </c>
      <c r="S195" s="1">
        <v>162.6</v>
      </c>
      <c r="T195" s="1">
        <v>148</v>
      </c>
      <c r="U195" s="1">
        <v>139.19999999999999</v>
      </c>
      <c r="V195" s="1">
        <v>146.80000000000001</v>
      </c>
      <c r="W195" s="1">
        <v>146.9</v>
      </c>
      <c r="X195" s="1">
        <v>145.30000000000001</v>
      </c>
      <c r="Y195" s="1">
        <v>142.19999999999999</v>
      </c>
      <c r="Z195" s="1">
        <v>142.1</v>
      </c>
      <c r="AA195" s="1">
        <v>125.5</v>
      </c>
      <c r="AB195" s="1">
        <v>136.5</v>
      </c>
      <c r="AC195" s="1">
        <v>147.80000000000001</v>
      </c>
      <c r="AD195" s="1">
        <v>132</v>
      </c>
      <c r="AE195" s="1">
        <v>136.30000000000001</v>
      </c>
      <c r="AF195" s="1">
        <v>140.80000000000001</v>
      </c>
    </row>
    <row r="196" spans="1:32">
      <c r="A196" s="1" t="s">
        <v>34</v>
      </c>
      <c r="B196" s="1">
        <v>2018</v>
      </c>
      <c r="C196" s="1" t="s">
        <v>44</v>
      </c>
      <c r="D196" s="1" t="s">
        <v>211</v>
      </c>
      <c r="E196" s="1">
        <v>137.4</v>
      </c>
      <c r="F196" s="1">
        <v>149.19999999999999</v>
      </c>
      <c r="G196" s="1">
        <v>137.1</v>
      </c>
      <c r="H196" s="1">
        <v>141.80000000000001</v>
      </c>
      <c r="I196" s="1">
        <v>121.1</v>
      </c>
      <c r="J196" s="1">
        <v>142.80000000000001</v>
      </c>
      <c r="K196" s="1">
        <v>146.69999999999999</v>
      </c>
      <c r="L196" s="1">
        <v>119.1</v>
      </c>
      <c r="M196" s="1">
        <v>111.9</v>
      </c>
      <c r="N196" s="1">
        <v>140.9</v>
      </c>
      <c r="O196" s="1">
        <v>154.5</v>
      </c>
      <c r="P196" s="1">
        <v>139.69999999999999</v>
      </c>
      <c r="Q196" s="62">
        <v>1642.2000000000003</v>
      </c>
      <c r="R196" s="1">
        <v>133.5</v>
      </c>
      <c r="S196" s="1">
        <v>162.6</v>
      </c>
      <c r="T196" s="1">
        <v>148</v>
      </c>
      <c r="U196" s="1">
        <v>139.1</v>
      </c>
      <c r="V196" s="1">
        <v>146.69999999999999</v>
      </c>
      <c r="W196" s="1">
        <v>146.9</v>
      </c>
      <c r="X196" s="1">
        <v>145.1</v>
      </c>
      <c r="Y196" s="1">
        <v>142.19999999999999</v>
      </c>
      <c r="Z196" s="1">
        <v>142.1</v>
      </c>
      <c r="AA196" s="1">
        <v>125.5</v>
      </c>
      <c r="AB196" s="1">
        <v>136.5</v>
      </c>
      <c r="AC196" s="1">
        <v>147.80000000000001</v>
      </c>
      <c r="AD196" s="1">
        <v>132</v>
      </c>
      <c r="AE196" s="1">
        <v>136.30000000000001</v>
      </c>
      <c r="AF196" s="1">
        <v>140.80000000000001</v>
      </c>
    </row>
    <row r="197" spans="1:32">
      <c r="A197" s="1" t="s">
        <v>34</v>
      </c>
      <c r="B197" s="1">
        <v>2018</v>
      </c>
      <c r="C197" s="1" t="s">
        <v>45</v>
      </c>
      <c r="D197" s="1" t="s">
        <v>212</v>
      </c>
      <c r="E197" s="1">
        <v>137.5</v>
      </c>
      <c r="F197" s="1">
        <v>150.5</v>
      </c>
      <c r="G197" s="1">
        <v>138.80000000000001</v>
      </c>
      <c r="H197" s="1">
        <v>142.1</v>
      </c>
      <c r="I197" s="1">
        <v>122</v>
      </c>
      <c r="J197" s="1">
        <v>139.4</v>
      </c>
      <c r="K197" s="1">
        <v>135.19999999999999</v>
      </c>
      <c r="L197" s="1">
        <v>119.8</v>
      </c>
      <c r="M197" s="1">
        <v>110.3</v>
      </c>
      <c r="N197" s="1">
        <v>140.6</v>
      </c>
      <c r="O197" s="1">
        <v>154.6</v>
      </c>
      <c r="P197" s="1">
        <v>138.19999999999999</v>
      </c>
      <c r="Q197" s="62">
        <v>1628.9999999999998</v>
      </c>
      <c r="R197" s="1">
        <v>133.80000000000001</v>
      </c>
      <c r="S197" s="1">
        <v>163</v>
      </c>
      <c r="T197" s="1">
        <v>148.1</v>
      </c>
      <c r="U197" s="1">
        <v>139.4</v>
      </c>
      <c r="V197" s="1">
        <v>146.80000000000001</v>
      </c>
      <c r="W197" s="1">
        <v>146.5</v>
      </c>
      <c r="X197" s="1">
        <v>142.69999999999999</v>
      </c>
      <c r="Y197" s="1">
        <v>143.19999999999999</v>
      </c>
      <c r="Z197" s="1">
        <v>144.9</v>
      </c>
      <c r="AA197" s="1">
        <v>123.6</v>
      </c>
      <c r="AB197" s="1">
        <v>136.80000000000001</v>
      </c>
      <c r="AC197" s="1">
        <v>150.1</v>
      </c>
      <c r="AD197" s="1">
        <v>132.19999999999999</v>
      </c>
      <c r="AE197" s="1">
        <v>136.80000000000001</v>
      </c>
      <c r="AF197" s="1">
        <v>140.1</v>
      </c>
    </row>
    <row r="198" spans="1:32">
      <c r="A198" s="1" t="s">
        <v>34</v>
      </c>
      <c r="B198" s="1">
        <v>2019</v>
      </c>
      <c r="C198" s="1" t="s">
        <v>31</v>
      </c>
      <c r="D198" s="1" t="s">
        <v>213</v>
      </c>
      <c r="E198" s="1">
        <v>137.1</v>
      </c>
      <c r="F198" s="1">
        <v>151.4</v>
      </c>
      <c r="G198" s="1">
        <v>140.19999999999999</v>
      </c>
      <c r="H198" s="1">
        <v>142.1</v>
      </c>
      <c r="I198" s="1">
        <v>121.8</v>
      </c>
      <c r="J198" s="1">
        <v>135.4</v>
      </c>
      <c r="K198" s="1">
        <v>131.30000000000001</v>
      </c>
      <c r="L198" s="1">
        <v>120.3</v>
      </c>
      <c r="M198" s="1">
        <v>109.1</v>
      </c>
      <c r="N198" s="1">
        <v>139.4</v>
      </c>
      <c r="O198" s="1">
        <v>154.6</v>
      </c>
      <c r="P198" s="1">
        <v>137.4</v>
      </c>
      <c r="Q198" s="62">
        <v>1620.1</v>
      </c>
      <c r="R198" s="1">
        <v>133.30000000000001</v>
      </c>
      <c r="S198" s="1">
        <v>163.19999999999999</v>
      </c>
      <c r="T198" s="1">
        <v>147.6</v>
      </c>
      <c r="U198" s="1">
        <v>139</v>
      </c>
      <c r="V198" s="1">
        <v>146.4</v>
      </c>
      <c r="W198" s="1">
        <v>147.69999999999999</v>
      </c>
      <c r="X198" s="1">
        <v>139.5</v>
      </c>
      <c r="Y198" s="1">
        <v>143.6</v>
      </c>
      <c r="Z198" s="1">
        <v>145.1</v>
      </c>
      <c r="AA198" s="1">
        <v>123.3</v>
      </c>
      <c r="AB198" s="1">
        <v>136.69999999999999</v>
      </c>
      <c r="AC198" s="1">
        <v>150.19999999999999</v>
      </c>
      <c r="AD198" s="1">
        <v>132.80000000000001</v>
      </c>
      <c r="AE198" s="1">
        <v>136.9</v>
      </c>
      <c r="AF198" s="1">
        <v>139.6</v>
      </c>
    </row>
    <row r="199" spans="1:32">
      <c r="A199" s="1" t="s">
        <v>34</v>
      </c>
      <c r="B199" s="1">
        <v>2019</v>
      </c>
      <c r="C199" s="1" t="s">
        <v>35</v>
      </c>
      <c r="D199" s="1" t="s">
        <v>214</v>
      </c>
      <c r="E199" s="1">
        <v>137.6</v>
      </c>
      <c r="F199" s="1">
        <v>152</v>
      </c>
      <c r="G199" s="1">
        <v>141.5</v>
      </c>
      <c r="H199" s="1">
        <v>142.19999999999999</v>
      </c>
      <c r="I199" s="1">
        <v>122</v>
      </c>
      <c r="J199" s="1">
        <v>136.4</v>
      </c>
      <c r="K199" s="1">
        <v>129.69999999999999</v>
      </c>
      <c r="L199" s="1">
        <v>121</v>
      </c>
      <c r="M199" s="1">
        <v>109</v>
      </c>
      <c r="N199" s="1">
        <v>139.69999999999999</v>
      </c>
      <c r="O199" s="1">
        <v>154.9</v>
      </c>
      <c r="P199" s="1">
        <v>137.5</v>
      </c>
      <c r="Q199" s="62">
        <v>1623.5</v>
      </c>
      <c r="R199" s="1">
        <v>133.6</v>
      </c>
      <c r="S199" s="1">
        <v>163.4</v>
      </c>
      <c r="T199" s="1">
        <v>147.69999999999999</v>
      </c>
      <c r="U199" s="1">
        <v>139.69999999999999</v>
      </c>
      <c r="V199" s="1">
        <v>146.5</v>
      </c>
      <c r="W199" s="1">
        <v>148.5</v>
      </c>
      <c r="X199" s="1">
        <v>138.4</v>
      </c>
      <c r="Y199" s="1">
        <v>143.69999999999999</v>
      </c>
      <c r="Z199" s="1">
        <v>145.6</v>
      </c>
      <c r="AA199" s="1">
        <v>123.9</v>
      </c>
      <c r="AB199" s="1">
        <v>137.1</v>
      </c>
      <c r="AC199" s="1">
        <v>150.30000000000001</v>
      </c>
      <c r="AD199" s="1">
        <v>134.1</v>
      </c>
      <c r="AE199" s="1">
        <v>137.4</v>
      </c>
      <c r="AF199" s="1">
        <v>139.9</v>
      </c>
    </row>
    <row r="200" spans="1:32">
      <c r="A200" s="1" t="s">
        <v>34</v>
      </c>
      <c r="B200" s="1">
        <v>2019</v>
      </c>
      <c r="C200" s="1" t="s">
        <v>36</v>
      </c>
      <c r="D200" s="1" t="s">
        <v>215</v>
      </c>
      <c r="E200" s="1">
        <v>137.80000000000001</v>
      </c>
      <c r="F200" s="1">
        <v>153</v>
      </c>
      <c r="G200" s="1">
        <v>140.30000000000001</v>
      </c>
      <c r="H200" s="1">
        <v>142.30000000000001</v>
      </c>
      <c r="I200" s="1">
        <v>122</v>
      </c>
      <c r="J200" s="1">
        <v>137.6</v>
      </c>
      <c r="K200" s="1">
        <v>132.6</v>
      </c>
      <c r="L200" s="1">
        <v>121.8</v>
      </c>
      <c r="M200" s="1">
        <v>109</v>
      </c>
      <c r="N200" s="1">
        <v>139.5</v>
      </c>
      <c r="O200" s="1">
        <v>155.19999999999999</v>
      </c>
      <c r="P200" s="1">
        <v>138.1</v>
      </c>
      <c r="Q200" s="62">
        <v>1629.2</v>
      </c>
      <c r="R200" s="1">
        <v>133.69999999999999</v>
      </c>
      <c r="S200" s="1">
        <v>163.5</v>
      </c>
      <c r="T200" s="1">
        <v>147.9</v>
      </c>
      <c r="U200" s="1">
        <v>139.9</v>
      </c>
      <c r="V200" s="1">
        <v>146.69999999999999</v>
      </c>
      <c r="W200" s="1">
        <v>149</v>
      </c>
      <c r="X200" s="1">
        <v>139.69999999999999</v>
      </c>
      <c r="Y200" s="1">
        <v>143.80000000000001</v>
      </c>
      <c r="Z200" s="1">
        <v>146.19999999999999</v>
      </c>
      <c r="AA200" s="1">
        <v>124.6</v>
      </c>
      <c r="AB200" s="1">
        <v>137.69999999999999</v>
      </c>
      <c r="AC200" s="1">
        <v>150.30000000000001</v>
      </c>
      <c r="AD200" s="1">
        <v>133.4</v>
      </c>
      <c r="AE200" s="1">
        <v>137.69999999999999</v>
      </c>
      <c r="AF200" s="1">
        <v>140.4</v>
      </c>
    </row>
    <row r="201" spans="1:32">
      <c r="A201" s="1" t="s">
        <v>34</v>
      </c>
      <c r="B201" s="1">
        <v>2019</v>
      </c>
      <c r="C201" s="1" t="s">
        <v>38</v>
      </c>
      <c r="D201" s="1" t="s">
        <v>216</v>
      </c>
      <c r="E201" s="1">
        <v>138.30000000000001</v>
      </c>
      <c r="F201" s="1">
        <v>158.5</v>
      </c>
      <c r="G201" s="1">
        <v>136</v>
      </c>
      <c r="H201" s="1">
        <v>142.5</v>
      </c>
      <c r="I201" s="1">
        <v>122</v>
      </c>
      <c r="J201" s="1">
        <v>146.5</v>
      </c>
      <c r="K201" s="1">
        <v>143</v>
      </c>
      <c r="L201" s="1">
        <v>124.9</v>
      </c>
      <c r="M201" s="1">
        <v>109.9</v>
      </c>
      <c r="N201" s="1">
        <v>139.9</v>
      </c>
      <c r="O201" s="1">
        <v>155.5</v>
      </c>
      <c r="P201" s="1">
        <v>140.9</v>
      </c>
      <c r="Q201" s="62">
        <v>1657.9000000000003</v>
      </c>
      <c r="R201" s="1">
        <v>134</v>
      </c>
      <c r="S201" s="1">
        <v>164.1</v>
      </c>
      <c r="T201" s="1">
        <v>148.4</v>
      </c>
      <c r="U201" s="1">
        <v>140.4</v>
      </c>
      <c r="V201" s="1">
        <v>147.30000000000001</v>
      </c>
      <c r="W201" s="1">
        <v>150.1</v>
      </c>
      <c r="X201" s="1">
        <v>140.30000000000001</v>
      </c>
      <c r="Y201" s="1">
        <v>143.69999999999999</v>
      </c>
      <c r="Z201" s="1">
        <v>146.9</v>
      </c>
      <c r="AA201" s="1">
        <v>124.9</v>
      </c>
      <c r="AB201" s="1">
        <v>139.19999999999999</v>
      </c>
      <c r="AC201" s="1">
        <v>151.6</v>
      </c>
      <c r="AD201" s="1">
        <v>133.4</v>
      </c>
      <c r="AE201" s="1">
        <v>138.19999999999999</v>
      </c>
      <c r="AF201" s="1">
        <v>142</v>
      </c>
    </row>
    <row r="202" spans="1:32">
      <c r="A202" s="1" t="s">
        <v>34</v>
      </c>
      <c r="B202" s="1">
        <v>2019</v>
      </c>
      <c r="C202" s="1" t="s">
        <v>39</v>
      </c>
      <c r="D202" s="1" t="s">
        <v>217</v>
      </c>
      <c r="E202" s="1">
        <v>138.69999999999999</v>
      </c>
      <c r="F202" s="1">
        <v>162.1</v>
      </c>
      <c r="G202" s="1">
        <v>137.80000000000001</v>
      </c>
      <c r="H202" s="1">
        <v>143.30000000000001</v>
      </c>
      <c r="I202" s="1">
        <v>122.2</v>
      </c>
      <c r="J202" s="1">
        <v>146.80000000000001</v>
      </c>
      <c r="K202" s="1">
        <v>150.5</v>
      </c>
      <c r="L202" s="1">
        <v>128.30000000000001</v>
      </c>
      <c r="M202" s="1">
        <v>111</v>
      </c>
      <c r="N202" s="1">
        <v>140.6</v>
      </c>
      <c r="O202" s="1">
        <v>155.9</v>
      </c>
      <c r="P202" s="1">
        <v>142.69999999999999</v>
      </c>
      <c r="Q202" s="62">
        <v>1679.9</v>
      </c>
      <c r="R202" s="1">
        <v>134.19999999999999</v>
      </c>
      <c r="S202" s="1">
        <v>164.9</v>
      </c>
      <c r="T202" s="1">
        <v>148.6</v>
      </c>
      <c r="U202" s="1">
        <v>140.4</v>
      </c>
      <c r="V202" s="1">
        <v>147.4</v>
      </c>
      <c r="W202" s="1">
        <v>149.4</v>
      </c>
      <c r="X202" s="1">
        <v>141.19999999999999</v>
      </c>
      <c r="Y202" s="1">
        <v>143.80000000000001</v>
      </c>
      <c r="Z202" s="1">
        <v>147.4</v>
      </c>
      <c r="AA202" s="1">
        <v>124.6</v>
      </c>
      <c r="AB202" s="1">
        <v>139.6</v>
      </c>
      <c r="AC202" s="1">
        <v>152.5</v>
      </c>
      <c r="AD202" s="1">
        <v>134.30000000000001</v>
      </c>
      <c r="AE202" s="1">
        <v>138.6</v>
      </c>
      <c r="AF202" s="1">
        <v>142.9</v>
      </c>
    </row>
    <row r="203" spans="1:32">
      <c r="A203" s="1" t="s">
        <v>34</v>
      </c>
      <c r="B203" s="1">
        <v>2019</v>
      </c>
      <c r="C203" s="1" t="s">
        <v>40</v>
      </c>
      <c r="D203" s="1" t="s">
        <v>218</v>
      </c>
      <c r="E203" s="1">
        <v>139.30000000000001</v>
      </c>
      <c r="F203" s="1">
        <v>162.69999999999999</v>
      </c>
      <c r="G203" s="1">
        <v>140</v>
      </c>
      <c r="H203" s="1">
        <v>144</v>
      </c>
      <c r="I203" s="1">
        <v>122.5</v>
      </c>
      <c r="J203" s="1">
        <v>150.30000000000001</v>
      </c>
      <c r="K203" s="1">
        <v>160.30000000000001</v>
      </c>
      <c r="L203" s="1">
        <v>130</v>
      </c>
      <c r="M203" s="1">
        <v>111.1</v>
      </c>
      <c r="N203" s="1">
        <v>141.69999999999999</v>
      </c>
      <c r="O203" s="1">
        <v>156.19999999999999</v>
      </c>
      <c r="P203" s="1">
        <v>144.69999999999999</v>
      </c>
      <c r="Q203" s="62">
        <v>1702.8</v>
      </c>
      <c r="R203" s="1">
        <v>134.69999999999999</v>
      </c>
      <c r="S203" s="1">
        <v>165.2</v>
      </c>
      <c r="T203" s="1">
        <v>148.9</v>
      </c>
      <c r="U203" s="1">
        <v>140.5</v>
      </c>
      <c r="V203" s="1">
        <v>147.6</v>
      </c>
      <c r="W203" s="1">
        <v>150.6</v>
      </c>
      <c r="X203" s="1">
        <v>139.30000000000001</v>
      </c>
      <c r="Y203" s="1">
        <v>144.19999999999999</v>
      </c>
      <c r="Z203" s="1">
        <v>147.9</v>
      </c>
      <c r="AA203" s="1">
        <v>125.6</v>
      </c>
      <c r="AB203" s="1">
        <v>140.5</v>
      </c>
      <c r="AC203" s="1">
        <v>154</v>
      </c>
      <c r="AD203" s="1">
        <v>135.69999999999999</v>
      </c>
      <c r="AE203" s="1">
        <v>139.5</v>
      </c>
      <c r="AF203" s="1">
        <v>144.19999999999999</v>
      </c>
    </row>
    <row r="204" spans="1:32">
      <c r="A204" s="1" t="s">
        <v>34</v>
      </c>
      <c r="B204" s="1">
        <v>2019</v>
      </c>
      <c r="C204" s="1" t="s">
        <v>41</v>
      </c>
      <c r="D204" s="1" t="s">
        <v>219</v>
      </c>
      <c r="E204" s="1">
        <v>140.1</v>
      </c>
      <c r="F204" s="1">
        <v>160.6</v>
      </c>
      <c r="G204" s="1">
        <v>138.5</v>
      </c>
      <c r="H204" s="1">
        <v>144.69999999999999</v>
      </c>
      <c r="I204" s="1">
        <v>122.9</v>
      </c>
      <c r="J204" s="1">
        <v>149.4</v>
      </c>
      <c r="K204" s="1">
        <v>167.4</v>
      </c>
      <c r="L204" s="1">
        <v>130.9</v>
      </c>
      <c r="M204" s="1">
        <v>112</v>
      </c>
      <c r="N204" s="1">
        <v>142.6</v>
      </c>
      <c r="O204" s="1">
        <v>156.6</v>
      </c>
      <c r="P204" s="1">
        <v>145.9</v>
      </c>
      <c r="Q204" s="62">
        <v>1711.6</v>
      </c>
      <c r="R204" s="1">
        <v>134.9</v>
      </c>
      <c r="S204" s="1">
        <v>165.8</v>
      </c>
      <c r="T204" s="1">
        <v>149.1</v>
      </c>
      <c r="U204" s="1">
        <v>140.6</v>
      </c>
      <c r="V204" s="1">
        <v>147.9</v>
      </c>
      <c r="W204" s="1">
        <v>151.6</v>
      </c>
      <c r="X204" s="1">
        <v>138.5</v>
      </c>
      <c r="Y204" s="1">
        <v>144.5</v>
      </c>
      <c r="Z204" s="1">
        <v>148.5</v>
      </c>
      <c r="AA204" s="1">
        <v>125.8</v>
      </c>
      <c r="AB204" s="1">
        <v>140.9</v>
      </c>
      <c r="AC204" s="1">
        <v>154.9</v>
      </c>
      <c r="AD204" s="1">
        <v>138.4</v>
      </c>
      <c r="AE204" s="1">
        <v>140.19999999999999</v>
      </c>
      <c r="AF204" s="1">
        <v>145</v>
      </c>
    </row>
    <row r="205" spans="1:32">
      <c r="A205" s="1" t="s">
        <v>34</v>
      </c>
      <c r="B205" s="1">
        <v>2019</v>
      </c>
      <c r="C205" s="1" t="s">
        <v>42</v>
      </c>
      <c r="D205" s="1" t="s">
        <v>220</v>
      </c>
      <c r="E205" s="1">
        <v>140.9</v>
      </c>
      <c r="F205" s="1">
        <v>160.80000000000001</v>
      </c>
      <c r="G205" s="1">
        <v>139.6</v>
      </c>
      <c r="H205" s="1">
        <v>145.4</v>
      </c>
      <c r="I205" s="1">
        <v>123.5</v>
      </c>
      <c r="J205" s="1">
        <v>146.6</v>
      </c>
      <c r="K205" s="1">
        <v>173.2</v>
      </c>
      <c r="L205" s="1">
        <v>131.6</v>
      </c>
      <c r="M205" s="1">
        <v>113.2</v>
      </c>
      <c r="N205" s="1">
        <v>144.1</v>
      </c>
      <c r="O205" s="1">
        <v>156.80000000000001</v>
      </c>
      <c r="P205" s="1">
        <v>147</v>
      </c>
      <c r="Q205" s="62">
        <v>1722.6999999999998</v>
      </c>
      <c r="R205" s="1">
        <v>135</v>
      </c>
      <c r="S205" s="1">
        <v>166.5</v>
      </c>
      <c r="T205" s="1">
        <v>149.19999999999999</v>
      </c>
      <c r="U205" s="1">
        <v>140.6</v>
      </c>
      <c r="V205" s="1">
        <v>147.9</v>
      </c>
      <c r="W205" s="1">
        <v>152.19999999999999</v>
      </c>
      <c r="X205" s="1">
        <v>139.19999999999999</v>
      </c>
      <c r="Y205" s="1">
        <v>144.6</v>
      </c>
      <c r="Z205" s="1">
        <v>149</v>
      </c>
      <c r="AA205" s="1">
        <v>126.1</v>
      </c>
      <c r="AB205" s="1">
        <v>141.30000000000001</v>
      </c>
      <c r="AC205" s="1">
        <v>155.19999999999999</v>
      </c>
      <c r="AD205" s="1">
        <v>139.69999999999999</v>
      </c>
      <c r="AE205" s="1">
        <v>140.69999999999999</v>
      </c>
      <c r="AF205" s="1">
        <v>145.80000000000001</v>
      </c>
    </row>
    <row r="206" spans="1:32">
      <c r="A206" s="1" t="s">
        <v>34</v>
      </c>
      <c r="B206" s="1">
        <v>2019</v>
      </c>
      <c r="C206" s="1" t="s">
        <v>43</v>
      </c>
      <c r="D206" s="1" t="s">
        <v>221</v>
      </c>
      <c r="E206" s="1">
        <v>141.80000000000001</v>
      </c>
      <c r="F206" s="1">
        <v>161</v>
      </c>
      <c r="G206" s="1">
        <v>142.6</v>
      </c>
      <c r="H206" s="1">
        <v>146.19999999999999</v>
      </c>
      <c r="I206" s="1">
        <v>123.9</v>
      </c>
      <c r="J206" s="1">
        <v>148</v>
      </c>
      <c r="K206" s="1">
        <v>188.4</v>
      </c>
      <c r="L206" s="1">
        <v>132.5</v>
      </c>
      <c r="M206" s="1">
        <v>114</v>
      </c>
      <c r="N206" s="1">
        <v>145.4</v>
      </c>
      <c r="O206" s="1">
        <v>157.1</v>
      </c>
      <c r="P206" s="1">
        <v>149.6</v>
      </c>
      <c r="Q206" s="62">
        <v>1750.4999999999998</v>
      </c>
      <c r="R206" s="1">
        <v>135.1</v>
      </c>
      <c r="S206" s="1">
        <v>167.1</v>
      </c>
      <c r="T206" s="1">
        <v>149.4</v>
      </c>
      <c r="U206" s="1">
        <v>140.80000000000001</v>
      </c>
      <c r="V206" s="1">
        <v>148.19999999999999</v>
      </c>
      <c r="W206" s="1">
        <v>153</v>
      </c>
      <c r="X206" s="1">
        <v>140.6</v>
      </c>
      <c r="Y206" s="1">
        <v>145</v>
      </c>
      <c r="Z206" s="1">
        <v>149.4</v>
      </c>
      <c r="AA206" s="1">
        <v>126.3</v>
      </c>
      <c r="AB206" s="1">
        <v>141.69999999999999</v>
      </c>
      <c r="AC206" s="1">
        <v>155.4</v>
      </c>
      <c r="AD206" s="1">
        <v>140</v>
      </c>
      <c r="AE206" s="1">
        <v>141</v>
      </c>
      <c r="AF206" s="1">
        <v>147.19999999999999</v>
      </c>
    </row>
    <row r="207" spans="1:32">
      <c r="A207" s="1" t="s">
        <v>34</v>
      </c>
      <c r="B207" s="1">
        <v>2019</v>
      </c>
      <c r="C207" s="1" t="s">
        <v>44</v>
      </c>
      <c r="D207" s="1" t="s">
        <v>222</v>
      </c>
      <c r="E207" s="1">
        <v>142.5</v>
      </c>
      <c r="F207" s="1">
        <v>163.19999999999999</v>
      </c>
      <c r="G207" s="1">
        <v>145.6</v>
      </c>
      <c r="H207" s="1">
        <v>146.69999999999999</v>
      </c>
      <c r="I207" s="1">
        <v>124.3</v>
      </c>
      <c r="J207" s="1">
        <v>147.4</v>
      </c>
      <c r="K207" s="1">
        <v>199.6</v>
      </c>
      <c r="L207" s="1">
        <v>135.69999999999999</v>
      </c>
      <c r="M207" s="1">
        <v>114.2</v>
      </c>
      <c r="N207" s="1">
        <v>147</v>
      </c>
      <c r="O207" s="1">
        <v>157.5</v>
      </c>
      <c r="P207" s="1">
        <v>151.9</v>
      </c>
      <c r="Q207" s="62">
        <v>1775.6000000000001</v>
      </c>
      <c r="R207" s="1">
        <v>135.30000000000001</v>
      </c>
      <c r="S207" s="1">
        <v>167.9</v>
      </c>
      <c r="T207" s="1">
        <v>149.9</v>
      </c>
      <c r="U207" s="1">
        <v>141</v>
      </c>
      <c r="V207" s="1">
        <v>148.6</v>
      </c>
      <c r="W207" s="1">
        <v>153.5</v>
      </c>
      <c r="X207" s="1">
        <v>142.30000000000001</v>
      </c>
      <c r="Y207" s="1">
        <v>145.30000000000001</v>
      </c>
      <c r="Z207" s="1">
        <v>149.9</v>
      </c>
      <c r="AA207" s="1">
        <v>126.6</v>
      </c>
      <c r="AB207" s="1">
        <v>142.1</v>
      </c>
      <c r="AC207" s="1">
        <v>155.5</v>
      </c>
      <c r="AD207" s="1">
        <v>140.30000000000001</v>
      </c>
      <c r="AE207" s="1">
        <v>141.30000000000001</v>
      </c>
      <c r="AF207" s="1">
        <v>148.6</v>
      </c>
    </row>
    <row r="208" spans="1:32">
      <c r="A208" s="1" t="s">
        <v>34</v>
      </c>
      <c r="B208" s="1">
        <v>2019</v>
      </c>
      <c r="C208" s="1" t="s">
        <v>45</v>
      </c>
      <c r="D208" s="1" t="s">
        <v>223</v>
      </c>
      <c r="E208" s="1">
        <v>143.5</v>
      </c>
      <c r="F208" s="1">
        <v>165</v>
      </c>
      <c r="G208" s="1">
        <v>151.1</v>
      </c>
      <c r="H208" s="1">
        <v>148.30000000000001</v>
      </c>
      <c r="I208" s="1">
        <v>125.7</v>
      </c>
      <c r="J208" s="1">
        <v>145.69999999999999</v>
      </c>
      <c r="K208" s="1">
        <v>217</v>
      </c>
      <c r="L208" s="1">
        <v>138.30000000000001</v>
      </c>
      <c r="M208" s="1">
        <v>114</v>
      </c>
      <c r="N208" s="1">
        <v>148.69999999999999</v>
      </c>
      <c r="O208" s="1">
        <v>158</v>
      </c>
      <c r="P208" s="1">
        <v>155</v>
      </c>
      <c r="Q208" s="62">
        <v>1810.3000000000002</v>
      </c>
      <c r="R208" s="1">
        <v>135.80000000000001</v>
      </c>
      <c r="S208" s="1">
        <v>168.5</v>
      </c>
      <c r="T208" s="1">
        <v>150.30000000000001</v>
      </c>
      <c r="U208" s="1">
        <v>141.30000000000001</v>
      </c>
      <c r="V208" s="1">
        <v>149</v>
      </c>
      <c r="W208" s="1">
        <v>152.80000000000001</v>
      </c>
      <c r="X208" s="1">
        <v>143.69999999999999</v>
      </c>
      <c r="Y208" s="1">
        <v>145.80000000000001</v>
      </c>
      <c r="Z208" s="1">
        <v>150.4</v>
      </c>
      <c r="AA208" s="1">
        <v>129.80000000000001</v>
      </c>
      <c r="AB208" s="1">
        <v>142.30000000000001</v>
      </c>
      <c r="AC208" s="1">
        <v>155.69999999999999</v>
      </c>
      <c r="AD208" s="1">
        <v>140.4</v>
      </c>
      <c r="AE208" s="1">
        <v>142.5</v>
      </c>
      <c r="AF208" s="1">
        <v>150.4</v>
      </c>
    </row>
    <row r="209" spans="1:32">
      <c r="A209" s="1" t="s">
        <v>34</v>
      </c>
      <c r="B209" s="1">
        <v>2020</v>
      </c>
      <c r="C209" s="1" t="s">
        <v>31</v>
      </c>
      <c r="D209" s="1" t="s">
        <v>224</v>
      </c>
      <c r="E209" s="1">
        <v>144.30000000000001</v>
      </c>
      <c r="F209" s="1">
        <v>167.4</v>
      </c>
      <c r="G209" s="1">
        <v>154.9</v>
      </c>
      <c r="H209" s="1">
        <v>150.1</v>
      </c>
      <c r="I209" s="1">
        <v>129.9</v>
      </c>
      <c r="J209" s="1">
        <v>143.19999999999999</v>
      </c>
      <c r="K209" s="1">
        <v>197</v>
      </c>
      <c r="L209" s="1">
        <v>140.4</v>
      </c>
      <c r="M209" s="1">
        <v>114.1</v>
      </c>
      <c r="N209" s="1">
        <v>150.9</v>
      </c>
      <c r="O209" s="1">
        <v>158.6</v>
      </c>
      <c r="P209" s="1">
        <v>153.5</v>
      </c>
      <c r="Q209" s="62">
        <v>1804.3</v>
      </c>
      <c r="R209" s="1">
        <v>136.1</v>
      </c>
      <c r="S209" s="1">
        <v>169.2</v>
      </c>
      <c r="T209" s="1">
        <v>150.5</v>
      </c>
      <c r="U209" s="1">
        <v>141.5</v>
      </c>
      <c r="V209" s="1">
        <v>149.19999999999999</v>
      </c>
      <c r="W209" s="1">
        <v>153.9</v>
      </c>
      <c r="X209" s="1">
        <v>144.6</v>
      </c>
      <c r="Y209" s="1">
        <v>146.19999999999999</v>
      </c>
      <c r="Z209" s="1">
        <v>151.19999999999999</v>
      </c>
      <c r="AA209" s="1">
        <v>130.9</v>
      </c>
      <c r="AB209" s="1">
        <v>142.80000000000001</v>
      </c>
      <c r="AC209" s="1">
        <v>156.1</v>
      </c>
      <c r="AD209" s="1">
        <v>142.30000000000001</v>
      </c>
      <c r="AE209" s="1">
        <v>143.4</v>
      </c>
      <c r="AF209" s="1">
        <v>150.19999999999999</v>
      </c>
    </row>
    <row r="210" spans="1:32">
      <c r="A210" s="1" t="s">
        <v>34</v>
      </c>
      <c r="B210" s="1">
        <v>2020</v>
      </c>
      <c r="C210" s="1" t="s">
        <v>35</v>
      </c>
      <c r="D210" s="1" t="s">
        <v>225</v>
      </c>
      <c r="E210" s="1">
        <v>144.80000000000001</v>
      </c>
      <c r="F210" s="1">
        <v>167.5</v>
      </c>
      <c r="G210" s="1">
        <v>151.80000000000001</v>
      </c>
      <c r="H210" s="1">
        <v>150.80000000000001</v>
      </c>
      <c r="I210" s="1">
        <v>131.4</v>
      </c>
      <c r="J210" s="1">
        <v>141.80000000000001</v>
      </c>
      <c r="K210" s="1">
        <v>170.7</v>
      </c>
      <c r="L210" s="1">
        <v>141.1</v>
      </c>
      <c r="M210" s="1">
        <v>113.6</v>
      </c>
      <c r="N210" s="1">
        <v>152</v>
      </c>
      <c r="O210" s="1">
        <v>159.1</v>
      </c>
      <c r="P210" s="1">
        <v>150.5</v>
      </c>
      <c r="Q210" s="62">
        <v>1775.1</v>
      </c>
      <c r="R210" s="1">
        <v>136.5</v>
      </c>
      <c r="S210" s="1">
        <v>170.1</v>
      </c>
      <c r="T210" s="1">
        <v>150.80000000000001</v>
      </c>
      <c r="U210" s="1">
        <v>141.69999999999999</v>
      </c>
      <c r="V210" s="1">
        <v>149.5</v>
      </c>
      <c r="W210" s="1">
        <v>154.80000000000001</v>
      </c>
      <c r="X210" s="1">
        <v>147.19999999999999</v>
      </c>
      <c r="Y210" s="1">
        <v>146.4</v>
      </c>
      <c r="Z210" s="1">
        <v>151.69999999999999</v>
      </c>
      <c r="AA210" s="1">
        <v>130.30000000000001</v>
      </c>
      <c r="AB210" s="1">
        <v>143.19999999999999</v>
      </c>
      <c r="AC210" s="1">
        <v>156.19999999999999</v>
      </c>
      <c r="AD210" s="1">
        <v>143.4</v>
      </c>
      <c r="AE210" s="1">
        <v>143.6</v>
      </c>
      <c r="AF210" s="1">
        <v>149.1</v>
      </c>
    </row>
    <row r="211" spans="1:32">
      <c r="A211" s="1" t="s">
        <v>34</v>
      </c>
      <c r="B211" s="1">
        <v>2020</v>
      </c>
      <c r="C211" s="1" t="s">
        <v>36</v>
      </c>
      <c r="D211" s="1" t="s">
        <v>226</v>
      </c>
      <c r="E211" s="1">
        <v>145.1</v>
      </c>
      <c r="F211" s="1">
        <v>167</v>
      </c>
      <c r="G211" s="1">
        <v>148.1</v>
      </c>
      <c r="H211" s="1">
        <v>151.5</v>
      </c>
      <c r="I211" s="1">
        <v>131.19999999999999</v>
      </c>
      <c r="J211" s="1">
        <v>142.5</v>
      </c>
      <c r="K211" s="1">
        <v>157.30000000000001</v>
      </c>
      <c r="L211" s="1">
        <v>141.1</v>
      </c>
      <c r="M211" s="1">
        <v>113.2</v>
      </c>
      <c r="N211" s="1">
        <v>153.19999999999999</v>
      </c>
      <c r="O211" s="1">
        <v>159.6</v>
      </c>
      <c r="P211" s="1">
        <v>148.9</v>
      </c>
      <c r="Q211" s="62">
        <v>1758.7</v>
      </c>
      <c r="R211" s="1">
        <v>136.69999999999999</v>
      </c>
      <c r="S211" s="1">
        <v>171.2</v>
      </c>
      <c r="T211" s="1">
        <v>151.19999999999999</v>
      </c>
      <c r="U211" s="1">
        <v>141.9</v>
      </c>
      <c r="V211" s="1">
        <v>149.80000000000001</v>
      </c>
      <c r="W211" s="1">
        <v>154.5</v>
      </c>
      <c r="X211" s="1">
        <v>148.9</v>
      </c>
      <c r="Y211" s="1">
        <v>146.4</v>
      </c>
      <c r="Z211" s="1">
        <v>152.30000000000001</v>
      </c>
      <c r="AA211" s="1">
        <v>129.9</v>
      </c>
      <c r="AB211" s="1">
        <v>143.69999999999999</v>
      </c>
      <c r="AC211" s="1">
        <v>156.1</v>
      </c>
      <c r="AD211" s="1">
        <v>145.19999999999999</v>
      </c>
      <c r="AE211" s="1">
        <v>143.80000000000001</v>
      </c>
      <c r="AF211" s="1">
        <v>148.6</v>
      </c>
    </row>
    <row r="212" spans="1:32">
      <c r="A212" s="10" t="s">
        <v>34</v>
      </c>
      <c r="B212" s="10">
        <v>2020</v>
      </c>
      <c r="C212" s="10" t="s">
        <v>37</v>
      </c>
      <c r="D212" s="10" t="s">
        <v>227</v>
      </c>
      <c r="E212" s="1">
        <v>148.69999999999999</v>
      </c>
      <c r="F212" s="10" t="s">
        <v>32</v>
      </c>
      <c r="G212" s="1">
        <v>148.80000000000001</v>
      </c>
      <c r="H212" s="1">
        <v>155.6</v>
      </c>
      <c r="I212" s="1">
        <v>135.1</v>
      </c>
      <c r="J212" s="1">
        <v>149.9</v>
      </c>
      <c r="K212" s="1">
        <v>168.6</v>
      </c>
      <c r="L212" s="1">
        <v>150.4</v>
      </c>
      <c r="M212" s="1">
        <v>120.3</v>
      </c>
      <c r="N212" s="1">
        <v>157.1</v>
      </c>
      <c r="O212" s="10" t="s">
        <v>32</v>
      </c>
      <c r="P212" s="1">
        <v>151.4</v>
      </c>
      <c r="Q212" s="62">
        <v>1485.9</v>
      </c>
      <c r="R212" s="1">
        <v>136.80000000000001</v>
      </c>
      <c r="S212" s="10" t="s">
        <v>32</v>
      </c>
      <c r="T212" s="10" t="s">
        <v>32</v>
      </c>
      <c r="U212" s="10" t="s">
        <v>32</v>
      </c>
      <c r="V212" s="10" t="s">
        <v>32</v>
      </c>
      <c r="W212" s="1">
        <v>155.6</v>
      </c>
      <c r="X212" s="1">
        <v>144.1</v>
      </c>
      <c r="Y212" s="10" t="s">
        <v>32</v>
      </c>
      <c r="Z212" s="1">
        <v>150.69999999999999</v>
      </c>
      <c r="AA212" s="10" t="s">
        <v>32</v>
      </c>
      <c r="AB212" s="10" t="s">
        <v>32</v>
      </c>
      <c r="AC212" s="10" t="s">
        <v>32</v>
      </c>
      <c r="AD212" s="10" t="s">
        <v>32</v>
      </c>
      <c r="AE212" s="10" t="s">
        <v>32</v>
      </c>
      <c r="AF212" s="10" t="s">
        <v>32</v>
      </c>
    </row>
    <row r="213" spans="1:32">
      <c r="A213" s="10" t="s">
        <v>34</v>
      </c>
      <c r="B213" s="10">
        <v>2020</v>
      </c>
      <c r="C213" s="10" t="s">
        <v>38</v>
      </c>
      <c r="D213" s="10" t="s">
        <v>228</v>
      </c>
      <c r="E213" s="10" t="s">
        <v>32</v>
      </c>
      <c r="F213" s="10" t="s">
        <v>32</v>
      </c>
      <c r="G213" s="10" t="s">
        <v>32</v>
      </c>
      <c r="H213" s="10" t="s">
        <v>32</v>
      </c>
      <c r="I213" s="10" t="s">
        <v>32</v>
      </c>
      <c r="J213" s="10" t="s">
        <v>32</v>
      </c>
      <c r="K213" s="10" t="s">
        <v>32</v>
      </c>
      <c r="L213" s="10" t="s">
        <v>32</v>
      </c>
      <c r="M213" s="10" t="s">
        <v>32</v>
      </c>
      <c r="N213" s="10" t="s">
        <v>32</v>
      </c>
      <c r="O213" s="10" t="s">
        <v>32</v>
      </c>
      <c r="P213" s="10" t="s">
        <v>32</v>
      </c>
      <c r="Q213" s="67">
        <v>0</v>
      </c>
      <c r="R213" s="10" t="s">
        <v>32</v>
      </c>
      <c r="S213" s="10" t="s">
        <v>32</v>
      </c>
      <c r="T213" s="10" t="s">
        <v>32</v>
      </c>
      <c r="U213" s="10" t="s">
        <v>32</v>
      </c>
      <c r="V213" s="10" t="s">
        <v>32</v>
      </c>
      <c r="W213" s="10" t="s">
        <v>32</v>
      </c>
      <c r="X213" s="10" t="s">
        <v>32</v>
      </c>
      <c r="Y213" s="10" t="s">
        <v>32</v>
      </c>
      <c r="Z213" s="10" t="s">
        <v>32</v>
      </c>
      <c r="AA213" s="10" t="s">
        <v>32</v>
      </c>
      <c r="AB213" s="10" t="s">
        <v>32</v>
      </c>
      <c r="AC213" s="10" t="s">
        <v>32</v>
      </c>
      <c r="AD213" s="10" t="s">
        <v>32</v>
      </c>
      <c r="AE213" s="10" t="s">
        <v>32</v>
      </c>
      <c r="AF213" s="10" t="s">
        <v>32</v>
      </c>
    </row>
    <row r="214" spans="1:32">
      <c r="A214" s="1" t="s">
        <v>34</v>
      </c>
      <c r="B214" s="1">
        <v>2020</v>
      </c>
      <c r="C214" s="1" t="s">
        <v>39</v>
      </c>
      <c r="D214" s="1" t="s">
        <v>229</v>
      </c>
      <c r="E214" s="1">
        <v>149.6</v>
      </c>
      <c r="F214" s="1">
        <v>192.7</v>
      </c>
      <c r="G214" s="1">
        <v>151.4</v>
      </c>
      <c r="H214" s="1">
        <v>153.30000000000001</v>
      </c>
      <c r="I214" s="1">
        <v>136.30000000000001</v>
      </c>
      <c r="J214" s="1">
        <v>147.19999999999999</v>
      </c>
      <c r="K214" s="1">
        <v>156.5</v>
      </c>
      <c r="L214" s="1">
        <v>150.9</v>
      </c>
      <c r="M214" s="1">
        <v>114.2</v>
      </c>
      <c r="N214" s="1">
        <v>159.5</v>
      </c>
      <c r="O214" s="1">
        <v>161.80000000000001</v>
      </c>
      <c r="P214" s="1">
        <v>154</v>
      </c>
      <c r="Q214" s="62">
        <v>1827.4</v>
      </c>
      <c r="R214" s="1">
        <v>139.4</v>
      </c>
      <c r="S214" s="1">
        <v>183.5</v>
      </c>
      <c r="T214" s="1">
        <v>152.5</v>
      </c>
      <c r="U214" s="1">
        <v>144.4</v>
      </c>
      <c r="V214" s="1">
        <v>151.4</v>
      </c>
      <c r="W214" s="1">
        <v>154.69999999999999</v>
      </c>
      <c r="X214" s="1">
        <v>141.9</v>
      </c>
      <c r="Y214" s="1">
        <v>146.4</v>
      </c>
      <c r="Z214" s="1">
        <v>154.4</v>
      </c>
      <c r="AA214" s="1">
        <v>135</v>
      </c>
      <c r="AB214" s="1">
        <v>148.30000000000001</v>
      </c>
      <c r="AC214" s="1">
        <v>156.4</v>
      </c>
      <c r="AD214" s="1">
        <v>151.6</v>
      </c>
      <c r="AE214" s="1">
        <v>147</v>
      </c>
      <c r="AF214" s="1">
        <v>151.80000000000001</v>
      </c>
    </row>
    <row r="215" spans="1:32">
      <c r="A215" s="1" t="s">
        <v>34</v>
      </c>
      <c r="B215" s="1">
        <v>2020</v>
      </c>
      <c r="C215" s="1" t="s">
        <v>40</v>
      </c>
      <c r="D215" s="1" t="s">
        <v>230</v>
      </c>
      <c r="E215" s="1">
        <v>149.6</v>
      </c>
      <c r="F215" s="1">
        <v>192.7</v>
      </c>
      <c r="G215" s="1">
        <v>151.4</v>
      </c>
      <c r="H215" s="1">
        <v>153.30000000000001</v>
      </c>
      <c r="I215" s="1">
        <v>136.30000000000001</v>
      </c>
      <c r="J215" s="1">
        <v>147.19999999999999</v>
      </c>
      <c r="K215" s="1">
        <v>156.5</v>
      </c>
      <c r="L215" s="1">
        <v>150.9</v>
      </c>
      <c r="M215" s="1">
        <v>114.2</v>
      </c>
      <c r="N215" s="1">
        <v>159.5</v>
      </c>
      <c r="O215" s="1">
        <v>161.80000000000001</v>
      </c>
      <c r="P215" s="1">
        <v>154</v>
      </c>
      <c r="Q215" s="62">
        <v>1827.4</v>
      </c>
      <c r="R215" s="1">
        <v>139.4</v>
      </c>
      <c r="S215" s="1">
        <v>183.5</v>
      </c>
      <c r="T215" s="1">
        <v>152.5</v>
      </c>
      <c r="U215" s="1">
        <v>144.4</v>
      </c>
      <c r="V215" s="1">
        <v>151.4</v>
      </c>
      <c r="W215" s="1">
        <v>154.69999999999999</v>
      </c>
      <c r="X215" s="1">
        <v>141.9</v>
      </c>
      <c r="Y215" s="1">
        <v>146.4</v>
      </c>
      <c r="Z215" s="1">
        <v>154.4</v>
      </c>
      <c r="AA215" s="1">
        <v>135</v>
      </c>
      <c r="AB215" s="1">
        <v>148.30000000000001</v>
      </c>
      <c r="AC215" s="1">
        <v>156.4</v>
      </c>
      <c r="AD215" s="1">
        <v>151.6</v>
      </c>
      <c r="AE215" s="1">
        <v>147</v>
      </c>
      <c r="AF215" s="1">
        <v>151.80000000000001</v>
      </c>
    </row>
    <row r="216" spans="1:32">
      <c r="A216" s="1" t="s">
        <v>34</v>
      </c>
      <c r="B216" s="1">
        <v>2020</v>
      </c>
      <c r="C216" s="1" t="s">
        <v>41</v>
      </c>
      <c r="D216" s="1" t="s">
        <v>231</v>
      </c>
      <c r="E216" s="1">
        <v>148.9</v>
      </c>
      <c r="F216" s="1">
        <v>190.9</v>
      </c>
      <c r="G216" s="1">
        <v>150.80000000000001</v>
      </c>
      <c r="H216" s="1">
        <v>153.30000000000001</v>
      </c>
      <c r="I216" s="1">
        <v>137.4</v>
      </c>
      <c r="J216" s="1">
        <v>150.4</v>
      </c>
      <c r="K216" s="1">
        <v>178.1</v>
      </c>
      <c r="L216" s="1">
        <v>150.4</v>
      </c>
      <c r="M216" s="1">
        <v>115.1</v>
      </c>
      <c r="N216" s="1">
        <v>160</v>
      </c>
      <c r="O216" s="1">
        <v>162.30000000000001</v>
      </c>
      <c r="P216" s="1">
        <v>157</v>
      </c>
      <c r="Q216" s="62">
        <v>1854.6</v>
      </c>
      <c r="R216" s="1">
        <v>140.6</v>
      </c>
      <c r="S216" s="1">
        <v>182.6</v>
      </c>
      <c r="T216" s="1">
        <v>153.1</v>
      </c>
      <c r="U216" s="1">
        <v>143.4</v>
      </c>
      <c r="V216" s="1">
        <v>151.69999999999999</v>
      </c>
      <c r="W216" s="1">
        <v>155.5</v>
      </c>
      <c r="X216" s="1">
        <v>143</v>
      </c>
      <c r="Y216" s="1">
        <v>148.4</v>
      </c>
      <c r="Z216" s="1">
        <v>155</v>
      </c>
      <c r="AA216" s="1">
        <v>138.5</v>
      </c>
      <c r="AB216" s="1">
        <v>146</v>
      </c>
      <c r="AC216" s="1">
        <v>158.5</v>
      </c>
      <c r="AD216" s="1">
        <v>154.30000000000001</v>
      </c>
      <c r="AE216" s="1">
        <v>149</v>
      </c>
      <c r="AF216" s="1">
        <v>153.9</v>
      </c>
    </row>
    <row r="217" spans="1:32">
      <c r="A217" s="1" t="s">
        <v>34</v>
      </c>
      <c r="B217" s="1">
        <v>2020</v>
      </c>
      <c r="C217" s="1" t="s">
        <v>42</v>
      </c>
      <c r="D217" s="1" t="s">
        <v>232</v>
      </c>
      <c r="E217" s="1">
        <v>148.4</v>
      </c>
      <c r="F217" s="1">
        <v>187.1</v>
      </c>
      <c r="G217" s="1">
        <v>152.5</v>
      </c>
      <c r="H217" s="1">
        <v>153.6</v>
      </c>
      <c r="I217" s="1">
        <v>138.19999999999999</v>
      </c>
      <c r="J217" s="1">
        <v>150.9</v>
      </c>
      <c r="K217" s="1">
        <v>186.7</v>
      </c>
      <c r="L217" s="1">
        <v>149.80000000000001</v>
      </c>
      <c r="M217" s="1">
        <v>116.4</v>
      </c>
      <c r="N217" s="1">
        <v>160.30000000000001</v>
      </c>
      <c r="O217" s="1">
        <v>162.9</v>
      </c>
      <c r="P217" s="1">
        <v>158</v>
      </c>
      <c r="Q217" s="62">
        <v>1864.8</v>
      </c>
      <c r="R217" s="1">
        <v>142.19999999999999</v>
      </c>
      <c r="S217" s="1">
        <v>184.4</v>
      </c>
      <c r="T217" s="1">
        <v>153.4</v>
      </c>
      <c r="U217" s="1">
        <v>144.30000000000001</v>
      </c>
      <c r="V217" s="1">
        <v>152</v>
      </c>
      <c r="W217" s="1">
        <v>156.30000000000001</v>
      </c>
      <c r="X217" s="1">
        <v>142.9</v>
      </c>
      <c r="Y217" s="1">
        <v>148.69999999999999</v>
      </c>
      <c r="Z217" s="1">
        <v>155.6</v>
      </c>
      <c r="AA217" s="1">
        <v>139.6</v>
      </c>
      <c r="AB217" s="1">
        <v>146.6</v>
      </c>
      <c r="AC217" s="1">
        <v>157.5</v>
      </c>
      <c r="AD217" s="1">
        <v>158.4</v>
      </c>
      <c r="AE217" s="1">
        <v>150</v>
      </c>
      <c r="AF217" s="1">
        <v>154.69999999999999</v>
      </c>
    </row>
    <row r="218" spans="1:32">
      <c r="A218" s="1" t="s">
        <v>34</v>
      </c>
      <c r="B218" s="1">
        <v>2020</v>
      </c>
      <c r="C218" s="1" t="s">
        <v>43</v>
      </c>
      <c r="D218" s="1" t="s">
        <v>233</v>
      </c>
      <c r="E218" s="1">
        <v>147.5</v>
      </c>
      <c r="F218" s="1">
        <v>188.9</v>
      </c>
      <c r="G218" s="1">
        <v>161.4</v>
      </c>
      <c r="H218" s="1">
        <v>153.6</v>
      </c>
      <c r="I218" s="1">
        <v>140.1</v>
      </c>
      <c r="J218" s="1">
        <v>151.19999999999999</v>
      </c>
      <c r="K218" s="1">
        <v>209.2</v>
      </c>
      <c r="L218" s="1">
        <v>150.9</v>
      </c>
      <c r="M218" s="1">
        <v>116.2</v>
      </c>
      <c r="N218" s="1">
        <v>161</v>
      </c>
      <c r="O218" s="1">
        <v>163.19999999999999</v>
      </c>
      <c r="P218" s="1">
        <v>161.4</v>
      </c>
      <c r="Q218" s="62">
        <v>1904.6000000000004</v>
      </c>
      <c r="R218" s="1">
        <v>144</v>
      </c>
      <c r="S218" s="1">
        <v>184.3</v>
      </c>
      <c r="T218" s="1">
        <v>153.69999999999999</v>
      </c>
      <c r="U218" s="1">
        <v>144.6</v>
      </c>
      <c r="V218" s="1">
        <v>152.30000000000001</v>
      </c>
      <c r="W218" s="1">
        <v>156.5</v>
      </c>
      <c r="X218" s="1">
        <v>143.1</v>
      </c>
      <c r="Y218" s="1">
        <v>148.69999999999999</v>
      </c>
      <c r="Z218" s="1">
        <v>156.30000000000001</v>
      </c>
      <c r="AA218" s="1">
        <v>140.6</v>
      </c>
      <c r="AB218" s="1">
        <v>146.5</v>
      </c>
      <c r="AC218" s="1">
        <v>158.5</v>
      </c>
      <c r="AD218" s="1">
        <v>157</v>
      </c>
      <c r="AE218" s="1">
        <v>150.4</v>
      </c>
      <c r="AF218" s="1">
        <v>156.4</v>
      </c>
    </row>
    <row r="219" spans="1:32">
      <c r="A219" s="1" t="s">
        <v>34</v>
      </c>
      <c r="B219" s="1">
        <v>2020</v>
      </c>
      <c r="C219" s="1" t="s">
        <v>44</v>
      </c>
      <c r="D219" s="1" t="s">
        <v>234</v>
      </c>
      <c r="E219" s="1">
        <v>146.80000000000001</v>
      </c>
      <c r="F219" s="1">
        <v>191</v>
      </c>
      <c r="G219" s="1">
        <v>173.6</v>
      </c>
      <c r="H219" s="1">
        <v>153.80000000000001</v>
      </c>
      <c r="I219" s="1">
        <v>142.69999999999999</v>
      </c>
      <c r="J219" s="1">
        <v>148.4</v>
      </c>
      <c r="K219" s="1">
        <v>230</v>
      </c>
      <c r="L219" s="1">
        <v>156.80000000000001</v>
      </c>
      <c r="M219" s="1">
        <v>115.7</v>
      </c>
      <c r="N219" s="1">
        <v>161.80000000000001</v>
      </c>
      <c r="O219" s="1">
        <v>163.80000000000001</v>
      </c>
      <c r="P219" s="1">
        <v>164.7</v>
      </c>
      <c r="Q219" s="62">
        <v>1949.1000000000001</v>
      </c>
      <c r="R219" s="1">
        <v>146.5</v>
      </c>
      <c r="S219" s="1">
        <v>184.8</v>
      </c>
      <c r="T219" s="1">
        <v>154.30000000000001</v>
      </c>
      <c r="U219" s="1">
        <v>144.9</v>
      </c>
      <c r="V219" s="1">
        <v>152.80000000000001</v>
      </c>
      <c r="W219" s="1">
        <v>158</v>
      </c>
      <c r="X219" s="1">
        <v>143.6</v>
      </c>
      <c r="Y219" s="1">
        <v>149.19999999999999</v>
      </c>
      <c r="Z219" s="1">
        <v>157.19999999999999</v>
      </c>
      <c r="AA219" s="1">
        <v>140.4</v>
      </c>
      <c r="AB219" s="1">
        <v>148.4</v>
      </c>
      <c r="AC219" s="1">
        <v>158.6</v>
      </c>
      <c r="AD219" s="1">
        <v>156.9</v>
      </c>
      <c r="AE219" s="1">
        <v>150.69999999999999</v>
      </c>
      <c r="AF219" s="1">
        <v>158.4</v>
      </c>
    </row>
    <row r="220" spans="1:32">
      <c r="A220" s="1" t="s">
        <v>34</v>
      </c>
      <c r="B220" s="1">
        <v>2020</v>
      </c>
      <c r="C220" s="1" t="s">
        <v>45</v>
      </c>
      <c r="D220" s="1" t="s">
        <v>235</v>
      </c>
      <c r="E220" s="1">
        <v>146</v>
      </c>
      <c r="F220" s="1">
        <v>191</v>
      </c>
      <c r="G220" s="1">
        <v>175.3</v>
      </c>
      <c r="H220" s="1">
        <v>154.1</v>
      </c>
      <c r="I220" s="1">
        <v>146.6</v>
      </c>
      <c r="J220" s="1">
        <v>147.69999999999999</v>
      </c>
      <c r="K220" s="1">
        <v>230.5</v>
      </c>
      <c r="L220" s="1">
        <v>160.19999999999999</v>
      </c>
      <c r="M220" s="1">
        <v>115.3</v>
      </c>
      <c r="N220" s="1">
        <v>163</v>
      </c>
      <c r="O220" s="1">
        <v>164.8</v>
      </c>
      <c r="P220" s="1">
        <v>165.4</v>
      </c>
      <c r="Q220" s="62">
        <v>1959.9</v>
      </c>
      <c r="R220" s="1">
        <v>149.19999999999999</v>
      </c>
      <c r="S220" s="1">
        <v>185.4</v>
      </c>
      <c r="T220" s="1">
        <v>155</v>
      </c>
      <c r="U220" s="1">
        <v>145.4</v>
      </c>
      <c r="V220" s="1">
        <v>153.6</v>
      </c>
      <c r="W220" s="1">
        <v>158.4</v>
      </c>
      <c r="X220" s="1">
        <v>144.6</v>
      </c>
      <c r="Y220" s="1">
        <v>149.69999999999999</v>
      </c>
      <c r="Z220" s="1">
        <v>158.30000000000001</v>
      </c>
      <c r="AA220" s="1">
        <v>140.69999999999999</v>
      </c>
      <c r="AB220" s="1">
        <v>148.5</v>
      </c>
      <c r="AC220" s="1">
        <v>159.4</v>
      </c>
      <c r="AD220" s="1">
        <v>157.1</v>
      </c>
      <c r="AE220" s="1">
        <v>151.19999999999999</v>
      </c>
      <c r="AF220" s="1">
        <v>158.9</v>
      </c>
    </row>
    <row r="221" spans="1:32">
      <c r="A221" s="1" t="s">
        <v>34</v>
      </c>
      <c r="B221" s="1">
        <v>2021</v>
      </c>
      <c r="C221" s="1" t="s">
        <v>31</v>
      </c>
      <c r="D221" s="1" t="s">
        <v>236</v>
      </c>
      <c r="E221" s="1">
        <v>144.9</v>
      </c>
      <c r="F221" s="1">
        <v>190.1</v>
      </c>
      <c r="G221" s="1">
        <v>175.3</v>
      </c>
      <c r="H221" s="1">
        <v>154.1</v>
      </c>
      <c r="I221" s="1">
        <v>150.9</v>
      </c>
      <c r="J221" s="1">
        <v>149.6</v>
      </c>
      <c r="K221" s="1">
        <v>194.2</v>
      </c>
      <c r="L221" s="1">
        <v>160.4</v>
      </c>
      <c r="M221" s="1">
        <v>114.6</v>
      </c>
      <c r="N221" s="1">
        <v>164</v>
      </c>
      <c r="O221" s="1">
        <v>165.6</v>
      </c>
      <c r="P221" s="1">
        <v>161</v>
      </c>
      <c r="Q221" s="62">
        <v>1924.6999999999998</v>
      </c>
      <c r="R221" s="1">
        <v>151.80000000000001</v>
      </c>
      <c r="S221" s="1">
        <v>186.5</v>
      </c>
      <c r="T221" s="1">
        <v>155.5</v>
      </c>
      <c r="U221" s="1">
        <v>146.1</v>
      </c>
      <c r="V221" s="1">
        <v>154.19999999999999</v>
      </c>
      <c r="W221" s="1">
        <v>157.69999999999999</v>
      </c>
      <c r="X221" s="1">
        <v>147.9</v>
      </c>
      <c r="Y221" s="1">
        <v>150</v>
      </c>
      <c r="Z221" s="1">
        <v>159.30000000000001</v>
      </c>
      <c r="AA221" s="1">
        <v>141.9</v>
      </c>
      <c r="AB221" s="1">
        <v>149.6</v>
      </c>
      <c r="AC221" s="1">
        <v>159.19999999999999</v>
      </c>
      <c r="AD221" s="1">
        <v>156.80000000000001</v>
      </c>
      <c r="AE221" s="1">
        <v>151.9</v>
      </c>
      <c r="AF221" s="1">
        <v>157.30000000000001</v>
      </c>
    </row>
    <row r="222" spans="1:32">
      <c r="A222" s="1" t="s">
        <v>34</v>
      </c>
      <c r="B222" s="1">
        <v>2021</v>
      </c>
      <c r="C222" s="1" t="s">
        <v>35</v>
      </c>
      <c r="D222" s="1" t="s">
        <v>237</v>
      </c>
      <c r="E222" s="1">
        <v>144.30000000000001</v>
      </c>
      <c r="F222" s="1">
        <v>186.5</v>
      </c>
      <c r="G222" s="1">
        <v>168.7</v>
      </c>
      <c r="H222" s="1">
        <v>154.69999999999999</v>
      </c>
      <c r="I222" s="1">
        <v>158.69999999999999</v>
      </c>
      <c r="J222" s="1">
        <v>150.69999999999999</v>
      </c>
      <c r="K222" s="1">
        <v>160</v>
      </c>
      <c r="L222" s="1">
        <v>158.80000000000001</v>
      </c>
      <c r="M222" s="1">
        <v>112.8</v>
      </c>
      <c r="N222" s="1">
        <v>164.2</v>
      </c>
      <c r="O222" s="1">
        <v>167.5</v>
      </c>
      <c r="P222" s="1">
        <v>156.9</v>
      </c>
      <c r="Q222" s="62">
        <v>1883.8000000000002</v>
      </c>
      <c r="R222" s="1">
        <v>155.5</v>
      </c>
      <c r="S222" s="1">
        <v>188.3</v>
      </c>
      <c r="T222" s="1">
        <v>157.19999999999999</v>
      </c>
      <c r="U222" s="1">
        <v>147.4</v>
      </c>
      <c r="V222" s="1">
        <v>155.80000000000001</v>
      </c>
      <c r="W222" s="1">
        <v>159.80000000000001</v>
      </c>
      <c r="X222" s="1">
        <v>152.4</v>
      </c>
      <c r="Y222" s="1">
        <v>150.9</v>
      </c>
      <c r="Z222" s="1">
        <v>161.30000000000001</v>
      </c>
      <c r="AA222" s="1">
        <v>145.1</v>
      </c>
      <c r="AB222" s="1">
        <v>151.5</v>
      </c>
      <c r="AC222" s="1">
        <v>159.5</v>
      </c>
      <c r="AD222" s="1">
        <v>155.80000000000001</v>
      </c>
      <c r="AE222" s="1">
        <v>153.4</v>
      </c>
      <c r="AF222" s="1">
        <v>156.6</v>
      </c>
    </row>
    <row r="223" spans="1:32">
      <c r="A223" s="1" t="s">
        <v>34</v>
      </c>
      <c r="B223" s="1">
        <v>2021</v>
      </c>
      <c r="C223" s="1" t="s">
        <v>36</v>
      </c>
      <c r="D223" s="1" t="s">
        <v>238</v>
      </c>
      <c r="E223" s="1">
        <v>144.1</v>
      </c>
      <c r="F223" s="1">
        <v>192.2</v>
      </c>
      <c r="G223" s="1">
        <v>163.80000000000001</v>
      </c>
      <c r="H223" s="1">
        <v>154.9</v>
      </c>
      <c r="I223" s="1">
        <v>163.9</v>
      </c>
      <c r="J223" s="1">
        <v>153.69999999999999</v>
      </c>
      <c r="K223" s="1">
        <v>149.5</v>
      </c>
      <c r="L223" s="1">
        <v>159.80000000000001</v>
      </c>
      <c r="M223" s="1">
        <v>112.6</v>
      </c>
      <c r="N223" s="1">
        <v>163.5</v>
      </c>
      <c r="O223" s="1">
        <v>168.2</v>
      </c>
      <c r="P223" s="1">
        <v>156.69999999999999</v>
      </c>
      <c r="Q223" s="62">
        <v>1882.8999999999999</v>
      </c>
      <c r="R223" s="1">
        <v>156.5</v>
      </c>
      <c r="S223" s="1">
        <v>188.1</v>
      </c>
      <c r="T223" s="1">
        <v>157.80000000000001</v>
      </c>
      <c r="U223" s="1">
        <v>147.9</v>
      </c>
      <c r="V223" s="1">
        <v>156.4</v>
      </c>
      <c r="W223" s="1">
        <v>159.9</v>
      </c>
      <c r="X223" s="1">
        <v>155.5</v>
      </c>
      <c r="Y223" s="1">
        <v>151.19999999999999</v>
      </c>
      <c r="Z223" s="1">
        <v>161.69999999999999</v>
      </c>
      <c r="AA223" s="1">
        <v>146.19999999999999</v>
      </c>
      <c r="AB223" s="1">
        <v>152.6</v>
      </c>
      <c r="AC223" s="1">
        <v>160.19999999999999</v>
      </c>
      <c r="AD223" s="1">
        <v>153.80000000000001</v>
      </c>
      <c r="AE223" s="1">
        <v>153.80000000000001</v>
      </c>
      <c r="AF223" s="1">
        <v>156.80000000000001</v>
      </c>
    </row>
    <row r="224" spans="1:32">
      <c r="A224" s="1" t="s">
        <v>34</v>
      </c>
      <c r="B224" s="1">
        <v>2021</v>
      </c>
      <c r="C224" s="1" t="s">
        <v>37</v>
      </c>
      <c r="D224" s="1" t="s">
        <v>239</v>
      </c>
      <c r="E224" s="1">
        <v>144.30000000000001</v>
      </c>
      <c r="F224" s="1">
        <v>198</v>
      </c>
      <c r="G224" s="1">
        <v>164.6</v>
      </c>
      <c r="H224" s="1">
        <v>155.4</v>
      </c>
      <c r="I224" s="1">
        <v>170.1</v>
      </c>
      <c r="J224" s="1">
        <v>164.4</v>
      </c>
      <c r="K224" s="1">
        <v>144.1</v>
      </c>
      <c r="L224" s="1">
        <v>161.69999999999999</v>
      </c>
      <c r="M224" s="1">
        <v>113.1</v>
      </c>
      <c r="N224" s="1">
        <v>163.9</v>
      </c>
      <c r="O224" s="1">
        <v>168.9</v>
      </c>
      <c r="P224" s="1">
        <v>158</v>
      </c>
      <c r="Q224" s="62">
        <v>1906.5</v>
      </c>
      <c r="R224" s="1">
        <v>157.6</v>
      </c>
      <c r="S224" s="1">
        <v>188.8</v>
      </c>
      <c r="T224" s="1">
        <v>158.80000000000001</v>
      </c>
      <c r="U224" s="1">
        <v>148.5</v>
      </c>
      <c r="V224" s="1">
        <v>157.30000000000001</v>
      </c>
      <c r="W224" s="1">
        <v>161.4</v>
      </c>
      <c r="X224" s="1">
        <v>155.6</v>
      </c>
      <c r="Y224" s="1">
        <v>151.80000000000001</v>
      </c>
      <c r="Z224" s="1">
        <v>162.30000000000001</v>
      </c>
      <c r="AA224" s="1">
        <v>146.6</v>
      </c>
      <c r="AB224" s="1">
        <v>153.19999999999999</v>
      </c>
      <c r="AC224" s="1">
        <v>160.30000000000001</v>
      </c>
      <c r="AD224" s="1">
        <v>155.4</v>
      </c>
      <c r="AE224" s="1">
        <v>154.4</v>
      </c>
      <c r="AF224" s="1">
        <v>157.80000000000001</v>
      </c>
    </row>
    <row r="225" spans="1:32">
      <c r="A225" s="1" t="s">
        <v>34</v>
      </c>
      <c r="B225" s="1">
        <v>2021</v>
      </c>
      <c r="C225" s="1" t="s">
        <v>38</v>
      </c>
      <c r="D225" s="1" t="s">
        <v>240</v>
      </c>
      <c r="E225" s="1">
        <v>146.30000000000001</v>
      </c>
      <c r="F225" s="1">
        <v>200.5</v>
      </c>
      <c r="G225" s="1">
        <v>170.3</v>
      </c>
      <c r="H225" s="1">
        <v>156.1</v>
      </c>
      <c r="I225" s="1">
        <v>178.7</v>
      </c>
      <c r="J225" s="1">
        <v>167.1</v>
      </c>
      <c r="K225" s="1">
        <v>147.9</v>
      </c>
      <c r="L225" s="1">
        <v>165.4</v>
      </c>
      <c r="M225" s="1">
        <v>114.8</v>
      </c>
      <c r="N225" s="1">
        <v>168.2</v>
      </c>
      <c r="O225" s="1">
        <v>170.4</v>
      </c>
      <c r="P225" s="1">
        <v>160.69999999999999</v>
      </c>
      <c r="Q225" s="62">
        <v>1946.4000000000003</v>
      </c>
      <c r="R225" s="1">
        <v>159.30000000000001</v>
      </c>
      <c r="S225" s="1">
        <v>191.9</v>
      </c>
      <c r="T225" s="1">
        <v>161.80000000000001</v>
      </c>
      <c r="U225" s="1">
        <v>152.1</v>
      </c>
      <c r="V225" s="1">
        <v>160.4</v>
      </c>
      <c r="W225" s="1">
        <v>161.6</v>
      </c>
      <c r="X225" s="1">
        <v>159.4</v>
      </c>
      <c r="Y225" s="1">
        <v>154.69999999999999</v>
      </c>
      <c r="Z225" s="1">
        <v>165.8</v>
      </c>
      <c r="AA225" s="1">
        <v>148.9</v>
      </c>
      <c r="AB225" s="1">
        <v>155.80000000000001</v>
      </c>
      <c r="AC225" s="1">
        <v>161.19999999999999</v>
      </c>
      <c r="AD225" s="1">
        <v>158.6</v>
      </c>
      <c r="AE225" s="1">
        <v>156.80000000000001</v>
      </c>
      <c r="AF225" s="1">
        <v>160.4</v>
      </c>
    </row>
    <row r="226" spans="1:32">
      <c r="A226" s="1" t="s">
        <v>34</v>
      </c>
      <c r="B226" s="1">
        <v>2021</v>
      </c>
      <c r="C226" s="1" t="s">
        <v>39</v>
      </c>
      <c r="D226" s="1" t="s">
        <v>241</v>
      </c>
      <c r="E226" s="1">
        <v>146.69999999999999</v>
      </c>
      <c r="F226" s="1">
        <v>202</v>
      </c>
      <c r="G226" s="1">
        <v>180.7</v>
      </c>
      <c r="H226" s="1">
        <v>156.19999999999999</v>
      </c>
      <c r="I226" s="1">
        <v>183.7</v>
      </c>
      <c r="J226" s="1">
        <v>164.6</v>
      </c>
      <c r="K226" s="1">
        <v>155.4</v>
      </c>
      <c r="L226" s="1">
        <v>166</v>
      </c>
      <c r="M226" s="1">
        <v>115.1</v>
      </c>
      <c r="N226" s="1">
        <v>168.5</v>
      </c>
      <c r="O226" s="1">
        <v>172.4</v>
      </c>
      <c r="P226" s="1">
        <v>162.6</v>
      </c>
      <c r="Q226" s="62">
        <v>1973.8999999999999</v>
      </c>
      <c r="R226" s="1">
        <v>160</v>
      </c>
      <c r="S226" s="1">
        <v>190.8</v>
      </c>
      <c r="T226" s="1">
        <v>162.19999999999999</v>
      </c>
      <c r="U226" s="1">
        <v>151.80000000000001</v>
      </c>
      <c r="V226" s="1">
        <v>160.69999999999999</v>
      </c>
      <c r="W226" s="1">
        <v>160.5</v>
      </c>
      <c r="X226" s="1">
        <v>159.80000000000001</v>
      </c>
      <c r="Y226" s="1">
        <v>154.80000000000001</v>
      </c>
      <c r="Z226" s="1">
        <v>166.3</v>
      </c>
      <c r="AA226" s="1">
        <v>150.69999999999999</v>
      </c>
      <c r="AB226" s="1">
        <v>154.9</v>
      </c>
      <c r="AC226" s="1">
        <v>161.69999999999999</v>
      </c>
      <c r="AD226" s="1">
        <v>158.80000000000001</v>
      </c>
      <c r="AE226" s="1">
        <v>157.6</v>
      </c>
      <c r="AF226" s="1">
        <v>161.30000000000001</v>
      </c>
    </row>
    <row r="227" spans="1:32">
      <c r="A227" s="1" t="s">
        <v>34</v>
      </c>
      <c r="B227" s="1">
        <v>2021</v>
      </c>
      <c r="C227" s="1" t="s">
        <v>40</v>
      </c>
      <c r="D227" s="1" t="s">
        <v>242</v>
      </c>
      <c r="E227" s="1">
        <v>146.4</v>
      </c>
      <c r="F227" s="1">
        <v>206.8</v>
      </c>
      <c r="G227" s="1">
        <v>182.2</v>
      </c>
      <c r="H227" s="1">
        <v>157.5</v>
      </c>
      <c r="I227" s="1">
        <v>182.1</v>
      </c>
      <c r="J227" s="1">
        <v>163.9</v>
      </c>
      <c r="K227" s="1">
        <v>164.2</v>
      </c>
      <c r="L227" s="1">
        <v>164</v>
      </c>
      <c r="M227" s="1">
        <v>114.5</v>
      </c>
      <c r="N227" s="1">
        <v>168.3</v>
      </c>
      <c r="O227" s="1">
        <v>172.2</v>
      </c>
      <c r="P227" s="1">
        <v>164</v>
      </c>
      <c r="Q227" s="62">
        <v>1986.1000000000001</v>
      </c>
      <c r="R227" s="1">
        <v>160.9</v>
      </c>
      <c r="S227" s="1">
        <v>191.2</v>
      </c>
      <c r="T227" s="1">
        <v>162.80000000000001</v>
      </c>
      <c r="U227" s="1">
        <v>153.1</v>
      </c>
      <c r="V227" s="1">
        <v>161.4</v>
      </c>
      <c r="W227" s="1">
        <v>161.5</v>
      </c>
      <c r="X227" s="1">
        <v>160.69999999999999</v>
      </c>
      <c r="Y227" s="1">
        <v>155.80000000000001</v>
      </c>
      <c r="Z227" s="1">
        <v>167</v>
      </c>
      <c r="AA227" s="1">
        <v>153.1</v>
      </c>
      <c r="AB227" s="1">
        <v>155.30000000000001</v>
      </c>
      <c r="AC227" s="1">
        <v>163.19999999999999</v>
      </c>
      <c r="AD227" s="1">
        <v>160.1</v>
      </c>
      <c r="AE227" s="1">
        <v>159</v>
      </c>
      <c r="AF227" s="1">
        <v>162.5</v>
      </c>
    </row>
    <row r="228" spans="1:32">
      <c r="A228" s="1" t="s">
        <v>34</v>
      </c>
      <c r="B228" s="1">
        <v>2021</v>
      </c>
      <c r="C228" s="1" t="s">
        <v>41</v>
      </c>
      <c r="D228" s="1" t="s">
        <v>243</v>
      </c>
      <c r="E228" s="1">
        <v>146.6</v>
      </c>
      <c r="F228" s="1">
        <v>204</v>
      </c>
      <c r="G228" s="1">
        <v>172.8</v>
      </c>
      <c r="H228" s="1">
        <v>158.4</v>
      </c>
      <c r="I228" s="1">
        <v>188</v>
      </c>
      <c r="J228" s="1">
        <v>156.80000000000001</v>
      </c>
      <c r="K228" s="1">
        <v>162.19999999999999</v>
      </c>
      <c r="L228" s="1">
        <v>164.1</v>
      </c>
      <c r="M228" s="1">
        <v>119.7</v>
      </c>
      <c r="N228" s="1">
        <v>168.8</v>
      </c>
      <c r="O228" s="1">
        <v>173.9</v>
      </c>
      <c r="P228" s="1">
        <v>164</v>
      </c>
      <c r="Q228" s="62">
        <v>1979.3000000000002</v>
      </c>
      <c r="R228" s="1">
        <v>162.69999999999999</v>
      </c>
      <c r="S228" s="1">
        <v>192.1</v>
      </c>
      <c r="T228" s="1">
        <v>164.5</v>
      </c>
      <c r="U228" s="1">
        <v>155.30000000000001</v>
      </c>
      <c r="V228" s="1">
        <v>163.19999999999999</v>
      </c>
      <c r="W228" s="1">
        <v>162.1</v>
      </c>
      <c r="X228" s="1">
        <v>162.6</v>
      </c>
      <c r="Y228" s="1">
        <v>157.5</v>
      </c>
      <c r="Z228" s="1">
        <v>168.4</v>
      </c>
      <c r="AA228" s="1">
        <v>154</v>
      </c>
      <c r="AB228" s="1">
        <v>157.6</v>
      </c>
      <c r="AC228" s="1">
        <v>163.80000000000001</v>
      </c>
      <c r="AD228" s="1">
        <v>160</v>
      </c>
      <c r="AE228" s="1">
        <v>160</v>
      </c>
      <c r="AF228" s="1">
        <v>163.19999999999999</v>
      </c>
    </row>
    <row r="229" spans="1:32">
      <c r="A229" s="1" t="s">
        <v>34</v>
      </c>
      <c r="B229" s="1">
        <v>2021</v>
      </c>
      <c r="C229" s="1" t="s">
        <v>42</v>
      </c>
      <c r="D229" s="1" t="s">
        <v>244</v>
      </c>
      <c r="E229" s="1">
        <v>146.6</v>
      </c>
      <c r="F229" s="1">
        <v>204</v>
      </c>
      <c r="G229" s="1">
        <v>172.8</v>
      </c>
      <c r="H229" s="1">
        <v>158.4</v>
      </c>
      <c r="I229" s="1">
        <v>188</v>
      </c>
      <c r="J229" s="1">
        <v>156.69999999999999</v>
      </c>
      <c r="K229" s="1">
        <v>162.30000000000001</v>
      </c>
      <c r="L229" s="1">
        <v>164.1</v>
      </c>
      <c r="M229" s="1">
        <v>119.7</v>
      </c>
      <c r="N229" s="1">
        <v>168.8</v>
      </c>
      <c r="O229" s="1">
        <v>173.9</v>
      </c>
      <c r="P229" s="1">
        <v>164</v>
      </c>
      <c r="Q229" s="62">
        <v>1979.3</v>
      </c>
      <c r="R229" s="1">
        <v>162.69999999999999</v>
      </c>
      <c r="S229" s="1">
        <v>192.1</v>
      </c>
      <c r="T229" s="1">
        <v>164.6</v>
      </c>
      <c r="U229" s="1">
        <v>155.30000000000001</v>
      </c>
      <c r="V229" s="1">
        <v>163.30000000000001</v>
      </c>
      <c r="W229" s="1">
        <v>162.1</v>
      </c>
      <c r="X229" s="1">
        <v>162.6</v>
      </c>
      <c r="Y229" s="1">
        <v>157.5</v>
      </c>
      <c r="Z229" s="1">
        <v>168.4</v>
      </c>
      <c r="AA229" s="1">
        <v>154</v>
      </c>
      <c r="AB229" s="1">
        <v>157.69999999999999</v>
      </c>
      <c r="AC229" s="1">
        <v>163.69999999999999</v>
      </c>
      <c r="AD229" s="1">
        <v>160</v>
      </c>
      <c r="AE229" s="1">
        <v>160</v>
      </c>
      <c r="AF229" s="1">
        <v>163.19999999999999</v>
      </c>
    </row>
    <row r="230" spans="1:32">
      <c r="A230" s="1" t="s">
        <v>34</v>
      </c>
      <c r="B230" s="1">
        <v>2021</v>
      </c>
      <c r="C230" s="1" t="s">
        <v>43</v>
      </c>
      <c r="D230" s="1" t="s">
        <v>245</v>
      </c>
      <c r="E230" s="1">
        <v>147.4</v>
      </c>
      <c r="F230" s="1">
        <v>204.6</v>
      </c>
      <c r="G230" s="1">
        <v>171.2</v>
      </c>
      <c r="H230" s="1">
        <v>158.69999999999999</v>
      </c>
      <c r="I230" s="1">
        <v>190.6</v>
      </c>
      <c r="J230" s="1">
        <v>155.69999999999999</v>
      </c>
      <c r="K230" s="1">
        <v>185.3</v>
      </c>
      <c r="L230" s="1">
        <v>165.2</v>
      </c>
      <c r="M230" s="1">
        <v>121.9</v>
      </c>
      <c r="N230" s="1">
        <v>169.3</v>
      </c>
      <c r="O230" s="1">
        <v>174.7</v>
      </c>
      <c r="P230" s="1">
        <v>167.7</v>
      </c>
      <c r="Q230" s="62">
        <v>2012.3000000000002</v>
      </c>
      <c r="R230" s="1">
        <v>163.19999999999999</v>
      </c>
      <c r="S230" s="1">
        <v>192.7</v>
      </c>
      <c r="T230" s="1">
        <v>165.7</v>
      </c>
      <c r="U230" s="1">
        <v>156.30000000000001</v>
      </c>
      <c r="V230" s="1">
        <v>164.3</v>
      </c>
      <c r="W230" s="1">
        <v>163.6</v>
      </c>
      <c r="X230" s="1">
        <v>164.2</v>
      </c>
      <c r="Y230" s="1">
        <v>158.4</v>
      </c>
      <c r="Z230" s="1">
        <v>169.1</v>
      </c>
      <c r="AA230" s="1">
        <v>155.69999999999999</v>
      </c>
      <c r="AB230" s="1">
        <v>158.6</v>
      </c>
      <c r="AC230" s="1">
        <v>163.9</v>
      </c>
      <c r="AD230" s="1">
        <v>160.80000000000001</v>
      </c>
      <c r="AE230" s="1">
        <v>161</v>
      </c>
      <c r="AF230" s="1">
        <v>165.5</v>
      </c>
    </row>
    <row r="231" spans="1:32">
      <c r="A231" s="1" t="s">
        <v>34</v>
      </c>
      <c r="B231" s="1">
        <v>2021</v>
      </c>
      <c r="C231" s="1" t="s">
        <v>44</v>
      </c>
      <c r="D231" s="1" t="s">
        <v>246</v>
      </c>
      <c r="E231" s="1">
        <v>148.19999999999999</v>
      </c>
      <c r="F231" s="1">
        <v>201.6</v>
      </c>
      <c r="G231" s="1">
        <v>173</v>
      </c>
      <c r="H231" s="1">
        <v>159.30000000000001</v>
      </c>
      <c r="I231" s="1">
        <v>190.1</v>
      </c>
      <c r="J231" s="1">
        <v>156.5</v>
      </c>
      <c r="K231" s="1">
        <v>199.2</v>
      </c>
      <c r="L231" s="1">
        <v>165.3</v>
      </c>
      <c r="M231" s="1">
        <v>122.4</v>
      </c>
      <c r="N231" s="1">
        <v>169.6</v>
      </c>
      <c r="O231" s="1">
        <v>175.5</v>
      </c>
      <c r="P231" s="1">
        <v>169.7</v>
      </c>
      <c r="Q231" s="62">
        <v>2030.3999999999999</v>
      </c>
      <c r="R231" s="1">
        <v>163.69999999999999</v>
      </c>
      <c r="S231" s="1">
        <v>192.9</v>
      </c>
      <c r="T231" s="1">
        <v>167.2</v>
      </c>
      <c r="U231" s="1">
        <v>157.4</v>
      </c>
      <c r="V231" s="1">
        <v>165.8</v>
      </c>
      <c r="W231" s="1">
        <v>164.2</v>
      </c>
      <c r="X231" s="1">
        <v>163.9</v>
      </c>
      <c r="Y231" s="1">
        <v>159.30000000000001</v>
      </c>
      <c r="Z231" s="1">
        <v>169.9</v>
      </c>
      <c r="AA231" s="1">
        <v>154.80000000000001</v>
      </c>
      <c r="AB231" s="1">
        <v>159.80000000000001</v>
      </c>
      <c r="AC231" s="1">
        <v>164.3</v>
      </c>
      <c r="AD231" s="1">
        <v>162.19999999999999</v>
      </c>
      <c r="AE231" s="1">
        <v>161.4</v>
      </c>
      <c r="AF231" s="1">
        <v>166.7</v>
      </c>
    </row>
    <row r="232" spans="1:32">
      <c r="A232" s="1" t="s">
        <v>34</v>
      </c>
      <c r="B232" s="1">
        <v>2021</v>
      </c>
      <c r="C232" s="1" t="s">
        <v>45</v>
      </c>
      <c r="D232" s="1" t="s">
        <v>247</v>
      </c>
      <c r="E232" s="1">
        <v>148.69999999999999</v>
      </c>
      <c r="F232" s="1">
        <v>198.8</v>
      </c>
      <c r="G232" s="1">
        <v>177.9</v>
      </c>
      <c r="H232" s="1">
        <v>159.9</v>
      </c>
      <c r="I232" s="1">
        <v>187.6</v>
      </c>
      <c r="J232" s="1">
        <v>154.9</v>
      </c>
      <c r="K232" s="1">
        <v>188.3</v>
      </c>
      <c r="L232" s="1">
        <v>164.4</v>
      </c>
      <c r="M232" s="1">
        <v>121</v>
      </c>
      <c r="N232" s="1">
        <v>170.5</v>
      </c>
      <c r="O232" s="1">
        <v>176.5</v>
      </c>
      <c r="P232" s="1">
        <v>168.2</v>
      </c>
      <c r="Q232" s="62">
        <v>2016.7</v>
      </c>
      <c r="R232" s="1">
        <v>164.2</v>
      </c>
      <c r="S232" s="1">
        <v>192.4</v>
      </c>
      <c r="T232" s="1">
        <v>168.5</v>
      </c>
      <c r="U232" s="1">
        <v>158.69999999999999</v>
      </c>
      <c r="V232" s="1">
        <v>167</v>
      </c>
      <c r="W232" s="1">
        <v>163.4</v>
      </c>
      <c r="X232" s="1">
        <v>164.1</v>
      </c>
      <c r="Y232" s="1">
        <v>160.19999999999999</v>
      </c>
      <c r="Z232" s="1">
        <v>170.6</v>
      </c>
      <c r="AA232" s="1">
        <v>155.69999999999999</v>
      </c>
      <c r="AB232" s="1">
        <v>160.6</v>
      </c>
      <c r="AC232" s="1">
        <v>164.4</v>
      </c>
      <c r="AD232" s="1">
        <v>162.6</v>
      </c>
      <c r="AE232" s="1">
        <v>162</v>
      </c>
      <c r="AF232" s="1">
        <v>166.2</v>
      </c>
    </row>
    <row r="233" spans="1:32">
      <c r="A233" s="1" t="s">
        <v>34</v>
      </c>
      <c r="B233" s="1">
        <v>2022</v>
      </c>
      <c r="C233" s="1" t="s">
        <v>31</v>
      </c>
      <c r="D233" s="1" t="s">
        <v>248</v>
      </c>
      <c r="E233" s="1">
        <v>149.5</v>
      </c>
      <c r="F233" s="1">
        <v>198.7</v>
      </c>
      <c r="G233" s="1">
        <v>178.8</v>
      </c>
      <c r="H233" s="1">
        <v>160.5</v>
      </c>
      <c r="I233" s="1">
        <v>184.7</v>
      </c>
      <c r="J233" s="1">
        <v>153.69999999999999</v>
      </c>
      <c r="K233" s="1">
        <v>174.3</v>
      </c>
      <c r="L233" s="1">
        <v>163.9</v>
      </c>
      <c r="M233" s="1">
        <v>120</v>
      </c>
      <c r="N233" s="1">
        <v>172.1</v>
      </c>
      <c r="O233" s="1">
        <v>177.3</v>
      </c>
      <c r="P233" s="1">
        <v>166.4</v>
      </c>
      <c r="Q233" s="62">
        <v>1999.9</v>
      </c>
      <c r="R233" s="1">
        <v>164.3</v>
      </c>
      <c r="S233" s="1">
        <v>192.2</v>
      </c>
      <c r="T233" s="1">
        <v>169.9</v>
      </c>
      <c r="U233" s="1">
        <v>160.69999999999999</v>
      </c>
      <c r="V233" s="1">
        <v>168.5</v>
      </c>
      <c r="W233" s="1">
        <v>164.5</v>
      </c>
      <c r="X233" s="1">
        <v>164.2</v>
      </c>
      <c r="Y233" s="1">
        <v>161.1</v>
      </c>
      <c r="Z233" s="1">
        <v>171.4</v>
      </c>
      <c r="AA233" s="1">
        <v>156.5</v>
      </c>
      <c r="AB233" s="1">
        <v>161.19999999999999</v>
      </c>
      <c r="AC233" s="1">
        <v>164.7</v>
      </c>
      <c r="AD233" s="1">
        <v>163</v>
      </c>
      <c r="AE233" s="1">
        <v>162.69999999999999</v>
      </c>
      <c r="AF233" s="1">
        <v>165.7</v>
      </c>
    </row>
    <row r="234" spans="1:32">
      <c r="A234" s="1" t="s">
        <v>34</v>
      </c>
      <c r="B234" s="1">
        <v>2022</v>
      </c>
      <c r="C234" s="1" t="s">
        <v>35</v>
      </c>
      <c r="D234" s="1" t="s">
        <v>249</v>
      </c>
      <c r="E234" s="1">
        <v>150</v>
      </c>
      <c r="F234" s="1">
        <v>200.6</v>
      </c>
      <c r="G234" s="1">
        <v>175.8</v>
      </c>
      <c r="H234" s="1">
        <v>160.69999999999999</v>
      </c>
      <c r="I234" s="1">
        <v>184.9</v>
      </c>
      <c r="J234" s="1">
        <v>153.69999999999999</v>
      </c>
      <c r="K234" s="1">
        <v>169.7</v>
      </c>
      <c r="L234" s="1">
        <v>163.69999999999999</v>
      </c>
      <c r="M234" s="1">
        <v>118.9</v>
      </c>
      <c r="N234" s="1">
        <v>174.3</v>
      </c>
      <c r="O234" s="1">
        <v>178</v>
      </c>
      <c r="P234" s="1">
        <v>166.2</v>
      </c>
      <c r="Q234" s="62">
        <v>1996.5000000000002</v>
      </c>
      <c r="R234" s="1">
        <v>164.7</v>
      </c>
      <c r="S234" s="1">
        <v>192.8</v>
      </c>
      <c r="T234" s="1">
        <v>170.8</v>
      </c>
      <c r="U234" s="1">
        <v>162.4</v>
      </c>
      <c r="V234" s="1">
        <v>169.6</v>
      </c>
      <c r="W234" s="1">
        <v>165.5</v>
      </c>
      <c r="X234" s="1">
        <v>165.7</v>
      </c>
      <c r="Y234" s="1">
        <v>161.80000000000001</v>
      </c>
      <c r="Z234" s="1">
        <v>172.2</v>
      </c>
      <c r="AA234" s="1">
        <v>156.9</v>
      </c>
      <c r="AB234" s="1">
        <v>162.1</v>
      </c>
      <c r="AC234" s="1">
        <v>165.4</v>
      </c>
      <c r="AD234" s="1">
        <v>164.4</v>
      </c>
      <c r="AE234" s="1">
        <v>163.5</v>
      </c>
      <c r="AF234" s="1">
        <v>166.1</v>
      </c>
    </row>
    <row r="235" spans="1:32">
      <c r="A235" s="1" t="s">
        <v>34</v>
      </c>
      <c r="B235" s="1">
        <v>2022</v>
      </c>
      <c r="C235" s="1" t="s">
        <v>36</v>
      </c>
      <c r="D235" s="1" t="s">
        <v>250</v>
      </c>
      <c r="E235" s="1">
        <v>151.30000000000001</v>
      </c>
      <c r="F235" s="1">
        <v>210.7</v>
      </c>
      <c r="G235" s="1">
        <v>167.8</v>
      </c>
      <c r="H235" s="1">
        <v>162.19999999999999</v>
      </c>
      <c r="I235" s="1">
        <v>194.6</v>
      </c>
      <c r="J235" s="1">
        <v>157.6</v>
      </c>
      <c r="K235" s="1">
        <v>166.9</v>
      </c>
      <c r="L235" s="1">
        <v>163.9</v>
      </c>
      <c r="M235" s="1">
        <v>118.8</v>
      </c>
      <c r="N235" s="1">
        <v>177.4</v>
      </c>
      <c r="O235" s="1">
        <v>179.3</v>
      </c>
      <c r="P235" s="1">
        <v>168.4</v>
      </c>
      <c r="Q235" s="62">
        <v>2018.9000000000003</v>
      </c>
      <c r="R235" s="1">
        <v>165.3</v>
      </c>
      <c r="S235" s="1">
        <v>193.7</v>
      </c>
      <c r="T235" s="1">
        <v>172.1</v>
      </c>
      <c r="U235" s="1">
        <v>164.6</v>
      </c>
      <c r="V235" s="1">
        <v>171.1</v>
      </c>
      <c r="W235" s="1">
        <v>165.3</v>
      </c>
      <c r="X235" s="1">
        <v>167.2</v>
      </c>
      <c r="Y235" s="1">
        <v>162.80000000000001</v>
      </c>
      <c r="Z235" s="1">
        <v>173</v>
      </c>
      <c r="AA235" s="1">
        <v>157.9</v>
      </c>
      <c r="AB235" s="1">
        <v>163.30000000000001</v>
      </c>
      <c r="AC235" s="1">
        <v>166</v>
      </c>
      <c r="AD235" s="1">
        <v>167.2</v>
      </c>
      <c r="AE235" s="1">
        <v>164.6</v>
      </c>
      <c r="AF235" s="1">
        <v>167.7</v>
      </c>
    </row>
    <row r="236" spans="1:32">
      <c r="A236" s="1" t="s">
        <v>34</v>
      </c>
      <c r="B236" s="1">
        <v>2022</v>
      </c>
      <c r="C236" s="1" t="s">
        <v>37</v>
      </c>
      <c r="D236" s="1" t="s">
        <v>251</v>
      </c>
      <c r="E236" s="1">
        <v>152.9</v>
      </c>
      <c r="F236" s="1">
        <v>211.8</v>
      </c>
      <c r="G236" s="1">
        <v>164.5</v>
      </c>
      <c r="H236" s="1">
        <v>163.9</v>
      </c>
      <c r="I236" s="1">
        <v>199.5</v>
      </c>
      <c r="J236" s="1">
        <v>172.6</v>
      </c>
      <c r="K236" s="1">
        <v>166.2</v>
      </c>
      <c r="L236" s="1">
        <v>164.7</v>
      </c>
      <c r="M236" s="1">
        <v>119</v>
      </c>
      <c r="N236" s="1">
        <v>181.3</v>
      </c>
      <c r="O236" s="1">
        <v>180.9</v>
      </c>
      <c r="P236" s="1">
        <v>170.8</v>
      </c>
      <c r="Q236" s="62">
        <v>2048.1000000000004</v>
      </c>
      <c r="R236" s="1">
        <v>166.2</v>
      </c>
      <c r="S236" s="1">
        <v>193.9</v>
      </c>
      <c r="T236" s="1">
        <v>173.9</v>
      </c>
      <c r="U236" s="1">
        <v>166.5</v>
      </c>
      <c r="V236" s="1">
        <v>172.8</v>
      </c>
      <c r="W236" s="1">
        <v>167</v>
      </c>
      <c r="X236" s="1">
        <v>172.2</v>
      </c>
      <c r="Y236" s="1">
        <v>164</v>
      </c>
      <c r="Z236" s="1">
        <v>174</v>
      </c>
      <c r="AA236" s="1">
        <v>162.6</v>
      </c>
      <c r="AB236" s="1">
        <v>164.4</v>
      </c>
      <c r="AC236" s="1">
        <v>166.9</v>
      </c>
      <c r="AD236" s="1">
        <v>168.8</v>
      </c>
      <c r="AE236" s="1">
        <v>166.8</v>
      </c>
      <c r="AF236" s="1">
        <v>170.1</v>
      </c>
    </row>
    <row r="237" spans="1:32">
      <c r="A237" s="1" t="s">
        <v>34</v>
      </c>
      <c r="B237" s="1">
        <v>2022</v>
      </c>
      <c r="C237" s="1" t="s">
        <v>38</v>
      </c>
      <c r="D237" s="1" t="s">
        <v>252</v>
      </c>
      <c r="E237" s="1">
        <v>154.1</v>
      </c>
      <c r="F237" s="1">
        <v>217</v>
      </c>
      <c r="G237" s="1">
        <v>162.4</v>
      </c>
      <c r="H237" s="1">
        <v>164.9</v>
      </c>
      <c r="I237" s="1">
        <v>202.4</v>
      </c>
      <c r="J237" s="1">
        <v>171</v>
      </c>
      <c r="K237" s="1">
        <v>174.9</v>
      </c>
      <c r="L237" s="1">
        <v>164.7</v>
      </c>
      <c r="M237" s="1">
        <v>119.7</v>
      </c>
      <c r="N237" s="1">
        <v>184.9</v>
      </c>
      <c r="O237" s="1">
        <v>182.5</v>
      </c>
      <c r="P237" s="1">
        <v>173.3</v>
      </c>
      <c r="Q237" s="62">
        <v>2071.8000000000002</v>
      </c>
      <c r="R237" s="1">
        <v>167.1</v>
      </c>
      <c r="S237" s="1">
        <v>194.1</v>
      </c>
      <c r="T237" s="1">
        <v>175.6</v>
      </c>
      <c r="U237" s="1">
        <v>168.4</v>
      </c>
      <c r="V237" s="1">
        <v>174.6</v>
      </c>
      <c r="W237" s="1">
        <v>167.5</v>
      </c>
      <c r="X237" s="1">
        <v>174.6</v>
      </c>
      <c r="Y237" s="1">
        <v>165.2</v>
      </c>
      <c r="Z237" s="1">
        <v>174.8</v>
      </c>
      <c r="AA237" s="1">
        <v>163</v>
      </c>
      <c r="AB237" s="1">
        <v>165.1</v>
      </c>
      <c r="AC237" s="1">
        <v>167.9</v>
      </c>
      <c r="AD237" s="1">
        <v>168.4</v>
      </c>
      <c r="AE237" s="1">
        <v>167.5</v>
      </c>
      <c r="AF237" s="1">
        <v>171.7</v>
      </c>
    </row>
    <row r="238" spans="1:32">
      <c r="A238" s="1" t="s">
        <v>34</v>
      </c>
      <c r="B238" s="1">
        <v>2022</v>
      </c>
      <c r="C238" s="1" t="s">
        <v>39</v>
      </c>
      <c r="D238" s="1" t="s">
        <v>253</v>
      </c>
      <c r="E238" s="1">
        <v>155</v>
      </c>
      <c r="F238" s="1">
        <v>219.4</v>
      </c>
      <c r="G238" s="1">
        <v>170.8</v>
      </c>
      <c r="H238" s="1">
        <v>165.8</v>
      </c>
      <c r="I238" s="1">
        <v>200.9</v>
      </c>
      <c r="J238" s="1">
        <v>169.7</v>
      </c>
      <c r="K238" s="1">
        <v>182.3</v>
      </c>
      <c r="L238" s="1">
        <v>164.3</v>
      </c>
      <c r="M238" s="1">
        <v>119.9</v>
      </c>
      <c r="N238" s="1">
        <v>187.1</v>
      </c>
      <c r="O238" s="1">
        <v>183.9</v>
      </c>
      <c r="P238" s="1">
        <v>174.9</v>
      </c>
      <c r="Q238" s="62">
        <v>2094</v>
      </c>
      <c r="R238" s="1">
        <v>167.9</v>
      </c>
      <c r="S238" s="1">
        <v>194.3</v>
      </c>
      <c r="T238" s="1">
        <v>177.1</v>
      </c>
      <c r="U238" s="1">
        <v>169.9</v>
      </c>
      <c r="V238" s="1">
        <v>176</v>
      </c>
      <c r="W238" s="1">
        <v>166.8</v>
      </c>
      <c r="X238" s="1">
        <v>176</v>
      </c>
      <c r="Y238" s="1">
        <v>166.4</v>
      </c>
      <c r="Z238" s="1">
        <v>175.4</v>
      </c>
      <c r="AA238" s="1">
        <v>161.1</v>
      </c>
      <c r="AB238" s="1">
        <v>165.8</v>
      </c>
      <c r="AC238" s="1">
        <v>169</v>
      </c>
      <c r="AD238" s="1">
        <v>169.4</v>
      </c>
      <c r="AE238" s="1">
        <v>167.5</v>
      </c>
      <c r="AF238" s="1">
        <v>172.6</v>
      </c>
    </row>
    <row r="239" spans="1:32">
      <c r="A239" s="1" t="s">
        <v>34</v>
      </c>
      <c r="B239" s="1">
        <v>2022</v>
      </c>
      <c r="C239" s="1" t="s">
        <v>40</v>
      </c>
      <c r="D239" s="1" t="s">
        <v>254</v>
      </c>
      <c r="E239" s="1">
        <v>156.5</v>
      </c>
      <c r="F239" s="1">
        <v>213</v>
      </c>
      <c r="G239" s="1">
        <v>175.2</v>
      </c>
      <c r="H239" s="1">
        <v>166.6</v>
      </c>
      <c r="I239" s="1">
        <v>195.8</v>
      </c>
      <c r="J239" s="1">
        <v>174.2</v>
      </c>
      <c r="K239" s="1">
        <v>182.1</v>
      </c>
      <c r="L239" s="1">
        <v>164.3</v>
      </c>
      <c r="M239" s="1">
        <v>120</v>
      </c>
      <c r="N239" s="1">
        <v>190</v>
      </c>
      <c r="O239" s="1">
        <v>185.2</v>
      </c>
      <c r="P239" s="1">
        <v>175</v>
      </c>
      <c r="Q239" s="62">
        <v>2097.9</v>
      </c>
      <c r="R239" s="1">
        <v>168.4</v>
      </c>
      <c r="S239" s="1">
        <v>194.6</v>
      </c>
      <c r="T239" s="1">
        <v>178.3</v>
      </c>
      <c r="U239" s="1">
        <v>171.3</v>
      </c>
      <c r="V239" s="1">
        <v>177.3</v>
      </c>
      <c r="W239" s="1">
        <v>167.8</v>
      </c>
      <c r="X239" s="1">
        <v>179.6</v>
      </c>
      <c r="Y239" s="1">
        <v>167.4</v>
      </c>
      <c r="Z239" s="1">
        <v>176.1</v>
      </c>
      <c r="AA239" s="1">
        <v>161.6</v>
      </c>
      <c r="AB239" s="1">
        <v>166.3</v>
      </c>
      <c r="AC239" s="1">
        <v>171.4</v>
      </c>
      <c r="AD239" s="1">
        <v>169.7</v>
      </c>
      <c r="AE239" s="1">
        <v>168.4</v>
      </c>
      <c r="AF239" s="1">
        <v>173.4</v>
      </c>
    </row>
    <row r="240" spans="1:32">
      <c r="A240" s="1" t="s">
        <v>34</v>
      </c>
      <c r="B240" s="1">
        <v>2022</v>
      </c>
      <c r="C240" s="1" t="s">
        <v>41</v>
      </c>
      <c r="D240" s="1" t="s">
        <v>255</v>
      </c>
      <c r="E240" s="1">
        <v>160.30000000000001</v>
      </c>
      <c r="F240" s="1">
        <v>206.5</v>
      </c>
      <c r="G240" s="1">
        <v>169.2</v>
      </c>
      <c r="H240" s="1">
        <v>168.1</v>
      </c>
      <c r="I240" s="1">
        <v>192.4</v>
      </c>
      <c r="J240" s="1">
        <v>172.9</v>
      </c>
      <c r="K240" s="1">
        <v>186.7</v>
      </c>
      <c r="L240" s="1">
        <v>167.2</v>
      </c>
      <c r="M240" s="1">
        <v>120.9</v>
      </c>
      <c r="N240" s="1">
        <v>193.6</v>
      </c>
      <c r="O240" s="1">
        <v>186.3</v>
      </c>
      <c r="P240" s="1">
        <v>176.3</v>
      </c>
      <c r="Q240" s="62">
        <v>2100.4</v>
      </c>
      <c r="R240" s="1">
        <v>168.8</v>
      </c>
      <c r="S240" s="1">
        <v>195</v>
      </c>
      <c r="T240" s="1">
        <v>179.5</v>
      </c>
      <c r="U240" s="1">
        <v>172.7</v>
      </c>
      <c r="V240" s="1">
        <v>178.5</v>
      </c>
      <c r="W240" s="1">
        <v>169</v>
      </c>
      <c r="X240" s="1">
        <v>178.8</v>
      </c>
      <c r="Y240" s="1">
        <v>168.5</v>
      </c>
      <c r="Z240" s="1">
        <v>176.8</v>
      </c>
      <c r="AA240" s="1">
        <v>161.9</v>
      </c>
      <c r="AB240" s="1">
        <v>166.9</v>
      </c>
      <c r="AC240" s="1">
        <v>172.3</v>
      </c>
      <c r="AD240" s="1">
        <v>171.2</v>
      </c>
      <c r="AE240" s="1">
        <v>169.1</v>
      </c>
      <c r="AF240" s="1">
        <v>174.3</v>
      </c>
    </row>
    <row r="241" spans="1:32">
      <c r="A241" s="1" t="s">
        <v>34</v>
      </c>
      <c r="B241" s="1">
        <v>2022</v>
      </c>
      <c r="C241" s="1" t="s">
        <v>42</v>
      </c>
      <c r="D241" s="1" t="s">
        <v>256</v>
      </c>
      <c r="E241" s="1">
        <v>163.5</v>
      </c>
      <c r="F241" s="1">
        <v>209.2</v>
      </c>
      <c r="G241" s="1">
        <v>169.7</v>
      </c>
      <c r="H241" s="1">
        <v>169.7</v>
      </c>
      <c r="I241" s="1">
        <v>188.7</v>
      </c>
      <c r="J241" s="1">
        <v>165.7</v>
      </c>
      <c r="K241" s="1">
        <v>191.8</v>
      </c>
      <c r="L241" s="1">
        <v>169.1</v>
      </c>
      <c r="M241" s="1">
        <v>121.6</v>
      </c>
      <c r="N241" s="1">
        <v>197.3</v>
      </c>
      <c r="O241" s="1">
        <v>187.4</v>
      </c>
      <c r="P241" s="1">
        <v>177.8</v>
      </c>
      <c r="Q241" s="62">
        <v>2111.5</v>
      </c>
      <c r="R241" s="1">
        <v>169.4</v>
      </c>
      <c r="S241" s="1">
        <v>195.9</v>
      </c>
      <c r="T241" s="1">
        <v>180.9</v>
      </c>
      <c r="U241" s="1">
        <v>174.3</v>
      </c>
      <c r="V241" s="1">
        <v>179.9</v>
      </c>
      <c r="W241" s="1">
        <v>169.5</v>
      </c>
      <c r="X241" s="1">
        <v>179.5</v>
      </c>
      <c r="Y241" s="1">
        <v>169.5</v>
      </c>
      <c r="Z241" s="1">
        <v>177.8</v>
      </c>
      <c r="AA241" s="1">
        <v>162.30000000000001</v>
      </c>
      <c r="AB241" s="1">
        <v>167.6</v>
      </c>
      <c r="AC241" s="1">
        <v>173.1</v>
      </c>
      <c r="AD241" s="1">
        <v>170.9</v>
      </c>
      <c r="AE241" s="1">
        <v>169.7</v>
      </c>
      <c r="AF241" s="1">
        <v>175.3</v>
      </c>
    </row>
    <row r="242" spans="1:32">
      <c r="A242" s="1" t="s">
        <v>34</v>
      </c>
      <c r="B242" s="1">
        <v>2022</v>
      </c>
      <c r="C242" s="1" t="s">
        <v>43</v>
      </c>
      <c r="D242" s="1" t="s">
        <v>257</v>
      </c>
      <c r="E242" s="1">
        <v>165.2</v>
      </c>
      <c r="F242" s="1">
        <v>210.9</v>
      </c>
      <c r="G242" s="1">
        <v>170.9</v>
      </c>
      <c r="H242" s="1">
        <v>170.9</v>
      </c>
      <c r="I242" s="1">
        <v>186.5</v>
      </c>
      <c r="J242" s="1">
        <v>163.80000000000001</v>
      </c>
      <c r="K242" s="1">
        <v>199.7</v>
      </c>
      <c r="L242" s="1">
        <v>169.8</v>
      </c>
      <c r="M242" s="1">
        <v>121.9</v>
      </c>
      <c r="N242" s="1">
        <v>199.9</v>
      </c>
      <c r="O242" s="1">
        <v>188.3</v>
      </c>
      <c r="P242" s="1">
        <v>179.6</v>
      </c>
      <c r="Q242" s="62">
        <v>2127.4</v>
      </c>
      <c r="R242" s="1">
        <v>169.9</v>
      </c>
      <c r="S242" s="1">
        <v>196.3</v>
      </c>
      <c r="T242" s="1">
        <v>181.9</v>
      </c>
      <c r="U242" s="1">
        <v>175.3</v>
      </c>
      <c r="V242" s="1">
        <v>181</v>
      </c>
      <c r="W242" s="1">
        <v>171.2</v>
      </c>
      <c r="X242" s="1">
        <v>180.5</v>
      </c>
      <c r="Y242" s="1">
        <v>170.4</v>
      </c>
      <c r="Z242" s="1">
        <v>178.7</v>
      </c>
      <c r="AA242" s="1">
        <v>162.9</v>
      </c>
      <c r="AB242" s="1">
        <v>168.2</v>
      </c>
      <c r="AC242" s="1">
        <v>173.4</v>
      </c>
      <c r="AD242" s="1">
        <v>172.1</v>
      </c>
      <c r="AE242" s="1">
        <v>170.5</v>
      </c>
      <c r="AF242" s="1">
        <v>176.7</v>
      </c>
    </row>
    <row r="243" spans="1:32">
      <c r="A243" s="1" t="s">
        <v>34</v>
      </c>
      <c r="B243" s="1">
        <v>2022</v>
      </c>
      <c r="C243" s="1" t="s">
        <v>44</v>
      </c>
      <c r="D243" s="1" t="s">
        <v>258</v>
      </c>
      <c r="E243" s="1">
        <v>167.4</v>
      </c>
      <c r="F243" s="1">
        <v>209.4</v>
      </c>
      <c r="G243" s="1">
        <v>181.4</v>
      </c>
      <c r="H243" s="1">
        <v>172.3</v>
      </c>
      <c r="I243" s="1">
        <v>188.9</v>
      </c>
      <c r="J243" s="1">
        <v>160.69999999999999</v>
      </c>
      <c r="K243" s="1">
        <v>183.1</v>
      </c>
      <c r="L243" s="1">
        <v>170.5</v>
      </c>
      <c r="M243" s="1">
        <v>122.1</v>
      </c>
      <c r="N243" s="1">
        <v>202.8</v>
      </c>
      <c r="O243" s="1">
        <v>189.5</v>
      </c>
      <c r="P243" s="1">
        <v>178.3</v>
      </c>
      <c r="Q243" s="62">
        <v>2126.3999999999996</v>
      </c>
      <c r="R243" s="1">
        <v>170.4</v>
      </c>
      <c r="S243" s="1">
        <v>196.9</v>
      </c>
      <c r="T243" s="1">
        <v>183.1</v>
      </c>
      <c r="U243" s="1">
        <v>176.2</v>
      </c>
      <c r="V243" s="1">
        <v>182.1</v>
      </c>
      <c r="W243" s="1">
        <v>171.8</v>
      </c>
      <c r="X243" s="1">
        <v>181.3</v>
      </c>
      <c r="Y243" s="1">
        <v>171.4</v>
      </c>
      <c r="Z243" s="1">
        <v>179.8</v>
      </c>
      <c r="AA243" s="1">
        <v>163</v>
      </c>
      <c r="AB243" s="1">
        <v>168.5</v>
      </c>
      <c r="AC243" s="1">
        <v>173.7</v>
      </c>
      <c r="AD243" s="1">
        <v>173.6</v>
      </c>
      <c r="AE243" s="1">
        <v>171.1</v>
      </c>
      <c r="AF243" s="1">
        <v>176.5</v>
      </c>
    </row>
    <row r="244" spans="1:32">
      <c r="A244" s="1" t="s">
        <v>34</v>
      </c>
      <c r="B244" s="1">
        <v>2022</v>
      </c>
      <c r="C244" s="1" t="s">
        <v>45</v>
      </c>
      <c r="D244" s="1" t="s">
        <v>259</v>
      </c>
      <c r="E244" s="1">
        <v>169.2</v>
      </c>
      <c r="F244" s="1">
        <v>209</v>
      </c>
      <c r="G244" s="1">
        <v>190.2</v>
      </c>
      <c r="H244" s="1">
        <v>173.6</v>
      </c>
      <c r="I244" s="1">
        <v>188.5</v>
      </c>
      <c r="J244" s="1">
        <v>158</v>
      </c>
      <c r="K244" s="1">
        <v>159.9</v>
      </c>
      <c r="L244" s="1">
        <v>170.8</v>
      </c>
      <c r="M244" s="1">
        <v>121.8</v>
      </c>
      <c r="N244" s="1">
        <v>205.2</v>
      </c>
      <c r="O244" s="1">
        <v>190.3</v>
      </c>
      <c r="P244" s="1">
        <v>175.9</v>
      </c>
      <c r="Q244" s="62">
        <v>2112.4</v>
      </c>
      <c r="R244" s="1">
        <v>171</v>
      </c>
      <c r="S244" s="1">
        <v>197.3</v>
      </c>
      <c r="T244" s="1">
        <v>184</v>
      </c>
      <c r="U244" s="1">
        <v>177</v>
      </c>
      <c r="V244" s="1">
        <v>183</v>
      </c>
      <c r="W244" s="1">
        <v>170.7</v>
      </c>
      <c r="X244" s="1">
        <v>182</v>
      </c>
      <c r="Y244" s="1">
        <v>172.1</v>
      </c>
      <c r="Z244" s="1">
        <v>181.1</v>
      </c>
      <c r="AA244" s="1">
        <v>163.4</v>
      </c>
      <c r="AB244" s="1">
        <v>168.9</v>
      </c>
      <c r="AC244" s="1">
        <v>174.1</v>
      </c>
      <c r="AD244" s="1">
        <v>175.8</v>
      </c>
      <c r="AE244" s="1">
        <v>172</v>
      </c>
      <c r="AF244" s="1">
        <v>175.7</v>
      </c>
    </row>
    <row r="245" spans="1:32">
      <c r="A245" s="1" t="s">
        <v>34</v>
      </c>
      <c r="B245" s="1">
        <v>2023</v>
      </c>
      <c r="C245" s="1" t="s">
        <v>31</v>
      </c>
      <c r="D245" s="1" t="s">
        <v>260</v>
      </c>
      <c r="E245" s="1">
        <v>173.8</v>
      </c>
      <c r="F245" s="1">
        <v>210.7</v>
      </c>
      <c r="G245" s="1">
        <v>194.5</v>
      </c>
      <c r="H245" s="1">
        <v>174.6</v>
      </c>
      <c r="I245" s="1">
        <v>187.2</v>
      </c>
      <c r="J245" s="1">
        <v>158.30000000000001</v>
      </c>
      <c r="K245" s="1">
        <v>153.9</v>
      </c>
      <c r="L245" s="1">
        <v>170.9</v>
      </c>
      <c r="M245" s="1">
        <v>121.1</v>
      </c>
      <c r="N245" s="1">
        <v>208.4</v>
      </c>
      <c r="O245" s="1">
        <v>191.2</v>
      </c>
      <c r="P245" s="1">
        <v>176.7</v>
      </c>
      <c r="Q245" s="62">
        <v>2121.3000000000002</v>
      </c>
      <c r="R245" s="1">
        <v>171.4</v>
      </c>
      <c r="S245" s="1">
        <v>198.2</v>
      </c>
      <c r="T245" s="1">
        <v>184.9</v>
      </c>
      <c r="U245" s="1">
        <v>177.6</v>
      </c>
      <c r="V245" s="1">
        <v>183.8</v>
      </c>
      <c r="W245" s="1">
        <v>172.1</v>
      </c>
      <c r="X245" s="1">
        <v>182</v>
      </c>
      <c r="Y245" s="1">
        <v>172.9</v>
      </c>
      <c r="Z245" s="1">
        <v>182.3</v>
      </c>
      <c r="AA245" s="1">
        <v>163.6</v>
      </c>
      <c r="AB245" s="1">
        <v>169.5</v>
      </c>
      <c r="AC245" s="1">
        <v>174.3</v>
      </c>
      <c r="AD245" s="1">
        <v>178.6</v>
      </c>
      <c r="AE245" s="1">
        <v>172.8</v>
      </c>
      <c r="AF245" s="1">
        <v>176.5</v>
      </c>
    </row>
    <row r="246" spans="1:32">
      <c r="A246" s="1" t="s">
        <v>34</v>
      </c>
      <c r="B246" s="1">
        <v>2023</v>
      </c>
      <c r="C246" s="1" t="s">
        <v>35</v>
      </c>
      <c r="D246" s="1" t="s">
        <v>261</v>
      </c>
      <c r="E246" s="1">
        <v>174.4</v>
      </c>
      <c r="F246" s="1">
        <v>207.7</v>
      </c>
      <c r="G246" s="1">
        <v>175.2</v>
      </c>
      <c r="H246" s="1">
        <v>177.3</v>
      </c>
      <c r="I246" s="1">
        <v>179.3</v>
      </c>
      <c r="J246" s="1">
        <v>169.5</v>
      </c>
      <c r="K246" s="1">
        <v>152.69999999999999</v>
      </c>
      <c r="L246" s="1">
        <v>171</v>
      </c>
      <c r="M246" s="1">
        <v>120</v>
      </c>
      <c r="N246" s="1">
        <v>209.7</v>
      </c>
      <c r="O246" s="1">
        <v>193</v>
      </c>
      <c r="P246" s="1">
        <v>177</v>
      </c>
      <c r="Q246" s="62">
        <v>2106.8000000000002</v>
      </c>
      <c r="R246" s="1">
        <v>172.3</v>
      </c>
      <c r="S246" s="1">
        <v>199.5</v>
      </c>
      <c r="T246" s="1">
        <v>186.2</v>
      </c>
      <c r="U246" s="1">
        <v>178.7</v>
      </c>
      <c r="V246" s="1">
        <v>185.1</v>
      </c>
      <c r="W246" s="1">
        <v>173.5</v>
      </c>
      <c r="X246" s="1">
        <v>182.1</v>
      </c>
      <c r="Y246" s="1">
        <v>174.2</v>
      </c>
      <c r="Z246" s="1">
        <v>184.4</v>
      </c>
      <c r="AA246" s="1">
        <v>164.2</v>
      </c>
      <c r="AB246" s="1">
        <v>170.3</v>
      </c>
      <c r="AC246" s="1">
        <v>175</v>
      </c>
      <c r="AD246" s="1">
        <v>181</v>
      </c>
      <c r="AE246" s="1">
        <v>174.1</v>
      </c>
      <c r="AF246" s="1">
        <v>177.2</v>
      </c>
    </row>
    <row r="247" spans="1:32">
      <c r="A247" s="1" t="s">
        <v>34</v>
      </c>
      <c r="B247" s="1">
        <v>2023</v>
      </c>
      <c r="C247" s="1" t="s">
        <v>36</v>
      </c>
      <c r="D247" s="1" t="s">
        <v>262</v>
      </c>
      <c r="E247" s="1">
        <v>174.4</v>
      </c>
      <c r="F247" s="1">
        <v>207.7</v>
      </c>
      <c r="G247" s="1">
        <v>175.2</v>
      </c>
      <c r="H247" s="1">
        <v>177.3</v>
      </c>
      <c r="I247" s="1">
        <v>179.2</v>
      </c>
      <c r="J247" s="1">
        <v>169.5</v>
      </c>
      <c r="K247" s="1">
        <v>152.80000000000001</v>
      </c>
      <c r="L247" s="1">
        <v>171.1</v>
      </c>
      <c r="M247" s="1">
        <v>120</v>
      </c>
      <c r="N247" s="1">
        <v>209.7</v>
      </c>
      <c r="O247" s="1">
        <v>193</v>
      </c>
      <c r="P247" s="1">
        <v>177</v>
      </c>
      <c r="Q247" s="62">
        <v>2106.8999999999996</v>
      </c>
      <c r="R247" s="1">
        <v>172.3</v>
      </c>
      <c r="S247" s="1">
        <v>199.5</v>
      </c>
      <c r="T247" s="1">
        <v>186.1</v>
      </c>
      <c r="U247" s="1">
        <v>178.7</v>
      </c>
      <c r="V247" s="1">
        <v>185.1</v>
      </c>
      <c r="W247" s="1">
        <v>173.5</v>
      </c>
      <c r="X247" s="1">
        <v>181.9</v>
      </c>
      <c r="Y247" s="1">
        <v>174.2</v>
      </c>
      <c r="Z247" s="1">
        <v>184.4</v>
      </c>
      <c r="AA247" s="1">
        <v>164.2</v>
      </c>
      <c r="AB247" s="1">
        <v>170.3</v>
      </c>
      <c r="AC247" s="1">
        <v>175</v>
      </c>
      <c r="AD247" s="1">
        <v>181</v>
      </c>
      <c r="AE247" s="1">
        <v>174.1</v>
      </c>
      <c r="AF247" s="1">
        <v>177.2</v>
      </c>
    </row>
    <row r="248" spans="1:32">
      <c r="A248" s="1" t="s">
        <v>34</v>
      </c>
      <c r="B248" s="1">
        <v>2023</v>
      </c>
      <c r="C248" s="1" t="s">
        <v>37</v>
      </c>
      <c r="D248" s="1" t="s">
        <v>263</v>
      </c>
      <c r="E248" s="1">
        <v>173.8</v>
      </c>
      <c r="F248" s="1">
        <v>209.3</v>
      </c>
      <c r="G248" s="1">
        <v>169.6</v>
      </c>
      <c r="H248" s="1">
        <v>178.4</v>
      </c>
      <c r="I248" s="1">
        <v>174.9</v>
      </c>
      <c r="J248" s="1">
        <v>176.3</v>
      </c>
      <c r="K248" s="1">
        <v>155.4</v>
      </c>
      <c r="L248" s="1">
        <v>173.4</v>
      </c>
      <c r="M248" s="1">
        <v>121.3</v>
      </c>
      <c r="N248" s="1">
        <v>212.9</v>
      </c>
      <c r="O248" s="1">
        <v>193.5</v>
      </c>
      <c r="P248" s="1">
        <v>177.9</v>
      </c>
      <c r="Q248" s="62">
        <v>2116.7000000000003</v>
      </c>
      <c r="R248" s="1">
        <v>172.9</v>
      </c>
      <c r="S248" s="1">
        <v>200.6</v>
      </c>
      <c r="T248" s="1">
        <v>186.9</v>
      </c>
      <c r="U248" s="1">
        <v>179.2</v>
      </c>
      <c r="V248" s="1">
        <v>185.7</v>
      </c>
      <c r="W248" s="1">
        <v>175.2</v>
      </c>
      <c r="X248" s="1">
        <v>181.7</v>
      </c>
      <c r="Y248" s="1">
        <v>174.6</v>
      </c>
      <c r="Z248" s="1">
        <v>185</v>
      </c>
      <c r="AA248" s="1">
        <v>164.5</v>
      </c>
      <c r="AB248" s="1">
        <v>170.7</v>
      </c>
      <c r="AC248" s="1">
        <v>176.4</v>
      </c>
      <c r="AD248" s="1">
        <v>184</v>
      </c>
      <c r="AE248" s="1">
        <v>175</v>
      </c>
      <c r="AF248" s="1">
        <v>178.1</v>
      </c>
    </row>
    <row r="249" spans="1:32">
      <c r="A249" s="1" t="s">
        <v>34</v>
      </c>
      <c r="B249" s="1">
        <v>2023</v>
      </c>
      <c r="C249" s="1" t="s">
        <v>38</v>
      </c>
      <c r="D249" s="1" t="s">
        <v>264</v>
      </c>
      <c r="E249" s="1">
        <v>173.7</v>
      </c>
      <c r="F249" s="1">
        <v>214.3</v>
      </c>
      <c r="G249" s="1">
        <v>173.2</v>
      </c>
      <c r="H249" s="1">
        <v>179.5</v>
      </c>
      <c r="I249" s="1">
        <v>170</v>
      </c>
      <c r="J249" s="1">
        <v>172.2</v>
      </c>
      <c r="K249" s="1">
        <v>161</v>
      </c>
      <c r="L249" s="1">
        <v>175.6</v>
      </c>
      <c r="M249" s="1">
        <v>122.7</v>
      </c>
      <c r="N249" s="1">
        <v>218</v>
      </c>
      <c r="O249" s="1">
        <v>194.2</v>
      </c>
      <c r="P249" s="1">
        <v>179.1</v>
      </c>
      <c r="Q249" s="62">
        <v>2133.5</v>
      </c>
      <c r="R249" s="1">
        <v>173.4</v>
      </c>
      <c r="S249" s="1">
        <v>201</v>
      </c>
      <c r="T249" s="1">
        <v>187.3</v>
      </c>
      <c r="U249" s="1">
        <v>179.7</v>
      </c>
      <c r="V249" s="1">
        <v>186.2</v>
      </c>
      <c r="W249" s="1">
        <v>175.6</v>
      </c>
      <c r="X249" s="1">
        <v>182.8</v>
      </c>
      <c r="Y249" s="1">
        <v>175.2</v>
      </c>
      <c r="Z249" s="1">
        <v>185.7</v>
      </c>
      <c r="AA249" s="1">
        <v>164.8</v>
      </c>
      <c r="AB249" s="1">
        <v>171.2</v>
      </c>
      <c r="AC249" s="1">
        <v>177.1</v>
      </c>
      <c r="AD249" s="1">
        <v>185.2</v>
      </c>
      <c r="AE249" s="1">
        <v>175.7</v>
      </c>
      <c r="AF249" s="1">
        <v>179.1</v>
      </c>
    </row>
    <row r="250" spans="1:32">
      <c r="A250" s="1" t="s">
        <v>33</v>
      </c>
      <c r="B250" s="1">
        <v>2013</v>
      </c>
      <c r="C250" s="1" t="s">
        <v>31</v>
      </c>
      <c r="D250" s="1" t="s">
        <v>265</v>
      </c>
      <c r="E250" s="1">
        <v>110.5</v>
      </c>
      <c r="F250" s="1">
        <v>109.1</v>
      </c>
      <c r="G250" s="1">
        <v>113</v>
      </c>
      <c r="H250" s="1">
        <v>103.6</v>
      </c>
      <c r="I250" s="1">
        <v>103.4</v>
      </c>
      <c r="J250" s="1">
        <v>102.3</v>
      </c>
      <c r="K250" s="1">
        <v>102.9</v>
      </c>
      <c r="L250" s="1">
        <v>105.8</v>
      </c>
      <c r="M250" s="1">
        <v>105.1</v>
      </c>
      <c r="N250" s="1">
        <v>101.8</v>
      </c>
      <c r="O250" s="1">
        <v>107.9</v>
      </c>
      <c r="P250" s="1">
        <v>105.9</v>
      </c>
      <c r="Q250" s="62">
        <v>1271.3000000000002</v>
      </c>
      <c r="R250" s="1">
        <v>105.1</v>
      </c>
      <c r="S250" s="1">
        <v>105.2</v>
      </c>
      <c r="T250" s="1">
        <v>105.9</v>
      </c>
      <c r="U250" s="1">
        <v>105</v>
      </c>
      <c r="V250" s="1">
        <v>105.8</v>
      </c>
      <c r="W250" s="1">
        <v>100.3</v>
      </c>
      <c r="X250" s="1">
        <v>105.4</v>
      </c>
      <c r="Y250" s="1">
        <v>104.8</v>
      </c>
      <c r="Z250" s="1">
        <v>104.1</v>
      </c>
      <c r="AA250" s="1">
        <v>103.2</v>
      </c>
      <c r="AB250" s="1">
        <v>102.9</v>
      </c>
      <c r="AC250" s="1">
        <v>103.5</v>
      </c>
      <c r="AD250" s="1">
        <v>104.3</v>
      </c>
      <c r="AE250" s="1">
        <v>103.7</v>
      </c>
      <c r="AF250" s="1">
        <v>104</v>
      </c>
    </row>
    <row r="251" spans="1:32">
      <c r="A251" s="1" t="s">
        <v>33</v>
      </c>
      <c r="B251" s="1">
        <v>2013</v>
      </c>
      <c r="C251" s="1" t="s">
        <v>35</v>
      </c>
      <c r="D251" s="1" t="s">
        <v>142</v>
      </c>
      <c r="E251" s="1">
        <v>112.9</v>
      </c>
      <c r="F251" s="1">
        <v>112.9</v>
      </c>
      <c r="G251" s="1">
        <v>116.9</v>
      </c>
      <c r="H251" s="1">
        <v>104</v>
      </c>
      <c r="I251" s="1">
        <v>103.5</v>
      </c>
      <c r="J251" s="1">
        <v>103.1</v>
      </c>
      <c r="K251" s="1">
        <v>104.9</v>
      </c>
      <c r="L251" s="1">
        <v>104.1</v>
      </c>
      <c r="M251" s="1">
        <v>103.8</v>
      </c>
      <c r="N251" s="1">
        <v>102.3</v>
      </c>
      <c r="O251" s="1">
        <v>109</v>
      </c>
      <c r="P251" s="1">
        <v>107.2</v>
      </c>
      <c r="Q251" s="62">
        <v>1284.6000000000001</v>
      </c>
      <c r="R251" s="1">
        <v>106</v>
      </c>
      <c r="S251" s="1">
        <v>106</v>
      </c>
      <c r="T251" s="1">
        <v>106.6</v>
      </c>
      <c r="U251" s="1">
        <v>105.5</v>
      </c>
      <c r="V251" s="1">
        <v>106.4</v>
      </c>
      <c r="W251" s="1">
        <v>100.4</v>
      </c>
      <c r="X251" s="1">
        <v>105.7</v>
      </c>
      <c r="Y251" s="1">
        <v>105.2</v>
      </c>
      <c r="Z251" s="1">
        <v>104.7</v>
      </c>
      <c r="AA251" s="1">
        <v>104.4</v>
      </c>
      <c r="AB251" s="1">
        <v>103.3</v>
      </c>
      <c r="AC251" s="1">
        <v>103.7</v>
      </c>
      <c r="AD251" s="1">
        <v>104.3</v>
      </c>
      <c r="AE251" s="1">
        <v>104.3</v>
      </c>
      <c r="AF251" s="1">
        <v>104.7</v>
      </c>
    </row>
    <row r="252" spans="1:32">
      <c r="A252" s="1" t="s">
        <v>33</v>
      </c>
      <c r="B252" s="1">
        <v>2013</v>
      </c>
      <c r="C252" s="1" t="s">
        <v>36</v>
      </c>
      <c r="D252" s="1" t="s">
        <v>143</v>
      </c>
      <c r="E252" s="1">
        <v>113.9</v>
      </c>
      <c r="F252" s="1">
        <v>111.4</v>
      </c>
      <c r="G252" s="1">
        <v>113.2</v>
      </c>
      <c r="H252" s="1">
        <v>104.3</v>
      </c>
      <c r="I252" s="1">
        <v>102.7</v>
      </c>
      <c r="J252" s="1">
        <v>104.9</v>
      </c>
      <c r="K252" s="1">
        <v>103.8</v>
      </c>
      <c r="L252" s="1">
        <v>103.5</v>
      </c>
      <c r="M252" s="1">
        <v>102.6</v>
      </c>
      <c r="N252" s="1">
        <v>102.4</v>
      </c>
      <c r="O252" s="1">
        <v>109.8</v>
      </c>
      <c r="P252" s="1">
        <v>107.3</v>
      </c>
      <c r="Q252" s="62">
        <v>1279.8</v>
      </c>
      <c r="R252" s="1">
        <v>107</v>
      </c>
      <c r="S252" s="1">
        <v>106.8</v>
      </c>
      <c r="T252" s="1">
        <v>107.2</v>
      </c>
      <c r="U252" s="1">
        <v>106</v>
      </c>
      <c r="V252" s="1">
        <v>107</v>
      </c>
      <c r="W252" s="1">
        <v>100.4</v>
      </c>
      <c r="X252" s="1">
        <v>106</v>
      </c>
      <c r="Y252" s="1">
        <v>105.7</v>
      </c>
      <c r="Z252" s="1">
        <v>105.2</v>
      </c>
      <c r="AA252" s="1">
        <v>105.5</v>
      </c>
      <c r="AB252" s="1">
        <v>103.5</v>
      </c>
      <c r="AC252" s="1">
        <v>103.8</v>
      </c>
      <c r="AD252" s="1">
        <v>104.2</v>
      </c>
      <c r="AE252" s="1">
        <v>104.9</v>
      </c>
      <c r="AF252" s="1">
        <v>105</v>
      </c>
    </row>
    <row r="253" spans="1:32">
      <c r="A253" s="1" t="s">
        <v>33</v>
      </c>
      <c r="B253" s="1">
        <v>2013</v>
      </c>
      <c r="C253" s="1" t="s">
        <v>37</v>
      </c>
      <c r="D253" s="1" t="s">
        <v>144</v>
      </c>
      <c r="E253" s="1">
        <v>114.6</v>
      </c>
      <c r="F253" s="1">
        <v>113.4</v>
      </c>
      <c r="G253" s="1">
        <v>106</v>
      </c>
      <c r="H253" s="1">
        <v>104.7</v>
      </c>
      <c r="I253" s="1">
        <v>102.1</v>
      </c>
      <c r="J253" s="1">
        <v>109.5</v>
      </c>
      <c r="K253" s="1">
        <v>109.7</v>
      </c>
      <c r="L253" s="1">
        <v>104.6</v>
      </c>
      <c r="M253" s="1">
        <v>102</v>
      </c>
      <c r="N253" s="1">
        <v>103.5</v>
      </c>
      <c r="O253" s="1">
        <v>110.6</v>
      </c>
      <c r="P253" s="1">
        <v>108.8</v>
      </c>
      <c r="Q253" s="62">
        <v>1289.4999999999998</v>
      </c>
      <c r="R253" s="1">
        <v>108.2</v>
      </c>
      <c r="S253" s="1">
        <v>108.5</v>
      </c>
      <c r="T253" s="1">
        <v>107.9</v>
      </c>
      <c r="U253" s="1">
        <v>106.4</v>
      </c>
      <c r="V253" s="1">
        <v>107.7</v>
      </c>
      <c r="W253" s="1">
        <v>100.5</v>
      </c>
      <c r="X253" s="1">
        <v>106.4</v>
      </c>
      <c r="Y253" s="1">
        <v>106.5</v>
      </c>
      <c r="Z253" s="1">
        <v>105.7</v>
      </c>
      <c r="AA253" s="1">
        <v>105</v>
      </c>
      <c r="AB253" s="1">
        <v>104</v>
      </c>
      <c r="AC253" s="1">
        <v>105.2</v>
      </c>
      <c r="AD253" s="1">
        <v>103.2</v>
      </c>
      <c r="AE253" s="1">
        <v>105.1</v>
      </c>
      <c r="AF253" s="1">
        <v>105.7</v>
      </c>
    </row>
    <row r="254" spans="1:32">
      <c r="A254" s="1" t="s">
        <v>33</v>
      </c>
      <c r="B254" s="1">
        <v>2013</v>
      </c>
      <c r="C254" s="1" t="s">
        <v>38</v>
      </c>
      <c r="D254" s="1" t="s">
        <v>145</v>
      </c>
      <c r="E254" s="1">
        <v>115.4</v>
      </c>
      <c r="F254" s="1">
        <v>114.2</v>
      </c>
      <c r="G254" s="1">
        <v>102.7</v>
      </c>
      <c r="H254" s="1">
        <v>105.5</v>
      </c>
      <c r="I254" s="1">
        <v>101.5</v>
      </c>
      <c r="J254" s="1">
        <v>110.6</v>
      </c>
      <c r="K254" s="1">
        <v>123.7</v>
      </c>
      <c r="L254" s="1">
        <v>105.2</v>
      </c>
      <c r="M254" s="1">
        <v>101.9</v>
      </c>
      <c r="N254" s="1">
        <v>105</v>
      </c>
      <c r="O254" s="1">
        <v>111.3</v>
      </c>
      <c r="P254" s="1">
        <v>111.1</v>
      </c>
      <c r="Q254" s="62">
        <v>1308.0999999999999</v>
      </c>
      <c r="R254" s="1">
        <v>109.1</v>
      </c>
      <c r="S254" s="1">
        <v>109.8</v>
      </c>
      <c r="T254" s="1">
        <v>108.5</v>
      </c>
      <c r="U254" s="1">
        <v>106.7</v>
      </c>
      <c r="V254" s="1">
        <v>108.3</v>
      </c>
      <c r="W254" s="1">
        <v>100.5</v>
      </c>
      <c r="X254" s="1">
        <v>107.2</v>
      </c>
      <c r="Y254" s="1">
        <v>107.1</v>
      </c>
      <c r="Z254" s="1">
        <v>106.2</v>
      </c>
      <c r="AA254" s="1">
        <v>103.9</v>
      </c>
      <c r="AB254" s="1">
        <v>104.6</v>
      </c>
      <c r="AC254" s="1">
        <v>105.7</v>
      </c>
      <c r="AD254" s="1">
        <v>102.6</v>
      </c>
      <c r="AE254" s="1">
        <v>104.9</v>
      </c>
      <c r="AF254" s="1">
        <v>106.6</v>
      </c>
    </row>
    <row r="255" spans="1:32">
      <c r="A255" s="1" t="s">
        <v>33</v>
      </c>
      <c r="B255" s="1">
        <v>2013</v>
      </c>
      <c r="C255" s="1" t="s">
        <v>39</v>
      </c>
      <c r="D255" s="1" t="s">
        <v>146</v>
      </c>
      <c r="E255" s="1">
        <v>117</v>
      </c>
      <c r="F255" s="1">
        <v>120.1</v>
      </c>
      <c r="G255" s="1">
        <v>112.5</v>
      </c>
      <c r="H255" s="1">
        <v>107.3</v>
      </c>
      <c r="I255" s="1">
        <v>101.3</v>
      </c>
      <c r="J255" s="1">
        <v>112.4</v>
      </c>
      <c r="K255" s="1">
        <v>143.6</v>
      </c>
      <c r="L255" s="1">
        <v>105.4</v>
      </c>
      <c r="M255" s="1">
        <v>101.4</v>
      </c>
      <c r="N255" s="1">
        <v>106.4</v>
      </c>
      <c r="O255" s="1">
        <v>112.2</v>
      </c>
      <c r="P255" s="1">
        <v>115</v>
      </c>
      <c r="Q255" s="62">
        <v>1354.6000000000001</v>
      </c>
      <c r="R255" s="1">
        <v>110</v>
      </c>
      <c r="S255" s="1">
        <v>110.9</v>
      </c>
      <c r="T255" s="1">
        <v>109.2</v>
      </c>
      <c r="U255" s="1">
        <v>107.2</v>
      </c>
      <c r="V255" s="1">
        <v>108.9</v>
      </c>
      <c r="W255" s="1">
        <v>106.6</v>
      </c>
      <c r="X255" s="1">
        <v>108</v>
      </c>
      <c r="Y255" s="1">
        <v>107.7</v>
      </c>
      <c r="Z255" s="1">
        <v>106.5</v>
      </c>
      <c r="AA255" s="1">
        <v>105.2</v>
      </c>
      <c r="AB255" s="1">
        <v>105.2</v>
      </c>
      <c r="AC255" s="1">
        <v>108.1</v>
      </c>
      <c r="AD255" s="1">
        <v>103.3</v>
      </c>
      <c r="AE255" s="1">
        <v>106.1</v>
      </c>
      <c r="AF255" s="1">
        <v>109.7</v>
      </c>
    </row>
    <row r="256" spans="1:32">
      <c r="A256" s="1" t="s">
        <v>33</v>
      </c>
      <c r="B256" s="1">
        <v>2013</v>
      </c>
      <c r="C256" s="1" t="s">
        <v>40</v>
      </c>
      <c r="D256" s="1" t="s">
        <v>147</v>
      </c>
      <c r="E256" s="1">
        <v>117.8</v>
      </c>
      <c r="F256" s="1">
        <v>119.2</v>
      </c>
      <c r="G256" s="1">
        <v>114</v>
      </c>
      <c r="H256" s="1">
        <v>108.3</v>
      </c>
      <c r="I256" s="1">
        <v>101.1</v>
      </c>
      <c r="J256" s="1">
        <v>113.2</v>
      </c>
      <c r="K256" s="1">
        <v>160.9</v>
      </c>
      <c r="L256" s="1">
        <v>105.1</v>
      </c>
      <c r="M256" s="1">
        <v>101.3</v>
      </c>
      <c r="N256" s="1">
        <v>107.5</v>
      </c>
      <c r="O256" s="1">
        <v>113.1</v>
      </c>
      <c r="P256" s="1">
        <v>117.5</v>
      </c>
      <c r="Q256" s="62">
        <v>1379</v>
      </c>
      <c r="R256" s="1">
        <v>110.4</v>
      </c>
      <c r="S256" s="1">
        <v>111.7</v>
      </c>
      <c r="T256" s="1">
        <v>109.8</v>
      </c>
      <c r="U256" s="1">
        <v>107.8</v>
      </c>
      <c r="V256" s="1">
        <v>109.5</v>
      </c>
      <c r="W256" s="1">
        <v>107.7</v>
      </c>
      <c r="X256" s="1">
        <v>108.6</v>
      </c>
      <c r="Y256" s="1">
        <v>108.1</v>
      </c>
      <c r="Z256" s="1">
        <v>107.1</v>
      </c>
      <c r="AA256" s="1">
        <v>107.3</v>
      </c>
      <c r="AB256" s="1">
        <v>105.9</v>
      </c>
      <c r="AC256" s="1">
        <v>110.1</v>
      </c>
      <c r="AD256" s="1">
        <v>103.2</v>
      </c>
      <c r="AE256" s="1">
        <v>107.3</v>
      </c>
      <c r="AF256" s="1">
        <v>111.4</v>
      </c>
    </row>
    <row r="257" spans="1:32">
      <c r="A257" s="1" t="s">
        <v>33</v>
      </c>
      <c r="B257" s="1">
        <v>2013</v>
      </c>
      <c r="C257" s="1" t="s">
        <v>41</v>
      </c>
      <c r="D257" s="1" t="s">
        <v>148</v>
      </c>
      <c r="E257" s="1">
        <v>118.3</v>
      </c>
      <c r="F257" s="1">
        <v>120.4</v>
      </c>
      <c r="G257" s="1">
        <v>112.7</v>
      </c>
      <c r="H257" s="1">
        <v>108.9</v>
      </c>
      <c r="I257" s="1">
        <v>101.1</v>
      </c>
      <c r="J257" s="1">
        <v>108.7</v>
      </c>
      <c r="K257" s="1">
        <v>177</v>
      </c>
      <c r="L257" s="1">
        <v>104.7</v>
      </c>
      <c r="M257" s="1">
        <v>101</v>
      </c>
      <c r="N257" s="1">
        <v>108.5</v>
      </c>
      <c r="O257" s="1">
        <v>114.3</v>
      </c>
      <c r="P257" s="1">
        <v>119.6</v>
      </c>
      <c r="Q257" s="62">
        <v>1395.2</v>
      </c>
      <c r="R257" s="1">
        <v>110.9</v>
      </c>
      <c r="S257" s="1">
        <v>112.4</v>
      </c>
      <c r="T257" s="1">
        <v>110.6</v>
      </c>
      <c r="U257" s="1">
        <v>108.3</v>
      </c>
      <c r="V257" s="1">
        <v>110.2</v>
      </c>
      <c r="W257" s="1">
        <v>108.9</v>
      </c>
      <c r="X257" s="1">
        <v>109.3</v>
      </c>
      <c r="Y257" s="1">
        <v>108.7</v>
      </c>
      <c r="Z257" s="1">
        <v>107.6</v>
      </c>
      <c r="AA257" s="1">
        <v>108.1</v>
      </c>
      <c r="AB257" s="1">
        <v>106.5</v>
      </c>
      <c r="AC257" s="1">
        <v>110.8</v>
      </c>
      <c r="AD257" s="1">
        <v>106</v>
      </c>
      <c r="AE257" s="1">
        <v>108.3</v>
      </c>
      <c r="AF257" s="1">
        <v>112.7</v>
      </c>
    </row>
    <row r="258" spans="1:32">
      <c r="A258" s="1" t="s">
        <v>33</v>
      </c>
      <c r="B258" s="1">
        <v>2013</v>
      </c>
      <c r="C258" s="1" t="s">
        <v>42</v>
      </c>
      <c r="D258" s="1" t="s">
        <v>149</v>
      </c>
      <c r="E258" s="1">
        <v>118.6</v>
      </c>
      <c r="F258" s="1">
        <v>119.1</v>
      </c>
      <c r="G258" s="1">
        <v>113.2</v>
      </c>
      <c r="H258" s="1">
        <v>109.6</v>
      </c>
      <c r="I258" s="1">
        <v>101.7</v>
      </c>
      <c r="J258" s="1">
        <v>103.2</v>
      </c>
      <c r="K258" s="1">
        <v>174.3</v>
      </c>
      <c r="L258" s="1">
        <v>105.1</v>
      </c>
      <c r="M258" s="1">
        <v>100.8</v>
      </c>
      <c r="N258" s="1">
        <v>109.1</v>
      </c>
      <c r="O258" s="1">
        <v>115.4</v>
      </c>
      <c r="P258" s="1">
        <v>119.2</v>
      </c>
      <c r="Q258" s="62">
        <v>1389.3000000000002</v>
      </c>
      <c r="R258" s="1">
        <v>111.1</v>
      </c>
      <c r="S258" s="1">
        <v>112.9</v>
      </c>
      <c r="T258" s="1">
        <v>111.4</v>
      </c>
      <c r="U258" s="1">
        <v>109</v>
      </c>
      <c r="V258" s="1">
        <v>111.1</v>
      </c>
      <c r="W258" s="1">
        <v>109.7</v>
      </c>
      <c r="X258" s="1">
        <v>109.5</v>
      </c>
      <c r="Y258" s="1">
        <v>109.6</v>
      </c>
      <c r="Z258" s="1">
        <v>107.9</v>
      </c>
      <c r="AA258" s="1">
        <v>110.4</v>
      </c>
      <c r="AB258" s="1">
        <v>107.4</v>
      </c>
      <c r="AC258" s="1">
        <v>111.2</v>
      </c>
      <c r="AD258" s="1">
        <v>106.9</v>
      </c>
      <c r="AE258" s="1">
        <v>109.4</v>
      </c>
      <c r="AF258" s="1">
        <v>113.2</v>
      </c>
    </row>
    <row r="259" spans="1:32">
      <c r="A259" s="1" t="s">
        <v>33</v>
      </c>
      <c r="B259" s="1">
        <v>2013</v>
      </c>
      <c r="C259" s="1" t="s">
        <v>43</v>
      </c>
      <c r="D259" s="1" t="s">
        <v>150</v>
      </c>
      <c r="E259" s="1">
        <v>118.9</v>
      </c>
      <c r="F259" s="1">
        <v>118.1</v>
      </c>
      <c r="G259" s="1">
        <v>114.5</v>
      </c>
      <c r="H259" s="1">
        <v>110.4</v>
      </c>
      <c r="I259" s="1">
        <v>102.3</v>
      </c>
      <c r="J259" s="1">
        <v>106.2</v>
      </c>
      <c r="K259" s="1">
        <v>183.5</v>
      </c>
      <c r="L259" s="1">
        <v>105.3</v>
      </c>
      <c r="M259" s="1">
        <v>100.2</v>
      </c>
      <c r="N259" s="1">
        <v>109.6</v>
      </c>
      <c r="O259" s="1">
        <v>116</v>
      </c>
      <c r="P259" s="1">
        <v>120.8</v>
      </c>
      <c r="Q259" s="62">
        <v>1405.7999999999997</v>
      </c>
      <c r="R259" s="1">
        <v>111.4</v>
      </c>
      <c r="S259" s="1">
        <v>113.5</v>
      </c>
      <c r="T259" s="1">
        <v>112.5</v>
      </c>
      <c r="U259" s="1">
        <v>109.7</v>
      </c>
      <c r="V259" s="1">
        <v>112</v>
      </c>
      <c r="W259" s="1">
        <v>110.5</v>
      </c>
      <c r="X259" s="1">
        <v>109.7</v>
      </c>
      <c r="Y259" s="1">
        <v>110.2</v>
      </c>
      <c r="Z259" s="1">
        <v>108.2</v>
      </c>
      <c r="AA259" s="1">
        <v>109.7</v>
      </c>
      <c r="AB259" s="1">
        <v>108</v>
      </c>
      <c r="AC259" s="1">
        <v>111.3</v>
      </c>
      <c r="AD259" s="1">
        <v>107.3</v>
      </c>
      <c r="AE259" s="1">
        <v>109.4</v>
      </c>
      <c r="AF259" s="1">
        <v>114</v>
      </c>
    </row>
    <row r="260" spans="1:32">
      <c r="A260" s="1" t="s">
        <v>33</v>
      </c>
      <c r="B260" s="1">
        <v>2013</v>
      </c>
      <c r="C260" s="1" t="s">
        <v>44</v>
      </c>
      <c r="D260" s="1" t="s">
        <v>151</v>
      </c>
      <c r="E260" s="1">
        <v>119.8</v>
      </c>
      <c r="F260" s="1">
        <v>116.3</v>
      </c>
      <c r="G260" s="1">
        <v>122.6</v>
      </c>
      <c r="H260" s="1">
        <v>112</v>
      </c>
      <c r="I260" s="1">
        <v>103.2</v>
      </c>
      <c r="J260" s="1">
        <v>110</v>
      </c>
      <c r="K260" s="1">
        <v>192.8</v>
      </c>
      <c r="L260" s="1">
        <v>106.3</v>
      </c>
      <c r="M260" s="1">
        <v>99.5</v>
      </c>
      <c r="N260" s="1">
        <v>110.3</v>
      </c>
      <c r="O260" s="1">
        <v>117.1</v>
      </c>
      <c r="P260" s="1">
        <v>122.9</v>
      </c>
      <c r="Q260" s="62">
        <v>1432.8</v>
      </c>
      <c r="R260" s="1">
        <v>111.8</v>
      </c>
      <c r="S260" s="1">
        <v>114.1</v>
      </c>
      <c r="T260" s="1">
        <v>113.5</v>
      </c>
      <c r="U260" s="1">
        <v>110.3</v>
      </c>
      <c r="V260" s="1">
        <v>113</v>
      </c>
      <c r="W260" s="1">
        <v>111.1</v>
      </c>
      <c r="X260" s="1">
        <v>110</v>
      </c>
      <c r="Y260" s="1">
        <v>110.9</v>
      </c>
      <c r="Z260" s="1">
        <v>108.6</v>
      </c>
      <c r="AA260" s="1">
        <v>109.5</v>
      </c>
      <c r="AB260" s="1">
        <v>108.5</v>
      </c>
      <c r="AC260" s="1">
        <v>111.3</v>
      </c>
      <c r="AD260" s="1">
        <v>107.9</v>
      </c>
      <c r="AE260" s="1">
        <v>109.6</v>
      </c>
      <c r="AF260" s="1">
        <v>115</v>
      </c>
    </row>
    <row r="261" spans="1:32">
      <c r="A261" s="1" t="s">
        <v>33</v>
      </c>
      <c r="B261" s="1">
        <v>2013</v>
      </c>
      <c r="C261" s="1" t="s">
        <v>45</v>
      </c>
      <c r="D261" s="1" t="s">
        <v>152</v>
      </c>
      <c r="E261" s="1">
        <v>120.5</v>
      </c>
      <c r="F261" s="1">
        <v>118.1</v>
      </c>
      <c r="G261" s="1">
        <v>128.5</v>
      </c>
      <c r="H261" s="1">
        <v>112.8</v>
      </c>
      <c r="I261" s="1">
        <v>103.4</v>
      </c>
      <c r="J261" s="1">
        <v>110.7</v>
      </c>
      <c r="K261" s="1">
        <v>144.80000000000001</v>
      </c>
      <c r="L261" s="1">
        <v>107.1</v>
      </c>
      <c r="M261" s="1">
        <v>98.6</v>
      </c>
      <c r="N261" s="1">
        <v>111.9</v>
      </c>
      <c r="O261" s="1">
        <v>118.1</v>
      </c>
      <c r="P261" s="1">
        <v>117.8</v>
      </c>
      <c r="Q261" s="62">
        <v>1392.3000000000002</v>
      </c>
      <c r="R261" s="1">
        <v>112.1</v>
      </c>
      <c r="S261" s="1">
        <v>115</v>
      </c>
      <c r="T261" s="1">
        <v>114.2</v>
      </c>
      <c r="U261" s="1">
        <v>110.9</v>
      </c>
      <c r="V261" s="1">
        <v>113.7</v>
      </c>
      <c r="W261" s="1">
        <v>110.7</v>
      </c>
      <c r="X261" s="1">
        <v>110.4</v>
      </c>
      <c r="Y261" s="1">
        <v>111.3</v>
      </c>
      <c r="Z261" s="1">
        <v>109</v>
      </c>
      <c r="AA261" s="1">
        <v>109.7</v>
      </c>
      <c r="AB261" s="1">
        <v>108.9</v>
      </c>
      <c r="AC261" s="1">
        <v>111.4</v>
      </c>
      <c r="AD261" s="1">
        <v>107.7</v>
      </c>
      <c r="AE261" s="1">
        <v>109.8</v>
      </c>
      <c r="AF261" s="1">
        <v>113.3</v>
      </c>
    </row>
    <row r="262" spans="1:32">
      <c r="A262" s="1" t="s">
        <v>33</v>
      </c>
      <c r="B262" s="1">
        <v>2014</v>
      </c>
      <c r="C262" s="1" t="s">
        <v>31</v>
      </c>
      <c r="D262" s="1" t="s">
        <v>153</v>
      </c>
      <c r="E262" s="1">
        <v>121.2</v>
      </c>
      <c r="F262" s="1">
        <v>122</v>
      </c>
      <c r="G262" s="1">
        <v>129.9</v>
      </c>
      <c r="H262" s="1">
        <v>113.6</v>
      </c>
      <c r="I262" s="1">
        <v>102.9</v>
      </c>
      <c r="J262" s="1">
        <v>112.1</v>
      </c>
      <c r="K262" s="1">
        <v>118.9</v>
      </c>
      <c r="L262" s="1">
        <v>107.5</v>
      </c>
      <c r="M262" s="1">
        <v>96.9</v>
      </c>
      <c r="N262" s="1">
        <v>112.7</v>
      </c>
      <c r="O262" s="1">
        <v>119</v>
      </c>
      <c r="P262" s="1">
        <v>115.5</v>
      </c>
      <c r="Q262" s="62">
        <v>1372.2</v>
      </c>
      <c r="R262" s="1">
        <v>112.1</v>
      </c>
      <c r="S262" s="1">
        <v>115.7</v>
      </c>
      <c r="T262" s="1">
        <v>114.8</v>
      </c>
      <c r="U262" s="1">
        <v>111.3</v>
      </c>
      <c r="V262" s="1">
        <v>114.3</v>
      </c>
      <c r="W262" s="1">
        <v>111.6</v>
      </c>
      <c r="X262" s="1">
        <v>111</v>
      </c>
      <c r="Y262" s="1">
        <v>111.9</v>
      </c>
      <c r="Z262" s="1">
        <v>109.7</v>
      </c>
      <c r="AA262" s="1">
        <v>110.8</v>
      </c>
      <c r="AB262" s="1">
        <v>109.8</v>
      </c>
      <c r="AC262" s="1">
        <v>111.5</v>
      </c>
      <c r="AD262" s="1">
        <v>108</v>
      </c>
      <c r="AE262" s="1">
        <v>110.5</v>
      </c>
      <c r="AF262" s="1">
        <v>112.9</v>
      </c>
    </row>
    <row r="263" spans="1:32">
      <c r="A263" s="1" t="s">
        <v>33</v>
      </c>
      <c r="B263" s="1">
        <v>2014</v>
      </c>
      <c r="C263" s="1" t="s">
        <v>35</v>
      </c>
      <c r="D263" s="1" t="s">
        <v>154</v>
      </c>
      <c r="E263" s="1">
        <v>121.9</v>
      </c>
      <c r="F263" s="1">
        <v>122</v>
      </c>
      <c r="G263" s="1">
        <v>124.5</v>
      </c>
      <c r="H263" s="1">
        <v>115.2</v>
      </c>
      <c r="I263" s="1">
        <v>102.5</v>
      </c>
      <c r="J263" s="1">
        <v>114.1</v>
      </c>
      <c r="K263" s="1">
        <v>111.5</v>
      </c>
      <c r="L263" s="1">
        <v>108.2</v>
      </c>
      <c r="M263" s="1">
        <v>95.4</v>
      </c>
      <c r="N263" s="1">
        <v>113.5</v>
      </c>
      <c r="O263" s="1">
        <v>119.9</v>
      </c>
      <c r="P263" s="1">
        <v>115.2</v>
      </c>
      <c r="Q263" s="62">
        <v>1363.9</v>
      </c>
      <c r="R263" s="1">
        <v>112.1</v>
      </c>
      <c r="S263" s="1">
        <v>116.2</v>
      </c>
      <c r="T263" s="1">
        <v>115.3</v>
      </c>
      <c r="U263" s="1">
        <v>111.7</v>
      </c>
      <c r="V263" s="1">
        <v>114.7</v>
      </c>
      <c r="W263" s="1">
        <v>112.5</v>
      </c>
      <c r="X263" s="1">
        <v>111.1</v>
      </c>
      <c r="Y263" s="1">
        <v>112.6</v>
      </c>
      <c r="Z263" s="1">
        <v>110.4</v>
      </c>
      <c r="AA263" s="1">
        <v>111.3</v>
      </c>
      <c r="AB263" s="1">
        <v>110.3</v>
      </c>
      <c r="AC263" s="1">
        <v>111.6</v>
      </c>
      <c r="AD263" s="1">
        <v>108.7</v>
      </c>
      <c r="AE263" s="1">
        <v>111</v>
      </c>
      <c r="AF263" s="1">
        <v>113.1</v>
      </c>
    </row>
    <row r="264" spans="1:32">
      <c r="A264" s="1" t="s">
        <v>33</v>
      </c>
      <c r="B264" s="1">
        <v>2014</v>
      </c>
      <c r="C264" s="1" t="s">
        <v>36</v>
      </c>
      <c r="D264" s="1" t="s">
        <v>155</v>
      </c>
      <c r="E264" s="1">
        <v>122.1</v>
      </c>
      <c r="F264" s="1">
        <v>121.4</v>
      </c>
      <c r="G264" s="1">
        <v>121.5</v>
      </c>
      <c r="H264" s="1">
        <v>116.2</v>
      </c>
      <c r="I264" s="1">
        <v>102.8</v>
      </c>
      <c r="J264" s="1">
        <v>117.7</v>
      </c>
      <c r="K264" s="1">
        <v>113.3</v>
      </c>
      <c r="L264" s="1">
        <v>108.9</v>
      </c>
      <c r="M264" s="1">
        <v>96.3</v>
      </c>
      <c r="N264" s="1">
        <v>114.1</v>
      </c>
      <c r="O264" s="1">
        <v>120.5</v>
      </c>
      <c r="P264" s="1">
        <v>116</v>
      </c>
      <c r="Q264" s="62">
        <v>1370.8</v>
      </c>
      <c r="R264" s="1">
        <v>112.2</v>
      </c>
      <c r="S264" s="1">
        <v>116.7</v>
      </c>
      <c r="T264" s="1">
        <v>115.8</v>
      </c>
      <c r="U264" s="1">
        <v>112.1</v>
      </c>
      <c r="V264" s="1">
        <v>115.2</v>
      </c>
      <c r="W264" s="1">
        <v>113.2</v>
      </c>
      <c r="X264" s="1">
        <v>110.9</v>
      </c>
      <c r="Y264" s="1">
        <v>113</v>
      </c>
      <c r="Z264" s="1">
        <v>110.8</v>
      </c>
      <c r="AA264" s="1">
        <v>111.6</v>
      </c>
      <c r="AB264" s="1">
        <v>110.9</v>
      </c>
      <c r="AC264" s="1">
        <v>111.8</v>
      </c>
      <c r="AD264" s="1">
        <v>109.2</v>
      </c>
      <c r="AE264" s="1">
        <v>111.4</v>
      </c>
      <c r="AF264" s="1">
        <v>113.7</v>
      </c>
    </row>
    <row r="265" spans="1:32">
      <c r="A265" s="1" t="s">
        <v>33</v>
      </c>
      <c r="B265" s="1">
        <v>2014</v>
      </c>
      <c r="C265" s="1" t="s">
        <v>37</v>
      </c>
      <c r="D265" s="1" t="s">
        <v>156</v>
      </c>
      <c r="E265" s="1">
        <v>122.5</v>
      </c>
      <c r="F265" s="1">
        <v>121.7</v>
      </c>
      <c r="G265" s="1">
        <v>113.3</v>
      </c>
      <c r="H265" s="1">
        <v>117</v>
      </c>
      <c r="I265" s="1">
        <v>103.1</v>
      </c>
      <c r="J265" s="1">
        <v>126.7</v>
      </c>
      <c r="K265" s="1">
        <v>121.2</v>
      </c>
      <c r="L265" s="1">
        <v>111</v>
      </c>
      <c r="M265" s="1">
        <v>100.3</v>
      </c>
      <c r="N265" s="1">
        <v>115.3</v>
      </c>
      <c r="O265" s="1">
        <v>121</v>
      </c>
      <c r="P265" s="1">
        <v>118.2</v>
      </c>
      <c r="Q265" s="62">
        <v>1391.3000000000002</v>
      </c>
      <c r="R265" s="1">
        <v>112.7</v>
      </c>
      <c r="S265" s="1">
        <v>117.6</v>
      </c>
      <c r="T265" s="1">
        <v>116.3</v>
      </c>
      <c r="U265" s="1">
        <v>112.5</v>
      </c>
      <c r="V265" s="1">
        <v>115.7</v>
      </c>
      <c r="W265" s="1">
        <v>113.9</v>
      </c>
      <c r="X265" s="1">
        <v>110.9</v>
      </c>
      <c r="Y265" s="1">
        <v>113.4</v>
      </c>
      <c r="Z265" s="1">
        <v>111</v>
      </c>
      <c r="AA265" s="1">
        <v>111.2</v>
      </c>
      <c r="AB265" s="1">
        <v>111.2</v>
      </c>
      <c r="AC265" s="1">
        <v>112.5</v>
      </c>
      <c r="AD265" s="1">
        <v>109.1</v>
      </c>
      <c r="AE265" s="1">
        <v>111.4</v>
      </c>
      <c r="AF265" s="1">
        <v>114.7</v>
      </c>
    </row>
    <row r="266" spans="1:32">
      <c r="A266" s="1" t="s">
        <v>33</v>
      </c>
      <c r="B266" s="1">
        <v>2014</v>
      </c>
      <c r="C266" s="1" t="s">
        <v>38</v>
      </c>
      <c r="D266" s="1" t="s">
        <v>157</v>
      </c>
      <c r="E266" s="1">
        <v>122.7</v>
      </c>
      <c r="F266" s="1">
        <v>124.1</v>
      </c>
      <c r="G266" s="1">
        <v>114.2</v>
      </c>
      <c r="H266" s="1">
        <v>119.1</v>
      </c>
      <c r="I266" s="1">
        <v>103.5</v>
      </c>
      <c r="J266" s="1">
        <v>129.19999999999999</v>
      </c>
      <c r="K266" s="1">
        <v>127</v>
      </c>
      <c r="L266" s="1">
        <v>112.6</v>
      </c>
      <c r="M266" s="1">
        <v>101.3</v>
      </c>
      <c r="N266" s="1">
        <v>117</v>
      </c>
      <c r="O266" s="1">
        <v>121.7</v>
      </c>
      <c r="P266" s="1">
        <v>120</v>
      </c>
      <c r="Q266" s="62">
        <v>1412.4</v>
      </c>
      <c r="R266" s="1">
        <v>112.9</v>
      </c>
      <c r="S266" s="1">
        <v>118.3</v>
      </c>
      <c r="T266" s="1">
        <v>116.8</v>
      </c>
      <c r="U266" s="1">
        <v>112.9</v>
      </c>
      <c r="V266" s="1">
        <v>116.2</v>
      </c>
      <c r="W266" s="1">
        <v>114.3</v>
      </c>
      <c r="X266" s="1">
        <v>111.1</v>
      </c>
      <c r="Y266" s="1">
        <v>114.1</v>
      </c>
      <c r="Z266" s="1">
        <v>111.2</v>
      </c>
      <c r="AA266" s="1">
        <v>111.3</v>
      </c>
      <c r="AB266" s="1">
        <v>111.5</v>
      </c>
      <c r="AC266" s="1">
        <v>112.9</v>
      </c>
      <c r="AD266" s="1">
        <v>109.3</v>
      </c>
      <c r="AE266" s="1">
        <v>111.7</v>
      </c>
      <c r="AF266" s="1">
        <v>115.6</v>
      </c>
    </row>
    <row r="267" spans="1:32">
      <c r="A267" s="1" t="s">
        <v>33</v>
      </c>
      <c r="B267" s="1">
        <v>2014</v>
      </c>
      <c r="C267" s="1" t="s">
        <v>39</v>
      </c>
      <c r="D267" s="1" t="s">
        <v>158</v>
      </c>
      <c r="E267" s="1">
        <v>123.1</v>
      </c>
      <c r="F267" s="1">
        <v>125.9</v>
      </c>
      <c r="G267" s="1">
        <v>115.4</v>
      </c>
      <c r="H267" s="1">
        <v>120.4</v>
      </c>
      <c r="I267" s="1">
        <v>103.4</v>
      </c>
      <c r="J267" s="1">
        <v>131.19999999999999</v>
      </c>
      <c r="K267" s="1">
        <v>137.5</v>
      </c>
      <c r="L267" s="1">
        <v>112.8</v>
      </c>
      <c r="M267" s="1">
        <v>101.4</v>
      </c>
      <c r="N267" s="1">
        <v>118.3</v>
      </c>
      <c r="O267" s="1">
        <v>122.4</v>
      </c>
      <c r="P267" s="1">
        <v>122</v>
      </c>
      <c r="Q267" s="62">
        <v>1433.8</v>
      </c>
      <c r="R267" s="1">
        <v>113.2</v>
      </c>
      <c r="S267" s="1">
        <v>119</v>
      </c>
      <c r="T267" s="1">
        <v>117.4</v>
      </c>
      <c r="U267" s="1">
        <v>113.2</v>
      </c>
      <c r="V267" s="1">
        <v>116.7</v>
      </c>
      <c r="W267" s="1">
        <v>113.9</v>
      </c>
      <c r="X267" s="1">
        <v>111.2</v>
      </c>
      <c r="Y267" s="1">
        <v>114.3</v>
      </c>
      <c r="Z267" s="1">
        <v>111.4</v>
      </c>
      <c r="AA267" s="1">
        <v>111.5</v>
      </c>
      <c r="AB267" s="1">
        <v>111.8</v>
      </c>
      <c r="AC267" s="1">
        <v>115.1</v>
      </c>
      <c r="AD267" s="1">
        <v>108.7</v>
      </c>
      <c r="AE267" s="1">
        <v>112.2</v>
      </c>
      <c r="AF267" s="1">
        <v>116.4</v>
      </c>
    </row>
    <row r="268" spans="1:32">
      <c r="A268" s="1" t="s">
        <v>33</v>
      </c>
      <c r="B268" s="1">
        <v>2014</v>
      </c>
      <c r="C268" s="1" t="s">
        <v>40</v>
      </c>
      <c r="D268" s="1" t="s">
        <v>159</v>
      </c>
      <c r="E268" s="1">
        <v>123.8</v>
      </c>
      <c r="F268" s="1">
        <v>126.4</v>
      </c>
      <c r="G268" s="1">
        <v>118</v>
      </c>
      <c r="H268" s="1">
        <v>121.6</v>
      </c>
      <c r="I268" s="1">
        <v>103.5</v>
      </c>
      <c r="J268" s="1">
        <v>133.69999999999999</v>
      </c>
      <c r="K268" s="1">
        <v>172.4</v>
      </c>
      <c r="L268" s="1">
        <v>113.1</v>
      </c>
      <c r="M268" s="1">
        <v>102.7</v>
      </c>
      <c r="N268" s="1">
        <v>120</v>
      </c>
      <c r="O268" s="1">
        <v>123.4</v>
      </c>
      <c r="P268" s="1">
        <v>127.1</v>
      </c>
      <c r="Q268" s="62">
        <v>1485.7</v>
      </c>
      <c r="R268" s="1">
        <v>113.8</v>
      </c>
      <c r="S268" s="1">
        <v>121</v>
      </c>
      <c r="T268" s="1">
        <v>118</v>
      </c>
      <c r="U268" s="1">
        <v>113.6</v>
      </c>
      <c r="V268" s="1">
        <v>117.4</v>
      </c>
      <c r="W268" s="1">
        <v>114.8</v>
      </c>
      <c r="X268" s="1">
        <v>111.6</v>
      </c>
      <c r="Y268" s="1">
        <v>114.9</v>
      </c>
      <c r="Z268" s="1">
        <v>111.5</v>
      </c>
      <c r="AA268" s="1">
        <v>113</v>
      </c>
      <c r="AB268" s="1">
        <v>112.4</v>
      </c>
      <c r="AC268" s="1">
        <v>117.8</v>
      </c>
      <c r="AD268" s="1">
        <v>109.7</v>
      </c>
      <c r="AE268" s="1">
        <v>113.5</v>
      </c>
      <c r="AF268" s="1">
        <v>118.9</v>
      </c>
    </row>
    <row r="269" spans="1:32">
      <c r="A269" s="1" t="s">
        <v>33</v>
      </c>
      <c r="B269" s="1">
        <v>2014</v>
      </c>
      <c r="C269" s="1" t="s">
        <v>41</v>
      </c>
      <c r="D269" s="1" t="s">
        <v>160</v>
      </c>
      <c r="E269" s="1">
        <v>124.8</v>
      </c>
      <c r="F269" s="1">
        <v>127.3</v>
      </c>
      <c r="G269" s="1">
        <v>116.5</v>
      </c>
      <c r="H269" s="1">
        <v>122.2</v>
      </c>
      <c r="I269" s="1">
        <v>103.6</v>
      </c>
      <c r="J269" s="1">
        <v>132.69999999999999</v>
      </c>
      <c r="K269" s="1">
        <v>181.9</v>
      </c>
      <c r="L269" s="1">
        <v>115.2</v>
      </c>
      <c r="M269" s="1">
        <v>102.7</v>
      </c>
      <c r="N269" s="1">
        <v>122.1</v>
      </c>
      <c r="O269" s="1">
        <v>124.7</v>
      </c>
      <c r="P269" s="1">
        <v>128.9</v>
      </c>
      <c r="Q269" s="62">
        <v>1502.6</v>
      </c>
      <c r="R269" s="1">
        <v>114.4</v>
      </c>
      <c r="S269" s="1">
        <v>123</v>
      </c>
      <c r="T269" s="1">
        <v>118.6</v>
      </c>
      <c r="U269" s="1">
        <v>114.1</v>
      </c>
      <c r="V269" s="1">
        <v>117.9</v>
      </c>
      <c r="W269" s="1">
        <v>115.5</v>
      </c>
      <c r="X269" s="1">
        <v>111.8</v>
      </c>
      <c r="Y269" s="1">
        <v>115.3</v>
      </c>
      <c r="Z269" s="1">
        <v>112.2</v>
      </c>
      <c r="AA269" s="1">
        <v>112.5</v>
      </c>
      <c r="AB269" s="1">
        <v>112.9</v>
      </c>
      <c r="AC269" s="1">
        <v>119.2</v>
      </c>
      <c r="AD269" s="1">
        <v>110.5</v>
      </c>
      <c r="AE269" s="1">
        <v>113.9</v>
      </c>
      <c r="AF269" s="1">
        <v>119.9</v>
      </c>
    </row>
    <row r="270" spans="1:32">
      <c r="A270" s="1" t="s">
        <v>33</v>
      </c>
      <c r="B270" s="1">
        <v>2014</v>
      </c>
      <c r="C270" s="1" t="s">
        <v>42</v>
      </c>
      <c r="D270" s="1" t="s">
        <v>161</v>
      </c>
      <c r="E270" s="1">
        <v>124.2</v>
      </c>
      <c r="F270" s="1">
        <v>125.4</v>
      </c>
      <c r="G270" s="1">
        <v>116.4</v>
      </c>
      <c r="H270" s="1">
        <v>122.7</v>
      </c>
      <c r="I270" s="1">
        <v>103.5</v>
      </c>
      <c r="J270" s="1">
        <v>124.5</v>
      </c>
      <c r="K270" s="1">
        <v>168.6</v>
      </c>
      <c r="L270" s="1">
        <v>116.9</v>
      </c>
      <c r="M270" s="1">
        <v>101.9</v>
      </c>
      <c r="N270" s="1">
        <v>122.9</v>
      </c>
      <c r="O270" s="1">
        <v>125.2</v>
      </c>
      <c r="P270" s="1">
        <v>126.7</v>
      </c>
      <c r="Q270" s="62">
        <v>1478.9000000000003</v>
      </c>
      <c r="R270" s="1">
        <v>114.8</v>
      </c>
      <c r="S270" s="1">
        <v>124.3</v>
      </c>
      <c r="T270" s="1">
        <v>119.2</v>
      </c>
      <c r="U270" s="1">
        <v>114.5</v>
      </c>
      <c r="V270" s="1">
        <v>118.4</v>
      </c>
      <c r="W270" s="1">
        <v>116.1</v>
      </c>
      <c r="X270" s="1">
        <v>111.8</v>
      </c>
      <c r="Y270" s="1">
        <v>115.5</v>
      </c>
      <c r="Z270" s="1">
        <v>112.3</v>
      </c>
      <c r="AA270" s="1">
        <v>111.2</v>
      </c>
      <c r="AB270" s="1">
        <v>113.4</v>
      </c>
      <c r="AC270" s="1">
        <v>120</v>
      </c>
      <c r="AD270" s="1">
        <v>110</v>
      </c>
      <c r="AE270" s="1">
        <v>113.6</v>
      </c>
      <c r="AF270" s="1">
        <v>119.2</v>
      </c>
    </row>
    <row r="271" spans="1:32">
      <c r="A271" s="1" t="s">
        <v>33</v>
      </c>
      <c r="B271" s="1">
        <v>2014</v>
      </c>
      <c r="C271" s="1" t="s">
        <v>43</v>
      </c>
      <c r="D271" s="1" t="s">
        <v>162</v>
      </c>
      <c r="E271" s="1">
        <v>124.6</v>
      </c>
      <c r="F271" s="1">
        <v>126.1</v>
      </c>
      <c r="G271" s="1">
        <v>117.8</v>
      </c>
      <c r="H271" s="1">
        <v>123.1</v>
      </c>
      <c r="I271" s="1">
        <v>103.5</v>
      </c>
      <c r="J271" s="1">
        <v>123.5</v>
      </c>
      <c r="K271" s="1">
        <v>159.6</v>
      </c>
      <c r="L271" s="1">
        <v>117.4</v>
      </c>
      <c r="M271" s="1">
        <v>101.2</v>
      </c>
      <c r="N271" s="1">
        <v>123.8</v>
      </c>
      <c r="O271" s="1">
        <v>125.9</v>
      </c>
      <c r="P271" s="1">
        <v>125.8</v>
      </c>
      <c r="Q271" s="62">
        <v>1472.3</v>
      </c>
      <c r="R271" s="1">
        <v>115.2</v>
      </c>
      <c r="S271" s="1">
        <v>124.3</v>
      </c>
      <c r="T271" s="1">
        <v>119.6</v>
      </c>
      <c r="U271" s="1">
        <v>114.9</v>
      </c>
      <c r="V271" s="1">
        <v>118.9</v>
      </c>
      <c r="W271" s="1">
        <v>116.7</v>
      </c>
      <c r="X271" s="1">
        <v>112</v>
      </c>
      <c r="Y271" s="1">
        <v>115.8</v>
      </c>
      <c r="Z271" s="1">
        <v>112.6</v>
      </c>
      <c r="AA271" s="1">
        <v>111</v>
      </c>
      <c r="AB271" s="1">
        <v>113.6</v>
      </c>
      <c r="AC271" s="1">
        <v>120.2</v>
      </c>
      <c r="AD271" s="1">
        <v>110.1</v>
      </c>
      <c r="AE271" s="1">
        <v>113.7</v>
      </c>
      <c r="AF271" s="1">
        <v>119.1</v>
      </c>
    </row>
    <row r="272" spans="1:32">
      <c r="A272" s="1" t="s">
        <v>33</v>
      </c>
      <c r="B272" s="1">
        <v>2014</v>
      </c>
      <c r="C272" s="1" t="s">
        <v>44</v>
      </c>
      <c r="D272" s="1" t="s">
        <v>163</v>
      </c>
      <c r="E272" s="1">
        <v>124.5</v>
      </c>
      <c r="F272" s="1">
        <v>125.6</v>
      </c>
      <c r="G272" s="1">
        <v>122.7</v>
      </c>
      <c r="H272" s="1">
        <v>124.6</v>
      </c>
      <c r="I272" s="1">
        <v>103.2</v>
      </c>
      <c r="J272" s="1">
        <v>122.2</v>
      </c>
      <c r="K272" s="1">
        <v>153.19999999999999</v>
      </c>
      <c r="L272" s="1">
        <v>119.3</v>
      </c>
      <c r="M272" s="1">
        <v>99.8</v>
      </c>
      <c r="N272" s="1">
        <v>124.6</v>
      </c>
      <c r="O272" s="1">
        <v>126.9</v>
      </c>
      <c r="P272" s="1">
        <v>125.4</v>
      </c>
      <c r="Q272" s="62">
        <v>1472</v>
      </c>
      <c r="R272" s="1">
        <v>115.8</v>
      </c>
      <c r="S272" s="1">
        <v>125.8</v>
      </c>
      <c r="T272" s="1">
        <v>120.3</v>
      </c>
      <c r="U272" s="1">
        <v>115.4</v>
      </c>
      <c r="V272" s="1">
        <v>119.5</v>
      </c>
      <c r="W272" s="1">
        <v>117.1</v>
      </c>
      <c r="X272" s="1">
        <v>112.6</v>
      </c>
      <c r="Y272" s="1">
        <v>116.4</v>
      </c>
      <c r="Z272" s="1">
        <v>113</v>
      </c>
      <c r="AA272" s="1">
        <v>109.7</v>
      </c>
      <c r="AB272" s="1">
        <v>114</v>
      </c>
      <c r="AC272" s="1">
        <v>120.3</v>
      </c>
      <c r="AD272" s="1">
        <v>109.6</v>
      </c>
      <c r="AE272" s="1">
        <v>113.4</v>
      </c>
      <c r="AF272" s="1">
        <v>119</v>
      </c>
    </row>
    <row r="273" spans="1:32">
      <c r="A273" s="1" t="s">
        <v>33</v>
      </c>
      <c r="B273" s="1">
        <v>2014</v>
      </c>
      <c r="C273" s="1" t="s">
        <v>45</v>
      </c>
      <c r="D273" s="1" t="s">
        <v>164</v>
      </c>
      <c r="E273" s="1">
        <v>124</v>
      </c>
      <c r="F273" s="1">
        <v>124.7</v>
      </c>
      <c r="G273" s="1">
        <v>126.3</v>
      </c>
      <c r="H273" s="1">
        <v>124.9</v>
      </c>
      <c r="I273" s="1">
        <v>103</v>
      </c>
      <c r="J273" s="1">
        <v>122.3</v>
      </c>
      <c r="K273" s="1">
        <v>141</v>
      </c>
      <c r="L273" s="1">
        <v>120.1</v>
      </c>
      <c r="M273" s="1">
        <v>97.8</v>
      </c>
      <c r="N273" s="1">
        <v>125.4</v>
      </c>
      <c r="O273" s="1">
        <v>127.6</v>
      </c>
      <c r="P273" s="1">
        <v>124</v>
      </c>
      <c r="Q273" s="62">
        <v>1461.1</v>
      </c>
      <c r="R273" s="1">
        <v>116.1</v>
      </c>
      <c r="S273" s="1">
        <v>126.4</v>
      </c>
      <c r="T273" s="1">
        <v>120.7</v>
      </c>
      <c r="U273" s="1">
        <v>115.8</v>
      </c>
      <c r="V273" s="1">
        <v>120</v>
      </c>
      <c r="W273" s="1">
        <v>116.5</v>
      </c>
      <c r="X273" s="1">
        <v>113</v>
      </c>
      <c r="Y273" s="1">
        <v>116.8</v>
      </c>
      <c r="Z273" s="1">
        <v>113.2</v>
      </c>
      <c r="AA273" s="1">
        <v>108.8</v>
      </c>
      <c r="AB273" s="1">
        <v>114.3</v>
      </c>
      <c r="AC273" s="1">
        <v>120.7</v>
      </c>
      <c r="AD273" s="1">
        <v>110.4</v>
      </c>
      <c r="AE273" s="1">
        <v>113.4</v>
      </c>
      <c r="AF273" s="1">
        <v>118.4</v>
      </c>
    </row>
    <row r="274" spans="1:32">
      <c r="A274" s="1" t="s">
        <v>33</v>
      </c>
      <c r="B274" s="1">
        <v>2015</v>
      </c>
      <c r="C274" s="1" t="s">
        <v>31</v>
      </c>
      <c r="D274" s="1" t="s">
        <v>165</v>
      </c>
      <c r="E274" s="1">
        <v>124</v>
      </c>
      <c r="F274" s="1">
        <v>125.5</v>
      </c>
      <c r="G274" s="1">
        <v>126.6</v>
      </c>
      <c r="H274" s="1">
        <v>125.2</v>
      </c>
      <c r="I274" s="1">
        <v>104.3</v>
      </c>
      <c r="J274" s="1">
        <v>121.3</v>
      </c>
      <c r="K274" s="1">
        <v>134.4</v>
      </c>
      <c r="L274" s="1">
        <v>122.9</v>
      </c>
      <c r="M274" s="1">
        <v>96.1</v>
      </c>
      <c r="N274" s="1">
        <v>126.6</v>
      </c>
      <c r="O274" s="1">
        <v>128</v>
      </c>
      <c r="P274" s="1">
        <v>123.5</v>
      </c>
      <c r="Q274" s="62">
        <v>1458.3999999999999</v>
      </c>
      <c r="R274" s="1">
        <v>116.5</v>
      </c>
      <c r="S274" s="1">
        <v>127.4</v>
      </c>
      <c r="T274" s="1">
        <v>121</v>
      </c>
      <c r="U274" s="1">
        <v>116.1</v>
      </c>
      <c r="V274" s="1">
        <v>120.2</v>
      </c>
      <c r="W274" s="1">
        <v>117.3</v>
      </c>
      <c r="X274" s="1">
        <v>113.4</v>
      </c>
      <c r="Y274" s="1">
        <v>117.2</v>
      </c>
      <c r="Z274" s="1">
        <v>113.7</v>
      </c>
      <c r="AA274" s="1">
        <v>107.9</v>
      </c>
      <c r="AB274" s="1">
        <v>114.6</v>
      </c>
      <c r="AC274" s="1">
        <v>120.8</v>
      </c>
      <c r="AD274" s="1">
        <v>111.4</v>
      </c>
      <c r="AE274" s="1">
        <v>113.4</v>
      </c>
      <c r="AF274" s="1">
        <v>118.5</v>
      </c>
    </row>
    <row r="275" spans="1:32">
      <c r="A275" s="1" t="s">
        <v>33</v>
      </c>
      <c r="B275" s="1">
        <v>2015</v>
      </c>
      <c r="C275" s="1" t="s">
        <v>35</v>
      </c>
      <c r="D275" s="1" t="s">
        <v>166</v>
      </c>
      <c r="E275" s="1">
        <v>124.3</v>
      </c>
      <c r="F275" s="1">
        <v>126.5</v>
      </c>
      <c r="G275" s="1">
        <v>119.5</v>
      </c>
      <c r="H275" s="1">
        <v>125.6</v>
      </c>
      <c r="I275" s="1">
        <v>104.9</v>
      </c>
      <c r="J275" s="1">
        <v>121.6</v>
      </c>
      <c r="K275" s="1">
        <v>131.80000000000001</v>
      </c>
      <c r="L275" s="1">
        <v>125.1</v>
      </c>
      <c r="M275" s="1">
        <v>95</v>
      </c>
      <c r="N275" s="1">
        <v>127.7</v>
      </c>
      <c r="O275" s="1">
        <v>128.6</v>
      </c>
      <c r="P275" s="1">
        <v>123.7</v>
      </c>
      <c r="Q275" s="62">
        <v>1454.3000000000002</v>
      </c>
      <c r="R275" s="1">
        <v>116.8</v>
      </c>
      <c r="S275" s="1">
        <v>128.1</v>
      </c>
      <c r="T275" s="1">
        <v>121.3</v>
      </c>
      <c r="U275" s="1">
        <v>116.5</v>
      </c>
      <c r="V275" s="1">
        <v>120.6</v>
      </c>
      <c r="W275" s="1">
        <v>118.1</v>
      </c>
      <c r="X275" s="1">
        <v>114</v>
      </c>
      <c r="Y275" s="1">
        <v>117.7</v>
      </c>
      <c r="Z275" s="1">
        <v>114.1</v>
      </c>
      <c r="AA275" s="1">
        <v>106.8</v>
      </c>
      <c r="AB275" s="1">
        <v>114.9</v>
      </c>
      <c r="AC275" s="1">
        <v>120.4</v>
      </c>
      <c r="AD275" s="1">
        <v>111.7</v>
      </c>
      <c r="AE275" s="1">
        <v>113.2</v>
      </c>
      <c r="AF275" s="1">
        <v>118.7</v>
      </c>
    </row>
    <row r="276" spans="1:32">
      <c r="A276" s="1" t="s">
        <v>33</v>
      </c>
      <c r="B276" s="1">
        <v>2015</v>
      </c>
      <c r="C276" s="1" t="s">
        <v>36</v>
      </c>
      <c r="D276" s="1" t="s">
        <v>167</v>
      </c>
      <c r="E276" s="1">
        <v>124</v>
      </c>
      <c r="F276" s="1">
        <v>126.7</v>
      </c>
      <c r="G276" s="1">
        <v>113.5</v>
      </c>
      <c r="H276" s="1">
        <v>125.9</v>
      </c>
      <c r="I276" s="1">
        <v>104.8</v>
      </c>
      <c r="J276" s="1">
        <v>123.8</v>
      </c>
      <c r="K276" s="1">
        <v>131.4</v>
      </c>
      <c r="L276" s="1">
        <v>127.2</v>
      </c>
      <c r="M276" s="1">
        <v>93.2</v>
      </c>
      <c r="N276" s="1">
        <v>127.4</v>
      </c>
      <c r="O276" s="1">
        <v>129.19999999999999</v>
      </c>
      <c r="P276" s="1">
        <v>123.9</v>
      </c>
      <c r="Q276" s="62">
        <v>1451.0000000000002</v>
      </c>
      <c r="R276" s="1">
        <v>117</v>
      </c>
      <c r="S276" s="1">
        <v>128.80000000000001</v>
      </c>
      <c r="T276" s="1">
        <v>121.7</v>
      </c>
      <c r="U276" s="1">
        <v>116.9</v>
      </c>
      <c r="V276" s="1">
        <v>120.9</v>
      </c>
      <c r="W276" s="1">
        <v>118.6</v>
      </c>
      <c r="X276" s="1">
        <v>114.4</v>
      </c>
      <c r="Y276" s="1">
        <v>118</v>
      </c>
      <c r="Z276" s="1">
        <v>114.3</v>
      </c>
      <c r="AA276" s="1">
        <v>108.4</v>
      </c>
      <c r="AB276" s="1">
        <v>115.4</v>
      </c>
      <c r="AC276" s="1">
        <v>120.6</v>
      </c>
      <c r="AD276" s="1">
        <v>111.3</v>
      </c>
      <c r="AE276" s="1">
        <v>113.8</v>
      </c>
      <c r="AF276" s="1">
        <v>119.1</v>
      </c>
    </row>
    <row r="277" spans="1:32">
      <c r="A277" s="1" t="s">
        <v>33</v>
      </c>
      <c r="B277" s="1">
        <v>2015</v>
      </c>
      <c r="C277" s="1" t="s">
        <v>37</v>
      </c>
      <c r="D277" s="1" t="s">
        <v>168</v>
      </c>
      <c r="E277" s="1">
        <v>123.8</v>
      </c>
      <c r="F277" s="1">
        <v>128.19999999999999</v>
      </c>
      <c r="G277" s="1">
        <v>110</v>
      </c>
      <c r="H277" s="1">
        <v>126.3</v>
      </c>
      <c r="I277" s="1">
        <v>104.5</v>
      </c>
      <c r="J277" s="1">
        <v>130.6</v>
      </c>
      <c r="K277" s="1">
        <v>130.80000000000001</v>
      </c>
      <c r="L277" s="1">
        <v>131.30000000000001</v>
      </c>
      <c r="M277" s="1">
        <v>91.6</v>
      </c>
      <c r="N277" s="1">
        <v>127.7</v>
      </c>
      <c r="O277" s="1">
        <v>129.5</v>
      </c>
      <c r="P277" s="1">
        <v>124.6</v>
      </c>
      <c r="Q277" s="62">
        <v>1458.8999999999999</v>
      </c>
      <c r="R277" s="1">
        <v>117.2</v>
      </c>
      <c r="S277" s="1">
        <v>130.1</v>
      </c>
      <c r="T277" s="1">
        <v>122.1</v>
      </c>
      <c r="U277" s="1">
        <v>117.2</v>
      </c>
      <c r="V277" s="1">
        <v>121.3</v>
      </c>
      <c r="W277" s="1">
        <v>119.2</v>
      </c>
      <c r="X277" s="1">
        <v>114.7</v>
      </c>
      <c r="Y277" s="1">
        <v>118.4</v>
      </c>
      <c r="Z277" s="1">
        <v>114.6</v>
      </c>
      <c r="AA277" s="1">
        <v>108.4</v>
      </c>
      <c r="AB277" s="1">
        <v>115.6</v>
      </c>
      <c r="AC277" s="1">
        <v>121.7</v>
      </c>
      <c r="AD277" s="1">
        <v>111.8</v>
      </c>
      <c r="AE277" s="1">
        <v>114.2</v>
      </c>
      <c r="AF277" s="1">
        <v>119.7</v>
      </c>
    </row>
    <row r="278" spans="1:32">
      <c r="A278" s="1" t="s">
        <v>33</v>
      </c>
      <c r="B278" s="1">
        <v>2015</v>
      </c>
      <c r="C278" s="1" t="s">
        <v>38</v>
      </c>
      <c r="D278" s="1" t="s">
        <v>169</v>
      </c>
      <c r="E278" s="1">
        <v>123.8</v>
      </c>
      <c r="F278" s="1">
        <v>129.69999999999999</v>
      </c>
      <c r="G278" s="1">
        <v>111.3</v>
      </c>
      <c r="H278" s="1">
        <v>126.6</v>
      </c>
      <c r="I278" s="1">
        <v>105.2</v>
      </c>
      <c r="J278" s="1">
        <v>130.80000000000001</v>
      </c>
      <c r="K278" s="1">
        <v>135.6</v>
      </c>
      <c r="L278" s="1">
        <v>142.6</v>
      </c>
      <c r="M278" s="1">
        <v>90.8</v>
      </c>
      <c r="N278" s="1">
        <v>128.80000000000001</v>
      </c>
      <c r="O278" s="1">
        <v>129.9</v>
      </c>
      <c r="P278" s="1">
        <v>126.1</v>
      </c>
      <c r="Q278" s="62">
        <v>1481.2</v>
      </c>
      <c r="R278" s="1">
        <v>117.7</v>
      </c>
      <c r="S278" s="1">
        <v>131.30000000000001</v>
      </c>
      <c r="T278" s="1">
        <v>122.4</v>
      </c>
      <c r="U278" s="1">
        <v>117.4</v>
      </c>
      <c r="V278" s="1">
        <v>121.6</v>
      </c>
      <c r="W278" s="1">
        <v>119.6</v>
      </c>
      <c r="X278" s="1">
        <v>114.9</v>
      </c>
      <c r="Y278" s="1">
        <v>118.7</v>
      </c>
      <c r="Z278" s="1">
        <v>114.9</v>
      </c>
      <c r="AA278" s="1">
        <v>110.8</v>
      </c>
      <c r="AB278" s="1">
        <v>116</v>
      </c>
      <c r="AC278" s="1">
        <v>122</v>
      </c>
      <c r="AD278" s="1">
        <v>112.4</v>
      </c>
      <c r="AE278" s="1">
        <v>115.2</v>
      </c>
      <c r="AF278" s="1">
        <v>120.7</v>
      </c>
    </row>
    <row r="279" spans="1:32">
      <c r="A279" s="1" t="s">
        <v>33</v>
      </c>
      <c r="B279" s="1">
        <v>2015</v>
      </c>
      <c r="C279" s="1" t="s">
        <v>39</v>
      </c>
      <c r="D279" s="1" t="s">
        <v>170</v>
      </c>
      <c r="E279" s="1">
        <v>123.6</v>
      </c>
      <c r="F279" s="1">
        <v>134.4</v>
      </c>
      <c r="G279" s="1">
        <v>120.9</v>
      </c>
      <c r="H279" s="1">
        <v>127.3</v>
      </c>
      <c r="I279" s="1">
        <v>106</v>
      </c>
      <c r="J279" s="1">
        <v>132.30000000000001</v>
      </c>
      <c r="K279" s="1">
        <v>146.69999999999999</v>
      </c>
      <c r="L279" s="1">
        <v>148.1</v>
      </c>
      <c r="M279" s="1">
        <v>89.8</v>
      </c>
      <c r="N279" s="1">
        <v>130.5</v>
      </c>
      <c r="O279" s="1">
        <v>130.5</v>
      </c>
      <c r="P279" s="1">
        <v>128.5</v>
      </c>
      <c r="Q279" s="62">
        <v>1518.6</v>
      </c>
      <c r="R279" s="1">
        <v>118</v>
      </c>
      <c r="S279" s="1">
        <v>132.1</v>
      </c>
      <c r="T279" s="1">
        <v>123.2</v>
      </c>
      <c r="U279" s="1">
        <v>117.6</v>
      </c>
      <c r="V279" s="1">
        <v>122.3</v>
      </c>
      <c r="W279" s="1">
        <v>119</v>
      </c>
      <c r="X279" s="1">
        <v>115.1</v>
      </c>
      <c r="Y279" s="1">
        <v>119.2</v>
      </c>
      <c r="Z279" s="1">
        <v>115.4</v>
      </c>
      <c r="AA279" s="1">
        <v>111.7</v>
      </c>
      <c r="AB279" s="1">
        <v>116.2</v>
      </c>
      <c r="AC279" s="1">
        <v>123.8</v>
      </c>
      <c r="AD279" s="1">
        <v>112.5</v>
      </c>
      <c r="AE279" s="1">
        <v>116</v>
      </c>
      <c r="AF279" s="1">
        <v>121.7</v>
      </c>
    </row>
    <row r="280" spans="1:32">
      <c r="A280" s="1" t="s">
        <v>33</v>
      </c>
      <c r="B280" s="1">
        <v>2015</v>
      </c>
      <c r="C280" s="1" t="s">
        <v>40</v>
      </c>
      <c r="D280" s="1" t="s">
        <v>171</v>
      </c>
      <c r="E280" s="1">
        <v>123.2</v>
      </c>
      <c r="F280" s="1">
        <v>134.30000000000001</v>
      </c>
      <c r="G280" s="1">
        <v>119.5</v>
      </c>
      <c r="H280" s="1">
        <v>127.7</v>
      </c>
      <c r="I280" s="1">
        <v>106.3</v>
      </c>
      <c r="J280" s="1">
        <v>132.80000000000001</v>
      </c>
      <c r="K280" s="1">
        <v>153.5</v>
      </c>
      <c r="L280" s="1">
        <v>149.5</v>
      </c>
      <c r="M280" s="1">
        <v>85.7</v>
      </c>
      <c r="N280" s="1">
        <v>131.5</v>
      </c>
      <c r="O280" s="1">
        <v>131.1</v>
      </c>
      <c r="P280" s="1">
        <v>129.5</v>
      </c>
      <c r="Q280" s="62">
        <v>1524.6</v>
      </c>
      <c r="R280" s="1">
        <v>118.3</v>
      </c>
      <c r="S280" s="1">
        <v>133.1</v>
      </c>
      <c r="T280" s="1">
        <v>123.5</v>
      </c>
      <c r="U280" s="1">
        <v>117.9</v>
      </c>
      <c r="V280" s="1">
        <v>122.7</v>
      </c>
      <c r="W280" s="1">
        <v>119.9</v>
      </c>
      <c r="X280" s="1">
        <v>115.3</v>
      </c>
      <c r="Y280" s="1">
        <v>119.5</v>
      </c>
      <c r="Z280" s="1">
        <v>116</v>
      </c>
      <c r="AA280" s="1">
        <v>111.5</v>
      </c>
      <c r="AB280" s="1">
        <v>116.6</v>
      </c>
      <c r="AC280" s="1">
        <v>125.4</v>
      </c>
      <c r="AD280" s="1">
        <v>111.7</v>
      </c>
      <c r="AE280" s="1">
        <v>116.3</v>
      </c>
      <c r="AF280" s="1">
        <v>122.4</v>
      </c>
    </row>
    <row r="281" spans="1:32">
      <c r="A281" s="1" t="s">
        <v>33</v>
      </c>
      <c r="B281" s="1">
        <v>2015</v>
      </c>
      <c r="C281" s="1" t="s">
        <v>41</v>
      </c>
      <c r="D281" s="1" t="s">
        <v>172</v>
      </c>
      <c r="E281" s="1">
        <v>123.1</v>
      </c>
      <c r="F281" s="1">
        <v>131.69999999999999</v>
      </c>
      <c r="G281" s="1">
        <v>118.1</v>
      </c>
      <c r="H281" s="1">
        <v>128</v>
      </c>
      <c r="I281" s="1">
        <v>106.8</v>
      </c>
      <c r="J281" s="1">
        <v>130.1</v>
      </c>
      <c r="K281" s="1">
        <v>165.5</v>
      </c>
      <c r="L281" s="1">
        <v>156</v>
      </c>
      <c r="M281" s="1">
        <v>85.3</v>
      </c>
      <c r="N281" s="1">
        <v>132.69999999999999</v>
      </c>
      <c r="O281" s="1">
        <v>131.69999999999999</v>
      </c>
      <c r="P281" s="1">
        <v>131.1</v>
      </c>
      <c r="Q281" s="62">
        <v>1540.1</v>
      </c>
      <c r="R281" s="1">
        <v>118.8</v>
      </c>
      <c r="S281" s="1">
        <v>134.19999999999999</v>
      </c>
      <c r="T281" s="1">
        <v>123.7</v>
      </c>
      <c r="U281" s="1">
        <v>118.2</v>
      </c>
      <c r="V281" s="1">
        <v>122.9</v>
      </c>
      <c r="W281" s="1">
        <v>120.9</v>
      </c>
      <c r="X281" s="1">
        <v>115.3</v>
      </c>
      <c r="Y281" s="1">
        <v>120</v>
      </c>
      <c r="Z281" s="1">
        <v>116.6</v>
      </c>
      <c r="AA281" s="1">
        <v>109.9</v>
      </c>
      <c r="AB281" s="1">
        <v>117.2</v>
      </c>
      <c r="AC281" s="1">
        <v>126.2</v>
      </c>
      <c r="AD281" s="1">
        <v>112</v>
      </c>
      <c r="AE281" s="1">
        <v>116.2</v>
      </c>
      <c r="AF281" s="1">
        <v>123.2</v>
      </c>
    </row>
    <row r="282" spans="1:32">
      <c r="A282" s="1" t="s">
        <v>33</v>
      </c>
      <c r="B282" s="1">
        <v>2015</v>
      </c>
      <c r="C282" s="1" t="s">
        <v>42</v>
      </c>
      <c r="D282" s="1" t="s">
        <v>173</v>
      </c>
      <c r="E282" s="1">
        <v>123.4</v>
      </c>
      <c r="F282" s="1">
        <v>129</v>
      </c>
      <c r="G282" s="1">
        <v>115.6</v>
      </c>
      <c r="H282" s="1">
        <v>128.30000000000001</v>
      </c>
      <c r="I282" s="1">
        <v>107</v>
      </c>
      <c r="J282" s="1">
        <v>124</v>
      </c>
      <c r="K282" s="1">
        <v>168.5</v>
      </c>
      <c r="L282" s="1">
        <v>165.4</v>
      </c>
      <c r="M282" s="1">
        <v>86.3</v>
      </c>
      <c r="N282" s="1">
        <v>134.4</v>
      </c>
      <c r="O282" s="1">
        <v>132.30000000000001</v>
      </c>
      <c r="P282" s="1">
        <v>131.5</v>
      </c>
      <c r="Q282" s="62">
        <v>1545.7</v>
      </c>
      <c r="R282" s="1">
        <v>119.1</v>
      </c>
      <c r="S282" s="1">
        <v>134.69999999999999</v>
      </c>
      <c r="T282" s="1">
        <v>124</v>
      </c>
      <c r="U282" s="1">
        <v>118.6</v>
      </c>
      <c r="V282" s="1">
        <v>123.2</v>
      </c>
      <c r="W282" s="1">
        <v>121.6</v>
      </c>
      <c r="X282" s="1">
        <v>115.1</v>
      </c>
      <c r="Y282" s="1">
        <v>120.4</v>
      </c>
      <c r="Z282" s="1">
        <v>117.1</v>
      </c>
      <c r="AA282" s="1">
        <v>109.1</v>
      </c>
      <c r="AB282" s="1">
        <v>117.3</v>
      </c>
      <c r="AC282" s="1">
        <v>126.5</v>
      </c>
      <c r="AD282" s="1">
        <v>112.9</v>
      </c>
      <c r="AE282" s="1">
        <v>116.2</v>
      </c>
      <c r="AF282" s="1">
        <v>123.5</v>
      </c>
    </row>
    <row r="283" spans="1:32">
      <c r="A283" s="1" t="s">
        <v>33</v>
      </c>
      <c r="B283" s="1">
        <v>2015</v>
      </c>
      <c r="C283" s="1" t="s">
        <v>43</v>
      </c>
      <c r="D283" s="1" t="s">
        <v>174</v>
      </c>
      <c r="E283" s="1">
        <v>123.6</v>
      </c>
      <c r="F283" s="1">
        <v>128.6</v>
      </c>
      <c r="G283" s="1">
        <v>115.9</v>
      </c>
      <c r="H283" s="1">
        <v>128.5</v>
      </c>
      <c r="I283" s="1">
        <v>109</v>
      </c>
      <c r="J283" s="1">
        <v>124.1</v>
      </c>
      <c r="K283" s="1">
        <v>165.8</v>
      </c>
      <c r="L283" s="1">
        <v>187.2</v>
      </c>
      <c r="M283" s="1">
        <v>89.4</v>
      </c>
      <c r="N283" s="1">
        <v>135.80000000000001</v>
      </c>
      <c r="O283" s="1">
        <v>132.9</v>
      </c>
      <c r="P283" s="1">
        <v>132.6</v>
      </c>
      <c r="Q283" s="62">
        <v>1573.4</v>
      </c>
      <c r="R283" s="1">
        <v>119.4</v>
      </c>
      <c r="S283" s="1">
        <v>135.30000000000001</v>
      </c>
      <c r="T283" s="1">
        <v>124.4</v>
      </c>
      <c r="U283" s="1">
        <v>118.8</v>
      </c>
      <c r="V283" s="1">
        <v>123.6</v>
      </c>
      <c r="W283" s="1">
        <v>122.4</v>
      </c>
      <c r="X283" s="1">
        <v>114.9</v>
      </c>
      <c r="Y283" s="1">
        <v>120.7</v>
      </c>
      <c r="Z283" s="1">
        <v>117.7</v>
      </c>
      <c r="AA283" s="1">
        <v>109.3</v>
      </c>
      <c r="AB283" s="1">
        <v>117.7</v>
      </c>
      <c r="AC283" s="1">
        <v>126.5</v>
      </c>
      <c r="AD283" s="1">
        <v>113.5</v>
      </c>
      <c r="AE283" s="1">
        <v>116.5</v>
      </c>
      <c r="AF283" s="1">
        <v>124.2</v>
      </c>
    </row>
    <row r="284" spans="1:32">
      <c r="A284" s="1" t="s">
        <v>33</v>
      </c>
      <c r="B284" s="1">
        <v>2015</v>
      </c>
      <c r="C284" s="1" t="s">
        <v>44</v>
      </c>
      <c r="D284" s="1" t="s">
        <v>175</v>
      </c>
      <c r="E284" s="1">
        <v>124</v>
      </c>
      <c r="F284" s="1">
        <v>129.80000000000001</v>
      </c>
      <c r="G284" s="1">
        <v>121.5</v>
      </c>
      <c r="H284" s="1">
        <v>128.6</v>
      </c>
      <c r="I284" s="1">
        <v>110</v>
      </c>
      <c r="J284" s="1">
        <v>123.7</v>
      </c>
      <c r="K284" s="1">
        <v>164.6</v>
      </c>
      <c r="L284" s="1">
        <v>191.6</v>
      </c>
      <c r="M284" s="1">
        <v>90.8</v>
      </c>
      <c r="N284" s="1">
        <v>137.1</v>
      </c>
      <c r="O284" s="1">
        <v>133.69999999999999</v>
      </c>
      <c r="P284" s="1">
        <v>133.30000000000001</v>
      </c>
      <c r="Q284" s="62">
        <v>1588.6999999999998</v>
      </c>
      <c r="R284" s="1">
        <v>119.8</v>
      </c>
      <c r="S284" s="1">
        <v>137.6</v>
      </c>
      <c r="T284" s="1">
        <v>125</v>
      </c>
      <c r="U284" s="1">
        <v>119.3</v>
      </c>
      <c r="V284" s="1">
        <v>124.2</v>
      </c>
      <c r="W284" s="1">
        <v>122.9</v>
      </c>
      <c r="X284" s="1">
        <v>115.1</v>
      </c>
      <c r="Y284" s="1">
        <v>121</v>
      </c>
      <c r="Z284" s="1">
        <v>118.1</v>
      </c>
      <c r="AA284" s="1">
        <v>109.3</v>
      </c>
      <c r="AB284" s="1">
        <v>117.9</v>
      </c>
      <c r="AC284" s="1">
        <v>126.6</v>
      </c>
      <c r="AD284" s="1">
        <v>113.3</v>
      </c>
      <c r="AE284" s="1">
        <v>116.6</v>
      </c>
      <c r="AF284" s="1">
        <v>124.6</v>
      </c>
    </row>
    <row r="285" spans="1:32">
      <c r="A285" s="1" t="s">
        <v>33</v>
      </c>
      <c r="B285" s="1">
        <v>2015</v>
      </c>
      <c r="C285" s="1" t="s">
        <v>45</v>
      </c>
      <c r="D285" s="1" t="s">
        <v>176</v>
      </c>
      <c r="E285" s="1">
        <v>124.3</v>
      </c>
      <c r="F285" s="1">
        <v>131.69999999999999</v>
      </c>
      <c r="G285" s="1">
        <v>127.1</v>
      </c>
      <c r="H285" s="1">
        <v>128.6</v>
      </c>
      <c r="I285" s="1">
        <v>110</v>
      </c>
      <c r="J285" s="1">
        <v>120.8</v>
      </c>
      <c r="K285" s="1">
        <v>149</v>
      </c>
      <c r="L285" s="1">
        <v>190.1</v>
      </c>
      <c r="M285" s="1">
        <v>92.7</v>
      </c>
      <c r="N285" s="1">
        <v>138.6</v>
      </c>
      <c r="O285" s="1">
        <v>134.19999999999999</v>
      </c>
      <c r="P285" s="1">
        <v>131.5</v>
      </c>
      <c r="Q285" s="62">
        <v>1578.6</v>
      </c>
      <c r="R285" s="1">
        <v>120.2</v>
      </c>
      <c r="S285" s="1">
        <v>138.19999999999999</v>
      </c>
      <c r="T285" s="1">
        <v>125.4</v>
      </c>
      <c r="U285" s="1">
        <v>119.5</v>
      </c>
      <c r="V285" s="1">
        <v>124.5</v>
      </c>
      <c r="W285" s="1">
        <v>122.4</v>
      </c>
      <c r="X285" s="1">
        <v>116</v>
      </c>
      <c r="Y285" s="1">
        <v>121</v>
      </c>
      <c r="Z285" s="1">
        <v>118.6</v>
      </c>
      <c r="AA285" s="1">
        <v>109.3</v>
      </c>
      <c r="AB285" s="1">
        <v>118.1</v>
      </c>
      <c r="AC285" s="1">
        <v>126.6</v>
      </c>
      <c r="AD285" s="1">
        <v>113.2</v>
      </c>
      <c r="AE285" s="1">
        <v>116.7</v>
      </c>
      <c r="AF285" s="1">
        <v>124</v>
      </c>
    </row>
    <row r="286" spans="1:32">
      <c r="A286" s="1" t="s">
        <v>33</v>
      </c>
      <c r="B286" s="1">
        <v>2016</v>
      </c>
      <c r="C286" s="1" t="s">
        <v>31</v>
      </c>
      <c r="D286" s="1" t="s">
        <v>177</v>
      </c>
      <c r="E286" s="1">
        <v>124.7</v>
      </c>
      <c r="F286" s="1">
        <v>135.9</v>
      </c>
      <c r="G286" s="1">
        <v>132</v>
      </c>
      <c r="H286" s="1">
        <v>129.19999999999999</v>
      </c>
      <c r="I286" s="1">
        <v>109.7</v>
      </c>
      <c r="J286" s="1">
        <v>119</v>
      </c>
      <c r="K286" s="1">
        <v>144.1</v>
      </c>
      <c r="L286" s="1">
        <v>184.2</v>
      </c>
      <c r="M286" s="1">
        <v>96.7</v>
      </c>
      <c r="N286" s="1">
        <v>139.5</v>
      </c>
      <c r="O286" s="1">
        <v>134.69999999999999</v>
      </c>
      <c r="P286" s="1">
        <v>131.19999999999999</v>
      </c>
      <c r="Q286" s="62">
        <v>1580.9</v>
      </c>
      <c r="R286" s="1">
        <v>120.5</v>
      </c>
      <c r="S286" s="1">
        <v>139.5</v>
      </c>
      <c r="T286" s="1">
        <v>125.8</v>
      </c>
      <c r="U286" s="1">
        <v>119.8</v>
      </c>
      <c r="V286" s="1">
        <v>124.9</v>
      </c>
      <c r="W286" s="1">
        <v>123.4</v>
      </c>
      <c r="X286" s="1">
        <v>116.9</v>
      </c>
      <c r="Y286" s="1">
        <v>121.6</v>
      </c>
      <c r="Z286" s="1">
        <v>119.1</v>
      </c>
      <c r="AA286" s="1">
        <v>108.9</v>
      </c>
      <c r="AB286" s="1">
        <v>118.5</v>
      </c>
      <c r="AC286" s="1">
        <v>126.4</v>
      </c>
      <c r="AD286" s="1">
        <v>114</v>
      </c>
      <c r="AE286" s="1">
        <v>116.8</v>
      </c>
      <c r="AF286" s="1">
        <v>124.2</v>
      </c>
    </row>
    <row r="287" spans="1:32">
      <c r="A287" s="1" t="s">
        <v>33</v>
      </c>
      <c r="B287" s="1">
        <v>2016</v>
      </c>
      <c r="C287" s="1" t="s">
        <v>35</v>
      </c>
      <c r="D287" s="1" t="s">
        <v>178</v>
      </c>
      <c r="E287" s="1">
        <v>124.8</v>
      </c>
      <c r="F287" s="1">
        <v>135.1</v>
      </c>
      <c r="G287" s="1">
        <v>130.30000000000001</v>
      </c>
      <c r="H287" s="1">
        <v>129.6</v>
      </c>
      <c r="I287" s="1">
        <v>108.4</v>
      </c>
      <c r="J287" s="1">
        <v>118.6</v>
      </c>
      <c r="K287" s="1">
        <v>129.19999999999999</v>
      </c>
      <c r="L287" s="1">
        <v>176.4</v>
      </c>
      <c r="M287" s="1">
        <v>99.1</v>
      </c>
      <c r="N287" s="1">
        <v>139.69999999999999</v>
      </c>
      <c r="O287" s="1">
        <v>135.19999999999999</v>
      </c>
      <c r="P287" s="1">
        <v>129.1</v>
      </c>
      <c r="Q287" s="62">
        <v>1555.5</v>
      </c>
      <c r="R287" s="1">
        <v>120.6</v>
      </c>
      <c r="S287" s="1">
        <v>140</v>
      </c>
      <c r="T287" s="1">
        <v>126.2</v>
      </c>
      <c r="U287" s="1">
        <v>120.1</v>
      </c>
      <c r="V287" s="1">
        <v>125.3</v>
      </c>
      <c r="W287" s="1">
        <v>124.4</v>
      </c>
      <c r="X287" s="1">
        <v>116</v>
      </c>
      <c r="Y287" s="1">
        <v>121.8</v>
      </c>
      <c r="Z287" s="1">
        <v>119.5</v>
      </c>
      <c r="AA287" s="1">
        <v>109.1</v>
      </c>
      <c r="AB287" s="1">
        <v>118.8</v>
      </c>
      <c r="AC287" s="1">
        <v>126.3</v>
      </c>
      <c r="AD287" s="1">
        <v>116.2</v>
      </c>
      <c r="AE287" s="1">
        <v>117.2</v>
      </c>
      <c r="AF287" s="1">
        <v>123.8</v>
      </c>
    </row>
    <row r="288" spans="1:32">
      <c r="A288" s="1" t="s">
        <v>33</v>
      </c>
      <c r="B288" s="1">
        <v>2016</v>
      </c>
      <c r="C288" s="1" t="s">
        <v>36</v>
      </c>
      <c r="D288" s="1" t="s">
        <v>179</v>
      </c>
      <c r="E288" s="1">
        <v>124.8</v>
      </c>
      <c r="F288" s="1">
        <v>136.30000000000001</v>
      </c>
      <c r="G288" s="1">
        <v>123.7</v>
      </c>
      <c r="H288" s="1">
        <v>129.69999999999999</v>
      </c>
      <c r="I288" s="1">
        <v>107.9</v>
      </c>
      <c r="J288" s="1">
        <v>119.9</v>
      </c>
      <c r="K288" s="1">
        <v>128.1</v>
      </c>
      <c r="L288" s="1">
        <v>170.3</v>
      </c>
      <c r="M288" s="1">
        <v>101.8</v>
      </c>
      <c r="N288" s="1">
        <v>140.1</v>
      </c>
      <c r="O288" s="1">
        <v>135.4</v>
      </c>
      <c r="P288" s="1">
        <v>128.9</v>
      </c>
      <c r="Q288" s="62">
        <v>1546.9</v>
      </c>
      <c r="R288" s="1">
        <v>120.7</v>
      </c>
      <c r="S288" s="1">
        <v>140.6</v>
      </c>
      <c r="T288" s="1">
        <v>126.4</v>
      </c>
      <c r="U288" s="1">
        <v>120.3</v>
      </c>
      <c r="V288" s="1">
        <v>125.5</v>
      </c>
      <c r="W288" s="1">
        <v>124.9</v>
      </c>
      <c r="X288" s="1">
        <v>114.8</v>
      </c>
      <c r="Y288" s="1">
        <v>122.3</v>
      </c>
      <c r="Z288" s="1">
        <v>119.7</v>
      </c>
      <c r="AA288" s="1">
        <v>108.5</v>
      </c>
      <c r="AB288" s="1">
        <v>119.1</v>
      </c>
      <c r="AC288" s="1">
        <v>126.4</v>
      </c>
      <c r="AD288" s="1">
        <v>117.1</v>
      </c>
      <c r="AE288" s="1">
        <v>117.3</v>
      </c>
      <c r="AF288" s="1">
        <v>123.8</v>
      </c>
    </row>
    <row r="289" spans="1:32">
      <c r="A289" s="1" t="s">
        <v>33</v>
      </c>
      <c r="B289" s="1">
        <v>2016</v>
      </c>
      <c r="C289" s="1" t="s">
        <v>37</v>
      </c>
      <c r="D289" s="1" t="s">
        <v>180</v>
      </c>
      <c r="E289" s="1">
        <v>124.9</v>
      </c>
      <c r="F289" s="1">
        <v>139.30000000000001</v>
      </c>
      <c r="G289" s="1">
        <v>119.9</v>
      </c>
      <c r="H289" s="1">
        <v>130.19999999999999</v>
      </c>
      <c r="I289" s="1">
        <v>108.9</v>
      </c>
      <c r="J289" s="1">
        <v>131.1</v>
      </c>
      <c r="K289" s="1">
        <v>136.80000000000001</v>
      </c>
      <c r="L289" s="1">
        <v>176.9</v>
      </c>
      <c r="M289" s="1">
        <v>109.1</v>
      </c>
      <c r="N289" s="1">
        <v>140.4</v>
      </c>
      <c r="O289" s="1">
        <v>135.9</v>
      </c>
      <c r="P289" s="1">
        <v>131.80000000000001</v>
      </c>
      <c r="Q289" s="62">
        <v>1585.2</v>
      </c>
      <c r="R289" s="1">
        <v>121.1</v>
      </c>
      <c r="S289" s="1">
        <v>141.5</v>
      </c>
      <c r="T289" s="1">
        <v>126.8</v>
      </c>
      <c r="U289" s="1">
        <v>120.5</v>
      </c>
      <c r="V289" s="1">
        <v>125.8</v>
      </c>
      <c r="W289" s="1">
        <v>125.6</v>
      </c>
      <c r="X289" s="1">
        <v>114.6</v>
      </c>
      <c r="Y289" s="1">
        <v>122.8</v>
      </c>
      <c r="Z289" s="1">
        <v>120</v>
      </c>
      <c r="AA289" s="1">
        <v>110</v>
      </c>
      <c r="AB289" s="1">
        <v>119.5</v>
      </c>
      <c r="AC289" s="1">
        <v>127.6</v>
      </c>
      <c r="AD289" s="1">
        <v>117.6</v>
      </c>
      <c r="AE289" s="1">
        <v>118.2</v>
      </c>
      <c r="AF289" s="1">
        <v>125.3</v>
      </c>
    </row>
    <row r="290" spans="1:32">
      <c r="A290" s="1" t="s">
        <v>33</v>
      </c>
      <c r="B290" s="1">
        <v>2016</v>
      </c>
      <c r="C290" s="1" t="s">
        <v>38</v>
      </c>
      <c r="D290" s="1" t="s">
        <v>181</v>
      </c>
      <c r="E290" s="1">
        <v>125</v>
      </c>
      <c r="F290" s="1">
        <v>142.1</v>
      </c>
      <c r="G290" s="1">
        <v>127</v>
      </c>
      <c r="H290" s="1">
        <v>130.4</v>
      </c>
      <c r="I290" s="1">
        <v>109.6</v>
      </c>
      <c r="J290" s="1">
        <v>133.5</v>
      </c>
      <c r="K290" s="1">
        <v>151.4</v>
      </c>
      <c r="L290" s="1">
        <v>182.8</v>
      </c>
      <c r="M290" s="1">
        <v>111.1</v>
      </c>
      <c r="N290" s="1">
        <v>141.5</v>
      </c>
      <c r="O290" s="1">
        <v>136.30000000000001</v>
      </c>
      <c r="P290" s="1">
        <v>134.6</v>
      </c>
      <c r="Q290" s="62">
        <v>1625.2999999999997</v>
      </c>
      <c r="R290" s="1">
        <v>121.5</v>
      </c>
      <c r="S290" s="1">
        <v>142.19999999999999</v>
      </c>
      <c r="T290" s="1">
        <v>127.2</v>
      </c>
      <c r="U290" s="1">
        <v>120.7</v>
      </c>
      <c r="V290" s="1">
        <v>126.2</v>
      </c>
      <c r="W290" s="1">
        <v>126</v>
      </c>
      <c r="X290" s="1">
        <v>115</v>
      </c>
      <c r="Y290" s="1">
        <v>123.2</v>
      </c>
      <c r="Z290" s="1">
        <v>120.3</v>
      </c>
      <c r="AA290" s="1">
        <v>110.7</v>
      </c>
      <c r="AB290" s="1">
        <v>119.8</v>
      </c>
      <c r="AC290" s="1">
        <v>128</v>
      </c>
      <c r="AD290" s="1">
        <v>118.5</v>
      </c>
      <c r="AE290" s="1">
        <v>118.7</v>
      </c>
      <c r="AF290" s="1">
        <v>126.6</v>
      </c>
    </row>
    <row r="291" spans="1:32">
      <c r="A291" s="1" t="s">
        <v>33</v>
      </c>
      <c r="B291" s="1">
        <v>2016</v>
      </c>
      <c r="C291" s="1" t="s">
        <v>39</v>
      </c>
      <c r="D291" s="1" t="s">
        <v>182</v>
      </c>
      <c r="E291" s="1">
        <v>125.9</v>
      </c>
      <c r="F291" s="1">
        <v>143.9</v>
      </c>
      <c r="G291" s="1">
        <v>130.9</v>
      </c>
      <c r="H291" s="1">
        <v>131</v>
      </c>
      <c r="I291" s="1">
        <v>110.2</v>
      </c>
      <c r="J291" s="1">
        <v>135.5</v>
      </c>
      <c r="K291" s="1">
        <v>173.7</v>
      </c>
      <c r="L291" s="1">
        <v>184.4</v>
      </c>
      <c r="M291" s="1">
        <v>112</v>
      </c>
      <c r="N291" s="1">
        <v>142.80000000000001</v>
      </c>
      <c r="O291" s="1">
        <v>136.9</v>
      </c>
      <c r="P291" s="1">
        <v>138.19999999999999</v>
      </c>
      <c r="Q291" s="62">
        <v>1665.4000000000003</v>
      </c>
      <c r="R291" s="1">
        <v>121.6</v>
      </c>
      <c r="S291" s="1">
        <v>142.69999999999999</v>
      </c>
      <c r="T291" s="1">
        <v>127.6</v>
      </c>
      <c r="U291" s="1">
        <v>121.1</v>
      </c>
      <c r="V291" s="1">
        <v>126.6</v>
      </c>
      <c r="W291" s="1">
        <v>125.5</v>
      </c>
      <c r="X291" s="1">
        <v>115.5</v>
      </c>
      <c r="Y291" s="1">
        <v>123.2</v>
      </c>
      <c r="Z291" s="1">
        <v>120.6</v>
      </c>
      <c r="AA291" s="1">
        <v>112.3</v>
      </c>
      <c r="AB291" s="1">
        <v>119.9</v>
      </c>
      <c r="AC291" s="1">
        <v>129.30000000000001</v>
      </c>
      <c r="AD291" s="1">
        <v>118.8</v>
      </c>
      <c r="AE291" s="1">
        <v>119.6</v>
      </c>
      <c r="AF291" s="1">
        <v>128.1</v>
      </c>
    </row>
    <row r="292" spans="1:32">
      <c r="A292" s="1" t="s">
        <v>33</v>
      </c>
      <c r="B292" s="1">
        <v>2016</v>
      </c>
      <c r="C292" s="1" t="s">
        <v>40</v>
      </c>
      <c r="D292" s="1" t="s">
        <v>183</v>
      </c>
      <c r="E292" s="1">
        <v>126.8</v>
      </c>
      <c r="F292" s="1">
        <v>144.19999999999999</v>
      </c>
      <c r="G292" s="1">
        <v>136.6</v>
      </c>
      <c r="H292" s="1">
        <v>131.80000000000001</v>
      </c>
      <c r="I292" s="1">
        <v>111</v>
      </c>
      <c r="J292" s="1">
        <v>137</v>
      </c>
      <c r="K292" s="1">
        <v>179.5</v>
      </c>
      <c r="L292" s="1">
        <v>188.4</v>
      </c>
      <c r="M292" s="1">
        <v>113.3</v>
      </c>
      <c r="N292" s="1">
        <v>143.9</v>
      </c>
      <c r="O292" s="1">
        <v>137.5</v>
      </c>
      <c r="P292" s="1">
        <v>139.80000000000001</v>
      </c>
      <c r="Q292" s="62">
        <v>1689.8000000000002</v>
      </c>
      <c r="R292" s="1">
        <v>121.7</v>
      </c>
      <c r="S292" s="1">
        <v>142.9</v>
      </c>
      <c r="T292" s="1">
        <v>127.9</v>
      </c>
      <c r="U292" s="1">
        <v>121.1</v>
      </c>
      <c r="V292" s="1">
        <v>126.9</v>
      </c>
      <c r="W292" s="1">
        <v>126.4</v>
      </c>
      <c r="X292" s="1">
        <v>115.5</v>
      </c>
      <c r="Y292" s="1">
        <v>123.5</v>
      </c>
      <c r="Z292" s="1">
        <v>120.9</v>
      </c>
      <c r="AA292" s="1">
        <v>111.7</v>
      </c>
      <c r="AB292" s="1">
        <v>120.3</v>
      </c>
      <c r="AC292" s="1">
        <v>130.80000000000001</v>
      </c>
      <c r="AD292" s="1">
        <v>120</v>
      </c>
      <c r="AE292" s="1">
        <v>119.9</v>
      </c>
      <c r="AF292" s="1">
        <v>129</v>
      </c>
    </row>
    <row r="293" spans="1:32">
      <c r="A293" s="1" t="s">
        <v>33</v>
      </c>
      <c r="B293" s="1">
        <v>2016</v>
      </c>
      <c r="C293" s="1" t="s">
        <v>41</v>
      </c>
      <c r="D293" s="1" t="s">
        <v>184</v>
      </c>
      <c r="E293" s="1">
        <v>127.6</v>
      </c>
      <c r="F293" s="1">
        <v>140.30000000000001</v>
      </c>
      <c r="G293" s="1">
        <v>133.69999999999999</v>
      </c>
      <c r="H293" s="1">
        <v>132.19999999999999</v>
      </c>
      <c r="I293" s="1">
        <v>111.8</v>
      </c>
      <c r="J293" s="1">
        <v>135.80000000000001</v>
      </c>
      <c r="K293" s="1">
        <v>163.5</v>
      </c>
      <c r="L293" s="1">
        <v>182.3</v>
      </c>
      <c r="M293" s="1">
        <v>114.6</v>
      </c>
      <c r="N293" s="1">
        <v>144.6</v>
      </c>
      <c r="O293" s="1">
        <v>138.1</v>
      </c>
      <c r="P293" s="1">
        <v>137.6</v>
      </c>
      <c r="Q293" s="62">
        <v>1662.0999999999995</v>
      </c>
      <c r="R293" s="1">
        <v>121.9</v>
      </c>
      <c r="S293" s="1">
        <v>143.6</v>
      </c>
      <c r="T293" s="1">
        <v>128.30000000000001</v>
      </c>
      <c r="U293" s="1">
        <v>121.4</v>
      </c>
      <c r="V293" s="1">
        <v>127.3</v>
      </c>
      <c r="W293" s="1">
        <v>127.3</v>
      </c>
      <c r="X293" s="1">
        <v>114.7</v>
      </c>
      <c r="Y293" s="1">
        <v>123.9</v>
      </c>
      <c r="Z293" s="1">
        <v>121.2</v>
      </c>
      <c r="AA293" s="1">
        <v>110.4</v>
      </c>
      <c r="AB293" s="1">
        <v>120.6</v>
      </c>
      <c r="AC293" s="1">
        <v>131.5</v>
      </c>
      <c r="AD293" s="1">
        <v>120.9</v>
      </c>
      <c r="AE293" s="1">
        <v>119.9</v>
      </c>
      <c r="AF293" s="1">
        <v>128.4</v>
      </c>
    </row>
    <row r="294" spans="1:32">
      <c r="A294" s="1" t="s">
        <v>33</v>
      </c>
      <c r="B294" s="1">
        <v>2016</v>
      </c>
      <c r="C294" s="1" t="s">
        <v>42</v>
      </c>
      <c r="D294" s="1" t="s">
        <v>185</v>
      </c>
      <c r="E294" s="1">
        <v>128.1</v>
      </c>
      <c r="F294" s="1">
        <v>137.69999999999999</v>
      </c>
      <c r="G294" s="1">
        <v>130.6</v>
      </c>
      <c r="H294" s="1">
        <v>132.6</v>
      </c>
      <c r="I294" s="1">
        <v>111.9</v>
      </c>
      <c r="J294" s="1">
        <v>132.5</v>
      </c>
      <c r="K294" s="1">
        <v>152.9</v>
      </c>
      <c r="L294" s="1">
        <v>173.6</v>
      </c>
      <c r="M294" s="1">
        <v>115.1</v>
      </c>
      <c r="N294" s="1">
        <v>144.80000000000001</v>
      </c>
      <c r="O294" s="1">
        <v>138.80000000000001</v>
      </c>
      <c r="P294" s="1">
        <v>135.69999999999999</v>
      </c>
      <c r="Q294" s="62">
        <v>1634.2999999999997</v>
      </c>
      <c r="R294" s="1">
        <v>122.1</v>
      </c>
      <c r="S294" s="1">
        <v>143.9</v>
      </c>
      <c r="T294" s="1">
        <v>128.69999999999999</v>
      </c>
      <c r="U294" s="1">
        <v>121.6</v>
      </c>
      <c r="V294" s="1">
        <v>127.7</v>
      </c>
      <c r="W294" s="1">
        <v>127.9</v>
      </c>
      <c r="X294" s="1">
        <v>114.8</v>
      </c>
      <c r="Y294" s="1">
        <v>124.3</v>
      </c>
      <c r="Z294" s="1">
        <v>121.4</v>
      </c>
      <c r="AA294" s="1">
        <v>111.8</v>
      </c>
      <c r="AB294" s="1">
        <v>120.8</v>
      </c>
      <c r="AC294" s="1">
        <v>131.6</v>
      </c>
      <c r="AD294" s="1">
        <v>121.2</v>
      </c>
      <c r="AE294" s="1">
        <v>120.5</v>
      </c>
      <c r="AF294" s="1">
        <v>128</v>
      </c>
    </row>
    <row r="295" spans="1:32">
      <c r="A295" s="1" t="s">
        <v>33</v>
      </c>
      <c r="B295" s="1">
        <v>2016</v>
      </c>
      <c r="C295" s="1" t="s">
        <v>43</v>
      </c>
      <c r="D295" s="1" t="s">
        <v>186</v>
      </c>
      <c r="E295" s="1">
        <v>128.69999999999999</v>
      </c>
      <c r="F295" s="1">
        <v>138.4</v>
      </c>
      <c r="G295" s="1">
        <v>130.30000000000001</v>
      </c>
      <c r="H295" s="1">
        <v>132.69999999999999</v>
      </c>
      <c r="I295" s="1">
        <v>112.5</v>
      </c>
      <c r="J295" s="1">
        <v>130.4</v>
      </c>
      <c r="K295" s="1">
        <v>155.1</v>
      </c>
      <c r="L295" s="1">
        <v>175.7</v>
      </c>
      <c r="M295" s="1">
        <v>115.4</v>
      </c>
      <c r="N295" s="1">
        <v>145.30000000000001</v>
      </c>
      <c r="O295" s="1">
        <v>139.6</v>
      </c>
      <c r="P295" s="1">
        <v>136.30000000000001</v>
      </c>
      <c r="Q295" s="62">
        <v>1640.3999999999999</v>
      </c>
      <c r="R295" s="1">
        <v>122.5</v>
      </c>
      <c r="S295" s="1">
        <v>144.30000000000001</v>
      </c>
      <c r="T295" s="1">
        <v>129.1</v>
      </c>
      <c r="U295" s="1">
        <v>121.9</v>
      </c>
      <c r="V295" s="1">
        <v>128</v>
      </c>
      <c r="W295" s="1">
        <v>128.69999999999999</v>
      </c>
      <c r="X295" s="1">
        <v>115.2</v>
      </c>
      <c r="Y295" s="1">
        <v>124.5</v>
      </c>
      <c r="Z295" s="1">
        <v>121.8</v>
      </c>
      <c r="AA295" s="1">
        <v>112.8</v>
      </c>
      <c r="AB295" s="1">
        <v>121.2</v>
      </c>
      <c r="AC295" s="1">
        <v>131.9</v>
      </c>
      <c r="AD295" s="1">
        <v>120.8</v>
      </c>
      <c r="AE295" s="1">
        <v>120.9</v>
      </c>
      <c r="AF295" s="1">
        <v>128.6</v>
      </c>
    </row>
    <row r="296" spans="1:32">
      <c r="A296" s="1" t="s">
        <v>33</v>
      </c>
      <c r="B296" s="1">
        <v>2016</v>
      </c>
      <c r="C296" s="1" t="s">
        <v>44</v>
      </c>
      <c r="D296" s="1" t="s">
        <v>187</v>
      </c>
      <c r="E296" s="1">
        <v>130.19999999999999</v>
      </c>
      <c r="F296" s="1">
        <v>138.5</v>
      </c>
      <c r="G296" s="1">
        <v>134.1</v>
      </c>
      <c r="H296" s="1">
        <v>132.9</v>
      </c>
      <c r="I296" s="1">
        <v>112.6</v>
      </c>
      <c r="J296" s="1">
        <v>130.80000000000001</v>
      </c>
      <c r="K296" s="1">
        <v>142</v>
      </c>
      <c r="L296" s="1">
        <v>174.9</v>
      </c>
      <c r="M296" s="1">
        <v>115.6</v>
      </c>
      <c r="N296" s="1">
        <v>145.4</v>
      </c>
      <c r="O296" s="1">
        <v>140.30000000000001</v>
      </c>
      <c r="P296" s="1">
        <v>135.19999999999999</v>
      </c>
      <c r="Q296" s="62">
        <v>1632.5</v>
      </c>
      <c r="R296" s="1">
        <v>122.7</v>
      </c>
      <c r="S296" s="1">
        <v>144.30000000000001</v>
      </c>
      <c r="T296" s="1">
        <v>129.6</v>
      </c>
      <c r="U296" s="1">
        <v>122.1</v>
      </c>
      <c r="V296" s="1">
        <v>128.5</v>
      </c>
      <c r="W296" s="1">
        <v>129.1</v>
      </c>
      <c r="X296" s="1">
        <v>116.2</v>
      </c>
      <c r="Y296" s="1">
        <v>124.7</v>
      </c>
      <c r="Z296" s="1">
        <v>122.1</v>
      </c>
      <c r="AA296" s="1">
        <v>113.4</v>
      </c>
      <c r="AB296" s="1">
        <v>121.7</v>
      </c>
      <c r="AC296" s="1">
        <v>132.1</v>
      </c>
      <c r="AD296" s="1">
        <v>121.3</v>
      </c>
      <c r="AE296" s="1">
        <v>121.3</v>
      </c>
      <c r="AF296" s="1">
        <v>128.5</v>
      </c>
    </row>
    <row r="297" spans="1:32">
      <c r="A297" s="1" t="s">
        <v>33</v>
      </c>
      <c r="B297" s="1">
        <v>2016</v>
      </c>
      <c r="C297" s="1" t="s">
        <v>45</v>
      </c>
      <c r="D297" s="1" t="s">
        <v>188</v>
      </c>
      <c r="E297" s="1">
        <v>131.6</v>
      </c>
      <c r="F297" s="1">
        <v>138.19999999999999</v>
      </c>
      <c r="G297" s="1">
        <v>134.9</v>
      </c>
      <c r="H297" s="1">
        <v>133.1</v>
      </c>
      <c r="I297" s="1">
        <v>113.5</v>
      </c>
      <c r="J297" s="1">
        <v>129.30000000000001</v>
      </c>
      <c r="K297" s="1">
        <v>121.1</v>
      </c>
      <c r="L297" s="1">
        <v>170.3</v>
      </c>
      <c r="M297" s="1">
        <v>115.5</v>
      </c>
      <c r="N297" s="1">
        <v>145.5</v>
      </c>
      <c r="O297" s="1">
        <v>140.9</v>
      </c>
      <c r="P297" s="1">
        <v>132.80000000000001</v>
      </c>
      <c r="Q297" s="62">
        <v>1606.7</v>
      </c>
      <c r="R297" s="1">
        <v>123.1</v>
      </c>
      <c r="S297" s="1">
        <v>145</v>
      </c>
      <c r="T297" s="1">
        <v>130</v>
      </c>
      <c r="U297" s="1">
        <v>122.2</v>
      </c>
      <c r="V297" s="1">
        <v>128.80000000000001</v>
      </c>
      <c r="W297" s="1">
        <v>128.5</v>
      </c>
      <c r="X297" s="1">
        <v>117.8</v>
      </c>
      <c r="Y297" s="1">
        <v>125</v>
      </c>
      <c r="Z297" s="1">
        <v>122.3</v>
      </c>
      <c r="AA297" s="1">
        <v>113.7</v>
      </c>
      <c r="AB297" s="1">
        <v>121.8</v>
      </c>
      <c r="AC297" s="1">
        <v>132.30000000000001</v>
      </c>
      <c r="AD297" s="1">
        <v>119.9</v>
      </c>
      <c r="AE297" s="1">
        <v>121.4</v>
      </c>
      <c r="AF297" s="1">
        <v>127.6</v>
      </c>
    </row>
    <row r="298" spans="1:32">
      <c r="A298" s="1" t="s">
        <v>33</v>
      </c>
      <c r="B298" s="1">
        <v>2017</v>
      </c>
      <c r="C298" s="1" t="s">
        <v>31</v>
      </c>
      <c r="D298" s="1" t="s">
        <v>189</v>
      </c>
      <c r="E298" s="1">
        <v>132.19999999999999</v>
      </c>
      <c r="F298" s="1">
        <v>138.9</v>
      </c>
      <c r="G298" s="1">
        <v>132.6</v>
      </c>
      <c r="H298" s="1">
        <v>133.1</v>
      </c>
      <c r="I298" s="1">
        <v>114</v>
      </c>
      <c r="J298" s="1">
        <v>129.6</v>
      </c>
      <c r="K298" s="1">
        <v>118.7</v>
      </c>
      <c r="L298" s="1">
        <v>155.1</v>
      </c>
      <c r="M298" s="1">
        <v>117.3</v>
      </c>
      <c r="N298" s="1">
        <v>144.9</v>
      </c>
      <c r="O298" s="1">
        <v>141.6</v>
      </c>
      <c r="P298" s="1">
        <v>132</v>
      </c>
      <c r="Q298" s="62">
        <v>1590</v>
      </c>
      <c r="R298" s="1">
        <v>123.2</v>
      </c>
      <c r="S298" s="1">
        <v>145.6</v>
      </c>
      <c r="T298" s="1">
        <v>130.19999999999999</v>
      </c>
      <c r="U298" s="1">
        <v>122.3</v>
      </c>
      <c r="V298" s="1">
        <v>129</v>
      </c>
      <c r="W298" s="1">
        <v>129.6</v>
      </c>
      <c r="X298" s="1">
        <v>118</v>
      </c>
      <c r="Y298" s="1">
        <v>125.1</v>
      </c>
      <c r="Z298" s="1">
        <v>122.6</v>
      </c>
      <c r="AA298" s="1">
        <v>115.2</v>
      </c>
      <c r="AB298" s="1">
        <v>122</v>
      </c>
      <c r="AC298" s="1">
        <v>132.4</v>
      </c>
      <c r="AD298" s="1">
        <v>120.9</v>
      </c>
      <c r="AE298" s="1">
        <v>122.1</v>
      </c>
      <c r="AF298" s="1">
        <v>127.8</v>
      </c>
    </row>
    <row r="299" spans="1:32">
      <c r="A299" s="1" t="s">
        <v>33</v>
      </c>
      <c r="B299" s="1">
        <v>2017</v>
      </c>
      <c r="C299" s="1" t="s">
        <v>35</v>
      </c>
      <c r="D299" s="1" t="s">
        <v>190</v>
      </c>
      <c r="E299" s="1">
        <v>132.80000000000001</v>
      </c>
      <c r="F299" s="1">
        <v>139.80000000000001</v>
      </c>
      <c r="G299" s="1">
        <v>129.30000000000001</v>
      </c>
      <c r="H299" s="1">
        <v>133.5</v>
      </c>
      <c r="I299" s="1">
        <v>114.3</v>
      </c>
      <c r="J299" s="1">
        <v>131.4</v>
      </c>
      <c r="K299" s="1">
        <v>120.2</v>
      </c>
      <c r="L299" s="1">
        <v>143.1</v>
      </c>
      <c r="M299" s="1">
        <v>119.5</v>
      </c>
      <c r="N299" s="1">
        <v>144</v>
      </c>
      <c r="O299" s="1">
        <v>141.9</v>
      </c>
      <c r="P299" s="1">
        <v>132.1</v>
      </c>
      <c r="Q299" s="62">
        <v>1581.9</v>
      </c>
      <c r="R299" s="1">
        <v>123.4</v>
      </c>
      <c r="S299" s="1">
        <v>146.30000000000001</v>
      </c>
      <c r="T299" s="1">
        <v>130.5</v>
      </c>
      <c r="U299" s="1">
        <v>122.5</v>
      </c>
      <c r="V299" s="1">
        <v>129.30000000000001</v>
      </c>
      <c r="W299" s="1">
        <v>130.5</v>
      </c>
      <c r="X299" s="1">
        <v>119.2</v>
      </c>
      <c r="Y299" s="1">
        <v>125.3</v>
      </c>
      <c r="Z299" s="1">
        <v>122.9</v>
      </c>
      <c r="AA299" s="1">
        <v>115.5</v>
      </c>
      <c r="AB299" s="1">
        <v>122.2</v>
      </c>
      <c r="AC299" s="1">
        <v>132.4</v>
      </c>
      <c r="AD299" s="1">
        <v>121.7</v>
      </c>
      <c r="AE299" s="1">
        <v>122.4</v>
      </c>
      <c r="AF299" s="1">
        <v>128.19999999999999</v>
      </c>
    </row>
    <row r="300" spans="1:32">
      <c r="A300" s="1" t="s">
        <v>33</v>
      </c>
      <c r="B300" s="1">
        <v>2017</v>
      </c>
      <c r="C300" s="1" t="s">
        <v>36</v>
      </c>
      <c r="D300" s="1" t="s">
        <v>191</v>
      </c>
      <c r="E300" s="1">
        <v>132.69999999999999</v>
      </c>
      <c r="F300" s="1">
        <v>139.4</v>
      </c>
      <c r="G300" s="1">
        <v>128.4</v>
      </c>
      <c r="H300" s="1">
        <v>134.9</v>
      </c>
      <c r="I300" s="1">
        <v>114</v>
      </c>
      <c r="J300" s="1">
        <v>136.80000000000001</v>
      </c>
      <c r="K300" s="1">
        <v>122.2</v>
      </c>
      <c r="L300" s="1">
        <v>135.80000000000001</v>
      </c>
      <c r="M300" s="1">
        <v>120.3</v>
      </c>
      <c r="N300" s="1">
        <v>142.6</v>
      </c>
      <c r="O300" s="1">
        <v>142.4</v>
      </c>
      <c r="P300" s="1">
        <v>132.6</v>
      </c>
      <c r="Q300" s="62">
        <v>1582.1</v>
      </c>
      <c r="R300" s="1">
        <v>123.6</v>
      </c>
      <c r="S300" s="1">
        <v>147.5</v>
      </c>
      <c r="T300" s="1">
        <v>130.80000000000001</v>
      </c>
      <c r="U300" s="1">
        <v>122.8</v>
      </c>
      <c r="V300" s="1">
        <v>129.6</v>
      </c>
      <c r="W300" s="1">
        <v>131.1</v>
      </c>
      <c r="X300" s="1">
        <v>120.8</v>
      </c>
      <c r="Y300" s="1">
        <v>125.6</v>
      </c>
      <c r="Z300" s="1">
        <v>123.1</v>
      </c>
      <c r="AA300" s="1">
        <v>115.6</v>
      </c>
      <c r="AB300" s="1">
        <v>122.4</v>
      </c>
      <c r="AC300" s="1">
        <v>132.80000000000001</v>
      </c>
      <c r="AD300" s="1">
        <v>121.7</v>
      </c>
      <c r="AE300" s="1">
        <v>122.6</v>
      </c>
      <c r="AF300" s="1">
        <v>128.69999999999999</v>
      </c>
    </row>
    <row r="301" spans="1:32">
      <c r="A301" s="1" t="s">
        <v>33</v>
      </c>
      <c r="B301" s="1">
        <v>2017</v>
      </c>
      <c r="C301" s="1" t="s">
        <v>37</v>
      </c>
      <c r="D301" s="1" t="s">
        <v>192</v>
      </c>
      <c r="E301" s="1">
        <v>132.69999999999999</v>
      </c>
      <c r="F301" s="1">
        <v>140.6</v>
      </c>
      <c r="G301" s="1">
        <v>124.5</v>
      </c>
      <c r="H301" s="1">
        <v>136.30000000000001</v>
      </c>
      <c r="I301" s="1">
        <v>113.5</v>
      </c>
      <c r="J301" s="1">
        <v>137.69999999999999</v>
      </c>
      <c r="K301" s="1">
        <v>127.1</v>
      </c>
      <c r="L301" s="1">
        <v>133.80000000000001</v>
      </c>
      <c r="M301" s="1">
        <v>120.8</v>
      </c>
      <c r="N301" s="1">
        <v>141.30000000000001</v>
      </c>
      <c r="O301" s="1">
        <v>142.6</v>
      </c>
      <c r="P301" s="1">
        <v>133.4</v>
      </c>
      <c r="Q301" s="62">
        <v>1584.3</v>
      </c>
      <c r="R301" s="1">
        <v>123.8</v>
      </c>
      <c r="S301" s="1">
        <v>148</v>
      </c>
      <c r="T301" s="1">
        <v>131.19999999999999</v>
      </c>
      <c r="U301" s="1">
        <v>123</v>
      </c>
      <c r="V301" s="1">
        <v>130</v>
      </c>
      <c r="W301" s="1">
        <v>131.69999999999999</v>
      </c>
      <c r="X301" s="1">
        <v>121.4</v>
      </c>
      <c r="Y301" s="1">
        <v>126</v>
      </c>
      <c r="Z301" s="1">
        <v>123.4</v>
      </c>
      <c r="AA301" s="1">
        <v>114.3</v>
      </c>
      <c r="AB301" s="1">
        <v>122.6</v>
      </c>
      <c r="AC301" s="1">
        <v>133.6</v>
      </c>
      <c r="AD301" s="1">
        <v>122.2</v>
      </c>
      <c r="AE301" s="1">
        <v>122.5</v>
      </c>
      <c r="AF301" s="1">
        <v>129.1</v>
      </c>
    </row>
    <row r="302" spans="1:32">
      <c r="A302" s="1" t="s">
        <v>33</v>
      </c>
      <c r="B302" s="1">
        <v>2017</v>
      </c>
      <c r="C302" s="1" t="s">
        <v>38</v>
      </c>
      <c r="D302" s="1" t="s">
        <v>193</v>
      </c>
      <c r="E302" s="1">
        <v>132.6</v>
      </c>
      <c r="F302" s="1">
        <v>144.1</v>
      </c>
      <c r="G302" s="1">
        <v>125.6</v>
      </c>
      <c r="H302" s="1">
        <v>136.80000000000001</v>
      </c>
      <c r="I302" s="1">
        <v>113.4</v>
      </c>
      <c r="J302" s="1">
        <v>135.19999999999999</v>
      </c>
      <c r="K302" s="1">
        <v>129.19999999999999</v>
      </c>
      <c r="L302" s="1">
        <v>131.5</v>
      </c>
      <c r="M302" s="1">
        <v>121</v>
      </c>
      <c r="N302" s="1">
        <v>139.9</v>
      </c>
      <c r="O302" s="1">
        <v>142.9</v>
      </c>
      <c r="P302" s="1">
        <v>133.6</v>
      </c>
      <c r="Q302" s="62">
        <v>1585.8</v>
      </c>
      <c r="R302" s="1">
        <v>123.8</v>
      </c>
      <c r="S302" s="1">
        <v>148.30000000000001</v>
      </c>
      <c r="T302" s="1">
        <v>131.5</v>
      </c>
      <c r="U302" s="1">
        <v>123.2</v>
      </c>
      <c r="V302" s="1">
        <v>130.19999999999999</v>
      </c>
      <c r="W302" s="1">
        <v>132.1</v>
      </c>
      <c r="X302" s="1">
        <v>120.1</v>
      </c>
      <c r="Y302" s="1">
        <v>126.5</v>
      </c>
      <c r="Z302" s="1">
        <v>123.6</v>
      </c>
      <c r="AA302" s="1">
        <v>114.3</v>
      </c>
      <c r="AB302" s="1">
        <v>122.8</v>
      </c>
      <c r="AC302" s="1">
        <v>133.80000000000001</v>
      </c>
      <c r="AD302" s="1">
        <v>122</v>
      </c>
      <c r="AE302" s="1">
        <v>122.6</v>
      </c>
      <c r="AF302" s="1">
        <v>129.30000000000001</v>
      </c>
    </row>
    <row r="303" spans="1:32">
      <c r="A303" s="1" t="s">
        <v>33</v>
      </c>
      <c r="B303" s="1">
        <v>2017</v>
      </c>
      <c r="C303" s="1" t="s">
        <v>39</v>
      </c>
      <c r="D303" s="1" t="s">
        <v>194</v>
      </c>
      <c r="E303" s="1">
        <v>132.9</v>
      </c>
      <c r="F303" s="1">
        <v>148.69999999999999</v>
      </c>
      <c r="G303" s="1">
        <v>128.30000000000001</v>
      </c>
      <c r="H303" s="1">
        <v>137.30000000000001</v>
      </c>
      <c r="I303" s="1">
        <v>113.5</v>
      </c>
      <c r="J303" s="1">
        <v>137.19999999999999</v>
      </c>
      <c r="K303" s="1">
        <v>142.19999999999999</v>
      </c>
      <c r="L303" s="1">
        <v>128.19999999999999</v>
      </c>
      <c r="M303" s="1">
        <v>120.9</v>
      </c>
      <c r="N303" s="1">
        <v>138.80000000000001</v>
      </c>
      <c r="O303" s="1">
        <v>143.1</v>
      </c>
      <c r="P303" s="1">
        <v>135.69999999999999</v>
      </c>
      <c r="Q303" s="62">
        <v>1606.8000000000002</v>
      </c>
      <c r="R303" s="1">
        <v>124.2</v>
      </c>
      <c r="S303" s="1">
        <v>148.6</v>
      </c>
      <c r="T303" s="1">
        <v>131.5</v>
      </c>
      <c r="U303" s="1">
        <v>123.2</v>
      </c>
      <c r="V303" s="1">
        <v>130.19999999999999</v>
      </c>
      <c r="W303" s="1">
        <v>131.4</v>
      </c>
      <c r="X303" s="1">
        <v>119</v>
      </c>
      <c r="Y303" s="1">
        <v>126.8</v>
      </c>
      <c r="Z303" s="1">
        <v>123.8</v>
      </c>
      <c r="AA303" s="1">
        <v>113.9</v>
      </c>
      <c r="AB303" s="1">
        <v>122.9</v>
      </c>
      <c r="AC303" s="1">
        <v>134.30000000000001</v>
      </c>
      <c r="AD303" s="1">
        <v>122.5</v>
      </c>
      <c r="AE303" s="1">
        <v>122.7</v>
      </c>
      <c r="AF303" s="1">
        <v>129.9</v>
      </c>
    </row>
    <row r="304" spans="1:32">
      <c r="A304" s="1" t="s">
        <v>33</v>
      </c>
      <c r="B304" s="1">
        <v>2017</v>
      </c>
      <c r="C304" s="1" t="s">
        <v>40</v>
      </c>
      <c r="D304" s="1" t="s">
        <v>195</v>
      </c>
      <c r="E304" s="1">
        <v>132.80000000000001</v>
      </c>
      <c r="F304" s="1">
        <v>148.4</v>
      </c>
      <c r="G304" s="1">
        <v>129.4</v>
      </c>
      <c r="H304" s="1">
        <v>137.69999999999999</v>
      </c>
      <c r="I304" s="1">
        <v>113.4</v>
      </c>
      <c r="J304" s="1">
        <v>139.4</v>
      </c>
      <c r="K304" s="1">
        <v>175.1</v>
      </c>
      <c r="L304" s="1">
        <v>124.7</v>
      </c>
      <c r="M304" s="1">
        <v>121.5</v>
      </c>
      <c r="N304" s="1">
        <v>137.80000000000001</v>
      </c>
      <c r="O304" s="1">
        <v>143.69999999999999</v>
      </c>
      <c r="P304" s="1">
        <v>139.80000000000001</v>
      </c>
      <c r="Q304" s="62">
        <v>1643.6999999999998</v>
      </c>
      <c r="R304" s="1">
        <v>124.4</v>
      </c>
      <c r="S304" s="1">
        <v>150.5</v>
      </c>
      <c r="T304" s="1">
        <v>131.6</v>
      </c>
      <c r="U304" s="1">
        <v>123.7</v>
      </c>
      <c r="V304" s="1">
        <v>130.4</v>
      </c>
      <c r="W304" s="1">
        <v>132.6</v>
      </c>
      <c r="X304" s="1">
        <v>119.7</v>
      </c>
      <c r="Y304" s="1">
        <v>127.2</v>
      </c>
      <c r="Z304" s="1">
        <v>125</v>
      </c>
      <c r="AA304" s="1">
        <v>113.2</v>
      </c>
      <c r="AB304" s="1">
        <v>123.5</v>
      </c>
      <c r="AC304" s="1">
        <v>135.5</v>
      </c>
      <c r="AD304" s="1">
        <v>122.4</v>
      </c>
      <c r="AE304" s="1">
        <v>123</v>
      </c>
      <c r="AF304" s="1">
        <v>131.80000000000001</v>
      </c>
    </row>
    <row r="305" spans="1:32">
      <c r="A305" s="1" t="s">
        <v>33</v>
      </c>
      <c r="B305" s="1">
        <v>2017</v>
      </c>
      <c r="C305" s="1" t="s">
        <v>41</v>
      </c>
      <c r="D305" s="1" t="s">
        <v>196</v>
      </c>
      <c r="E305" s="1">
        <v>133.19999999999999</v>
      </c>
      <c r="F305" s="1">
        <v>143.9</v>
      </c>
      <c r="G305" s="1">
        <v>128.30000000000001</v>
      </c>
      <c r="H305" s="1">
        <v>138.30000000000001</v>
      </c>
      <c r="I305" s="1">
        <v>114.1</v>
      </c>
      <c r="J305" s="1">
        <v>142.69999999999999</v>
      </c>
      <c r="K305" s="1">
        <v>179.8</v>
      </c>
      <c r="L305" s="1">
        <v>123.5</v>
      </c>
      <c r="M305" s="1">
        <v>122.1</v>
      </c>
      <c r="N305" s="1">
        <v>137.5</v>
      </c>
      <c r="O305" s="1">
        <v>144.5</v>
      </c>
      <c r="P305" s="1">
        <v>140.5</v>
      </c>
      <c r="Q305" s="62">
        <v>1648.3999999999999</v>
      </c>
      <c r="R305" s="1">
        <v>124.6</v>
      </c>
      <c r="S305" s="1">
        <v>152.1</v>
      </c>
      <c r="T305" s="1">
        <v>132.69999999999999</v>
      </c>
      <c r="U305" s="1">
        <v>124.3</v>
      </c>
      <c r="V305" s="1">
        <v>131.4</v>
      </c>
      <c r="W305" s="1">
        <v>134.4</v>
      </c>
      <c r="X305" s="1">
        <v>118.9</v>
      </c>
      <c r="Y305" s="1">
        <v>127.7</v>
      </c>
      <c r="Z305" s="1">
        <v>125.7</v>
      </c>
      <c r="AA305" s="1">
        <v>114.6</v>
      </c>
      <c r="AB305" s="1">
        <v>124.1</v>
      </c>
      <c r="AC305" s="1">
        <v>135.69999999999999</v>
      </c>
      <c r="AD305" s="1">
        <v>123.3</v>
      </c>
      <c r="AE305" s="1">
        <v>123.8</v>
      </c>
      <c r="AF305" s="1">
        <v>132.69999999999999</v>
      </c>
    </row>
    <row r="306" spans="1:32">
      <c r="A306" s="1" t="s">
        <v>33</v>
      </c>
      <c r="B306" s="1">
        <v>2017</v>
      </c>
      <c r="C306" s="1" t="s">
        <v>42</v>
      </c>
      <c r="D306" s="1" t="s">
        <v>197</v>
      </c>
      <c r="E306" s="1">
        <v>133.6</v>
      </c>
      <c r="F306" s="1">
        <v>143</v>
      </c>
      <c r="G306" s="1">
        <v>129.69999999999999</v>
      </c>
      <c r="H306" s="1">
        <v>138.69999999999999</v>
      </c>
      <c r="I306" s="1">
        <v>114.5</v>
      </c>
      <c r="J306" s="1">
        <v>137.5</v>
      </c>
      <c r="K306" s="1">
        <v>160.69999999999999</v>
      </c>
      <c r="L306" s="1">
        <v>124.5</v>
      </c>
      <c r="M306" s="1">
        <v>122.4</v>
      </c>
      <c r="N306" s="1">
        <v>137.30000000000001</v>
      </c>
      <c r="O306" s="1">
        <v>145</v>
      </c>
      <c r="P306" s="1">
        <v>138</v>
      </c>
      <c r="Q306" s="62">
        <v>1624.9</v>
      </c>
      <c r="R306" s="1">
        <v>124.8</v>
      </c>
      <c r="S306" s="1">
        <v>153.6</v>
      </c>
      <c r="T306" s="1">
        <v>133.30000000000001</v>
      </c>
      <c r="U306" s="1">
        <v>124.6</v>
      </c>
      <c r="V306" s="1">
        <v>132</v>
      </c>
      <c r="W306" s="1">
        <v>135.69999999999999</v>
      </c>
      <c r="X306" s="1">
        <v>120.6</v>
      </c>
      <c r="Y306" s="1">
        <v>128.1</v>
      </c>
      <c r="Z306" s="1">
        <v>126.1</v>
      </c>
      <c r="AA306" s="1">
        <v>115.7</v>
      </c>
      <c r="AB306" s="1">
        <v>124.5</v>
      </c>
      <c r="AC306" s="1">
        <v>135.9</v>
      </c>
      <c r="AD306" s="1">
        <v>124.4</v>
      </c>
      <c r="AE306" s="1">
        <v>124.5</v>
      </c>
      <c r="AF306" s="1">
        <v>132.4</v>
      </c>
    </row>
    <row r="307" spans="1:32">
      <c r="A307" s="1" t="s">
        <v>33</v>
      </c>
      <c r="B307" s="1">
        <v>2017</v>
      </c>
      <c r="C307" s="1" t="s">
        <v>43</v>
      </c>
      <c r="D307" s="1" t="s">
        <v>198</v>
      </c>
      <c r="E307" s="1">
        <v>133.9</v>
      </c>
      <c r="F307" s="1">
        <v>142.80000000000001</v>
      </c>
      <c r="G307" s="1">
        <v>131.4</v>
      </c>
      <c r="H307" s="1">
        <v>139.1</v>
      </c>
      <c r="I307" s="1">
        <v>114.9</v>
      </c>
      <c r="J307" s="1">
        <v>135.6</v>
      </c>
      <c r="K307" s="1">
        <v>173.2</v>
      </c>
      <c r="L307" s="1">
        <v>124.1</v>
      </c>
      <c r="M307" s="1">
        <v>122.6</v>
      </c>
      <c r="N307" s="1">
        <v>137.80000000000001</v>
      </c>
      <c r="O307" s="1">
        <v>145.5</v>
      </c>
      <c r="P307" s="1">
        <v>139.69999999999999</v>
      </c>
      <c r="Q307" s="62">
        <v>1640.6</v>
      </c>
      <c r="R307" s="1">
        <v>125.1</v>
      </c>
      <c r="S307" s="1">
        <v>154.6</v>
      </c>
      <c r="T307" s="1">
        <v>134</v>
      </c>
      <c r="U307" s="1">
        <v>124.9</v>
      </c>
      <c r="V307" s="1">
        <v>132.6</v>
      </c>
      <c r="W307" s="1">
        <v>137.30000000000001</v>
      </c>
      <c r="X307" s="1">
        <v>122.6</v>
      </c>
      <c r="Y307" s="1">
        <v>128.30000000000001</v>
      </c>
      <c r="Z307" s="1">
        <v>126.6</v>
      </c>
      <c r="AA307" s="1">
        <v>115</v>
      </c>
      <c r="AB307" s="1">
        <v>124.8</v>
      </c>
      <c r="AC307" s="1">
        <v>136.30000000000001</v>
      </c>
      <c r="AD307" s="1">
        <v>124.6</v>
      </c>
      <c r="AE307" s="1">
        <v>124.5</v>
      </c>
      <c r="AF307" s="1">
        <v>133.5</v>
      </c>
    </row>
    <row r="308" spans="1:32">
      <c r="A308" s="1" t="s">
        <v>33</v>
      </c>
      <c r="B308" s="1">
        <v>2017</v>
      </c>
      <c r="C308" s="1" t="s">
        <v>44</v>
      </c>
      <c r="D308" s="1" t="s">
        <v>199</v>
      </c>
      <c r="E308" s="1">
        <v>134.30000000000001</v>
      </c>
      <c r="F308" s="1">
        <v>142.1</v>
      </c>
      <c r="G308" s="1">
        <v>146.69999999999999</v>
      </c>
      <c r="H308" s="1">
        <v>139.5</v>
      </c>
      <c r="I308" s="1">
        <v>115.2</v>
      </c>
      <c r="J308" s="1">
        <v>136.4</v>
      </c>
      <c r="K308" s="1">
        <v>185.2</v>
      </c>
      <c r="L308" s="1">
        <v>122.2</v>
      </c>
      <c r="M308" s="1">
        <v>123.9</v>
      </c>
      <c r="N308" s="1">
        <v>138.30000000000001</v>
      </c>
      <c r="O308" s="1">
        <v>146</v>
      </c>
      <c r="P308" s="1">
        <v>141.5</v>
      </c>
      <c r="Q308" s="62">
        <v>1671.3</v>
      </c>
      <c r="R308" s="1">
        <v>125.4</v>
      </c>
      <c r="S308" s="1">
        <v>156.19999999999999</v>
      </c>
      <c r="T308" s="1">
        <v>135</v>
      </c>
      <c r="U308" s="1">
        <v>125.4</v>
      </c>
      <c r="V308" s="1">
        <v>133.5</v>
      </c>
      <c r="W308" s="1">
        <v>138.6</v>
      </c>
      <c r="X308" s="1">
        <v>125.7</v>
      </c>
      <c r="Y308" s="1">
        <v>128.80000000000001</v>
      </c>
      <c r="Z308" s="1">
        <v>127.4</v>
      </c>
      <c r="AA308" s="1">
        <v>115.3</v>
      </c>
      <c r="AB308" s="1">
        <v>125.1</v>
      </c>
      <c r="AC308" s="1">
        <v>136.6</v>
      </c>
      <c r="AD308" s="1">
        <v>124.9</v>
      </c>
      <c r="AE308" s="1">
        <v>124.9</v>
      </c>
      <c r="AF308" s="1">
        <v>134.80000000000001</v>
      </c>
    </row>
    <row r="309" spans="1:32">
      <c r="A309" s="1" t="s">
        <v>33</v>
      </c>
      <c r="B309" s="1">
        <v>2017</v>
      </c>
      <c r="C309" s="1" t="s">
        <v>45</v>
      </c>
      <c r="D309" s="1" t="s">
        <v>200</v>
      </c>
      <c r="E309" s="1">
        <v>134.4</v>
      </c>
      <c r="F309" s="1">
        <v>142.6</v>
      </c>
      <c r="G309" s="1">
        <v>145.9</v>
      </c>
      <c r="H309" s="1">
        <v>139.5</v>
      </c>
      <c r="I309" s="1">
        <v>115.9</v>
      </c>
      <c r="J309" s="1">
        <v>135</v>
      </c>
      <c r="K309" s="1">
        <v>163.19999999999999</v>
      </c>
      <c r="L309" s="1">
        <v>119.8</v>
      </c>
      <c r="M309" s="1">
        <v>120.7</v>
      </c>
      <c r="N309" s="1">
        <v>139.69999999999999</v>
      </c>
      <c r="O309" s="1">
        <v>146.30000000000001</v>
      </c>
      <c r="P309" s="1">
        <v>138.80000000000001</v>
      </c>
      <c r="Q309" s="62">
        <v>1641.8</v>
      </c>
      <c r="R309" s="1">
        <v>125.7</v>
      </c>
      <c r="S309" s="1">
        <v>157</v>
      </c>
      <c r="T309" s="1">
        <v>135.6</v>
      </c>
      <c r="U309" s="1">
        <v>125.6</v>
      </c>
      <c r="V309" s="1">
        <v>134</v>
      </c>
      <c r="W309" s="1">
        <v>139.1</v>
      </c>
      <c r="X309" s="1">
        <v>126.8</v>
      </c>
      <c r="Y309" s="1">
        <v>129.30000000000001</v>
      </c>
      <c r="Z309" s="1">
        <v>128.19999999999999</v>
      </c>
      <c r="AA309" s="1">
        <v>115.3</v>
      </c>
      <c r="AB309" s="1">
        <v>125.6</v>
      </c>
      <c r="AC309" s="1">
        <v>136.69999999999999</v>
      </c>
      <c r="AD309" s="1">
        <v>124.6</v>
      </c>
      <c r="AE309" s="1">
        <v>125.1</v>
      </c>
      <c r="AF309" s="1">
        <v>134.1</v>
      </c>
    </row>
    <row r="310" spans="1:32">
      <c r="A310" s="1" t="s">
        <v>33</v>
      </c>
      <c r="B310" s="1">
        <v>2018</v>
      </c>
      <c r="C310" s="1" t="s">
        <v>31</v>
      </c>
      <c r="D310" s="1" t="s">
        <v>201</v>
      </c>
      <c r="E310" s="1">
        <v>134.6</v>
      </c>
      <c r="F310" s="1">
        <v>143.69999999999999</v>
      </c>
      <c r="G310" s="1">
        <v>143.6</v>
      </c>
      <c r="H310" s="1">
        <v>139.6</v>
      </c>
      <c r="I310" s="1">
        <v>116.4</v>
      </c>
      <c r="J310" s="1">
        <v>133.80000000000001</v>
      </c>
      <c r="K310" s="1">
        <v>150.5</v>
      </c>
      <c r="L310" s="1">
        <v>118.4</v>
      </c>
      <c r="M310" s="1">
        <v>117.3</v>
      </c>
      <c r="N310" s="1">
        <v>140.5</v>
      </c>
      <c r="O310" s="1">
        <v>146.80000000000001</v>
      </c>
      <c r="P310" s="1">
        <v>137.19999999999999</v>
      </c>
      <c r="Q310" s="62">
        <v>1622.4</v>
      </c>
      <c r="R310" s="1">
        <v>125.9</v>
      </c>
      <c r="S310" s="1">
        <v>157.69999999999999</v>
      </c>
      <c r="T310" s="1">
        <v>136</v>
      </c>
      <c r="U310" s="1">
        <v>125.9</v>
      </c>
      <c r="V310" s="1">
        <v>134.4</v>
      </c>
      <c r="W310" s="1">
        <v>140.4</v>
      </c>
      <c r="X310" s="1">
        <v>127.3</v>
      </c>
      <c r="Y310" s="1">
        <v>129.5</v>
      </c>
      <c r="Z310" s="1">
        <v>129</v>
      </c>
      <c r="AA310" s="1">
        <v>116.3</v>
      </c>
      <c r="AB310" s="1">
        <v>126.2</v>
      </c>
      <c r="AC310" s="1">
        <v>137.1</v>
      </c>
      <c r="AD310" s="1">
        <v>125.5</v>
      </c>
      <c r="AE310" s="1">
        <v>125.8</v>
      </c>
      <c r="AF310" s="1">
        <v>134.1</v>
      </c>
    </row>
    <row r="311" spans="1:32">
      <c r="A311" s="1" t="s">
        <v>33</v>
      </c>
      <c r="B311" s="1">
        <v>2018</v>
      </c>
      <c r="C311" s="1" t="s">
        <v>35</v>
      </c>
      <c r="D311" s="1" t="s">
        <v>202</v>
      </c>
      <c r="E311" s="1">
        <v>134.80000000000001</v>
      </c>
      <c r="F311" s="1">
        <v>143</v>
      </c>
      <c r="G311" s="1">
        <v>139.9</v>
      </c>
      <c r="H311" s="1">
        <v>139.9</v>
      </c>
      <c r="I311" s="1">
        <v>116.2</v>
      </c>
      <c r="J311" s="1">
        <v>135.5</v>
      </c>
      <c r="K311" s="1">
        <v>136.9</v>
      </c>
      <c r="L311" s="1">
        <v>117</v>
      </c>
      <c r="M311" s="1">
        <v>115.4</v>
      </c>
      <c r="N311" s="1">
        <v>140.69999999999999</v>
      </c>
      <c r="O311" s="1">
        <v>147.1</v>
      </c>
      <c r="P311" s="1">
        <v>135.6</v>
      </c>
      <c r="Q311" s="62">
        <v>1602</v>
      </c>
      <c r="R311" s="1">
        <v>125.9</v>
      </c>
      <c r="S311" s="1">
        <v>159.30000000000001</v>
      </c>
      <c r="T311" s="1">
        <v>136.30000000000001</v>
      </c>
      <c r="U311" s="1">
        <v>126.1</v>
      </c>
      <c r="V311" s="1">
        <v>134.69999999999999</v>
      </c>
      <c r="W311" s="1">
        <v>141.30000000000001</v>
      </c>
      <c r="X311" s="1">
        <v>127.3</v>
      </c>
      <c r="Y311" s="1">
        <v>129.9</v>
      </c>
      <c r="Z311" s="1">
        <v>129.80000000000001</v>
      </c>
      <c r="AA311" s="1">
        <v>117.4</v>
      </c>
      <c r="AB311" s="1">
        <v>126.5</v>
      </c>
      <c r="AC311" s="1">
        <v>137.19999999999999</v>
      </c>
      <c r="AD311" s="1">
        <v>126.2</v>
      </c>
      <c r="AE311" s="1">
        <v>126.5</v>
      </c>
      <c r="AF311" s="1">
        <v>134</v>
      </c>
    </row>
    <row r="312" spans="1:32">
      <c r="A312" s="1" t="s">
        <v>33</v>
      </c>
      <c r="B312" s="1">
        <v>2018</v>
      </c>
      <c r="C312" s="1" t="s">
        <v>36</v>
      </c>
      <c r="D312" s="1" t="s">
        <v>203</v>
      </c>
      <c r="E312" s="1">
        <v>135</v>
      </c>
      <c r="F312" s="1">
        <v>143.1</v>
      </c>
      <c r="G312" s="1">
        <v>135.5</v>
      </c>
      <c r="H312" s="1">
        <v>139.9</v>
      </c>
      <c r="I312" s="1">
        <v>116.5</v>
      </c>
      <c r="J312" s="1">
        <v>138.5</v>
      </c>
      <c r="K312" s="1">
        <v>128</v>
      </c>
      <c r="L312" s="1">
        <v>115.5</v>
      </c>
      <c r="M312" s="1">
        <v>114.2</v>
      </c>
      <c r="N312" s="1">
        <v>140.69999999999999</v>
      </c>
      <c r="O312" s="1">
        <v>147.6</v>
      </c>
      <c r="P312" s="1">
        <v>134.80000000000001</v>
      </c>
      <c r="Q312" s="62">
        <v>1589.3</v>
      </c>
      <c r="R312" s="1">
        <v>126.2</v>
      </c>
      <c r="S312" s="1">
        <v>159.69999999999999</v>
      </c>
      <c r="T312" s="1">
        <v>136.69999999999999</v>
      </c>
      <c r="U312" s="1">
        <v>126.7</v>
      </c>
      <c r="V312" s="1">
        <v>135.19999999999999</v>
      </c>
      <c r="W312" s="1">
        <v>142</v>
      </c>
      <c r="X312" s="1">
        <v>126.4</v>
      </c>
      <c r="Y312" s="1">
        <v>130.80000000000001</v>
      </c>
      <c r="Z312" s="1">
        <v>130.5</v>
      </c>
      <c r="AA312" s="1">
        <v>117.8</v>
      </c>
      <c r="AB312" s="1">
        <v>126.8</v>
      </c>
      <c r="AC312" s="1">
        <v>137.80000000000001</v>
      </c>
      <c r="AD312" s="1">
        <v>126.7</v>
      </c>
      <c r="AE312" s="1">
        <v>127.1</v>
      </c>
      <c r="AF312" s="1">
        <v>134</v>
      </c>
    </row>
    <row r="313" spans="1:32">
      <c r="A313" s="1" t="s">
        <v>33</v>
      </c>
      <c r="B313" s="1">
        <v>2018</v>
      </c>
      <c r="C313" s="1" t="s">
        <v>37</v>
      </c>
      <c r="D313" s="1" t="s">
        <v>204</v>
      </c>
      <c r="E313" s="1">
        <v>135</v>
      </c>
      <c r="F313" s="1">
        <v>144.30000000000001</v>
      </c>
      <c r="G313" s="1">
        <v>130.80000000000001</v>
      </c>
      <c r="H313" s="1">
        <v>140.30000000000001</v>
      </c>
      <c r="I313" s="1">
        <v>116.6</v>
      </c>
      <c r="J313" s="1">
        <v>150.1</v>
      </c>
      <c r="K313" s="1">
        <v>127.6</v>
      </c>
      <c r="L313" s="1">
        <v>114</v>
      </c>
      <c r="M313" s="1">
        <v>110.6</v>
      </c>
      <c r="N313" s="1">
        <v>140.19999999999999</v>
      </c>
      <c r="O313" s="1">
        <v>148.30000000000001</v>
      </c>
      <c r="P313" s="1">
        <v>135.69999999999999</v>
      </c>
      <c r="Q313" s="62">
        <v>1593.5000000000002</v>
      </c>
      <c r="R313" s="1">
        <v>126.5</v>
      </c>
      <c r="S313" s="1">
        <v>159.19999999999999</v>
      </c>
      <c r="T313" s="1">
        <v>137.80000000000001</v>
      </c>
      <c r="U313" s="1">
        <v>127.4</v>
      </c>
      <c r="V313" s="1">
        <v>136.19999999999999</v>
      </c>
      <c r="W313" s="1">
        <v>142.9</v>
      </c>
      <c r="X313" s="1">
        <v>124.6</v>
      </c>
      <c r="Y313" s="1">
        <v>131.80000000000001</v>
      </c>
      <c r="Z313" s="1">
        <v>131.30000000000001</v>
      </c>
      <c r="AA313" s="1">
        <v>118.9</v>
      </c>
      <c r="AB313" s="1">
        <v>127.6</v>
      </c>
      <c r="AC313" s="1">
        <v>139.69999999999999</v>
      </c>
      <c r="AD313" s="1">
        <v>127.6</v>
      </c>
      <c r="AE313" s="1">
        <v>128.19999999999999</v>
      </c>
      <c r="AF313" s="1">
        <v>134.80000000000001</v>
      </c>
    </row>
    <row r="314" spans="1:32">
      <c r="A314" s="1" t="s">
        <v>33</v>
      </c>
      <c r="B314" s="1">
        <v>2018</v>
      </c>
      <c r="C314" s="1" t="s">
        <v>38</v>
      </c>
      <c r="D314" s="1" t="s">
        <v>205</v>
      </c>
      <c r="E314" s="1">
        <v>135</v>
      </c>
      <c r="F314" s="1">
        <v>148.19999999999999</v>
      </c>
      <c r="G314" s="1">
        <v>130.5</v>
      </c>
      <c r="H314" s="1">
        <v>140.69999999999999</v>
      </c>
      <c r="I314" s="1">
        <v>116.4</v>
      </c>
      <c r="J314" s="1">
        <v>151.30000000000001</v>
      </c>
      <c r="K314" s="1">
        <v>131.4</v>
      </c>
      <c r="L314" s="1">
        <v>112.8</v>
      </c>
      <c r="M314" s="1">
        <v>105.3</v>
      </c>
      <c r="N314" s="1">
        <v>139.6</v>
      </c>
      <c r="O314" s="1">
        <v>148.69999999999999</v>
      </c>
      <c r="P314" s="1">
        <v>136.4</v>
      </c>
      <c r="Q314" s="62">
        <v>1596.3</v>
      </c>
      <c r="R314" s="1">
        <v>126.6</v>
      </c>
      <c r="S314" s="1">
        <v>160.30000000000001</v>
      </c>
      <c r="T314" s="1">
        <v>138.6</v>
      </c>
      <c r="U314" s="1">
        <v>127.9</v>
      </c>
      <c r="V314" s="1">
        <v>137</v>
      </c>
      <c r="W314" s="1">
        <v>143.19999999999999</v>
      </c>
      <c r="X314" s="1">
        <v>124.7</v>
      </c>
      <c r="Y314" s="1">
        <v>132.5</v>
      </c>
      <c r="Z314" s="1">
        <v>132</v>
      </c>
      <c r="AA314" s="1">
        <v>119.8</v>
      </c>
      <c r="AB314" s="1">
        <v>128</v>
      </c>
      <c r="AC314" s="1">
        <v>140.4</v>
      </c>
      <c r="AD314" s="1">
        <v>128.1</v>
      </c>
      <c r="AE314" s="1">
        <v>128.9</v>
      </c>
      <c r="AF314" s="1">
        <v>135.4</v>
      </c>
    </row>
    <row r="315" spans="1:32">
      <c r="A315" s="1" t="s">
        <v>33</v>
      </c>
      <c r="B315" s="1">
        <v>2018</v>
      </c>
      <c r="C315" s="1" t="s">
        <v>39</v>
      </c>
      <c r="D315" s="1" t="s">
        <v>206</v>
      </c>
      <c r="E315" s="1">
        <v>135.30000000000001</v>
      </c>
      <c r="F315" s="1">
        <v>149.69999999999999</v>
      </c>
      <c r="G315" s="1">
        <v>133.9</v>
      </c>
      <c r="H315" s="1">
        <v>140.80000000000001</v>
      </c>
      <c r="I315" s="1">
        <v>116.6</v>
      </c>
      <c r="J315" s="1">
        <v>152.19999999999999</v>
      </c>
      <c r="K315" s="1">
        <v>144</v>
      </c>
      <c r="L315" s="1">
        <v>112.3</v>
      </c>
      <c r="M315" s="1">
        <v>108.4</v>
      </c>
      <c r="N315" s="1">
        <v>140</v>
      </c>
      <c r="O315" s="1">
        <v>149</v>
      </c>
      <c r="P315" s="1">
        <v>138.4</v>
      </c>
      <c r="Q315" s="62">
        <v>1620.6000000000001</v>
      </c>
      <c r="R315" s="1">
        <v>126.7</v>
      </c>
      <c r="S315" s="1">
        <v>161</v>
      </c>
      <c r="T315" s="1">
        <v>138.9</v>
      </c>
      <c r="U315" s="1">
        <v>128.69999999999999</v>
      </c>
      <c r="V315" s="1">
        <v>137.4</v>
      </c>
      <c r="W315" s="1">
        <v>142.5</v>
      </c>
      <c r="X315" s="1">
        <v>126.5</v>
      </c>
      <c r="Y315" s="1">
        <v>133.1</v>
      </c>
      <c r="Z315" s="1">
        <v>132.6</v>
      </c>
      <c r="AA315" s="1">
        <v>120.4</v>
      </c>
      <c r="AB315" s="1">
        <v>128.5</v>
      </c>
      <c r="AC315" s="1">
        <v>141.19999999999999</v>
      </c>
      <c r="AD315" s="1">
        <v>128.19999999999999</v>
      </c>
      <c r="AE315" s="1">
        <v>129.5</v>
      </c>
      <c r="AF315" s="1">
        <v>136.19999999999999</v>
      </c>
    </row>
    <row r="316" spans="1:32">
      <c r="A316" s="1" t="s">
        <v>33</v>
      </c>
      <c r="B316" s="1">
        <v>2018</v>
      </c>
      <c r="C316" s="1" t="s">
        <v>40</v>
      </c>
      <c r="D316" s="1" t="s">
        <v>207</v>
      </c>
      <c r="E316" s="1">
        <v>135.6</v>
      </c>
      <c r="F316" s="1">
        <v>148.6</v>
      </c>
      <c r="G316" s="1">
        <v>139.1</v>
      </c>
      <c r="H316" s="1">
        <v>141</v>
      </c>
      <c r="I316" s="1">
        <v>116.7</v>
      </c>
      <c r="J316" s="1">
        <v>149.69999999999999</v>
      </c>
      <c r="K316" s="1">
        <v>159.19999999999999</v>
      </c>
      <c r="L316" s="1">
        <v>112.6</v>
      </c>
      <c r="M316" s="1">
        <v>111.8</v>
      </c>
      <c r="N316" s="1">
        <v>140.30000000000001</v>
      </c>
      <c r="O316" s="1">
        <v>149.4</v>
      </c>
      <c r="P316" s="1">
        <v>140.30000000000001</v>
      </c>
      <c r="Q316" s="62">
        <v>1644.3</v>
      </c>
      <c r="R316" s="1">
        <v>126.8</v>
      </c>
      <c r="S316" s="1">
        <v>161.4</v>
      </c>
      <c r="T316" s="1">
        <v>139.6</v>
      </c>
      <c r="U316" s="1">
        <v>128.9</v>
      </c>
      <c r="V316" s="1">
        <v>137.9</v>
      </c>
      <c r="W316" s="1">
        <v>143.6</v>
      </c>
      <c r="X316" s="1">
        <v>128.1</v>
      </c>
      <c r="Y316" s="1">
        <v>133.6</v>
      </c>
      <c r="Z316" s="1">
        <v>133.6</v>
      </c>
      <c r="AA316" s="1">
        <v>120.1</v>
      </c>
      <c r="AB316" s="1">
        <v>129</v>
      </c>
      <c r="AC316" s="1">
        <v>144</v>
      </c>
      <c r="AD316" s="1">
        <v>128.19999999999999</v>
      </c>
      <c r="AE316" s="1">
        <v>130.19999999999999</v>
      </c>
      <c r="AF316" s="1">
        <v>137.5</v>
      </c>
    </row>
    <row r="317" spans="1:32">
      <c r="A317" s="1" t="s">
        <v>33</v>
      </c>
      <c r="B317" s="1">
        <v>2018</v>
      </c>
      <c r="C317" s="1" t="s">
        <v>41</v>
      </c>
      <c r="D317" s="1" t="s">
        <v>208</v>
      </c>
      <c r="E317" s="1">
        <v>136.5</v>
      </c>
      <c r="F317" s="1">
        <v>146.4</v>
      </c>
      <c r="G317" s="1">
        <v>136.6</v>
      </c>
      <c r="H317" s="1">
        <v>141.19999999999999</v>
      </c>
      <c r="I317" s="1">
        <v>117.4</v>
      </c>
      <c r="J317" s="1">
        <v>146.30000000000001</v>
      </c>
      <c r="K317" s="1">
        <v>157.30000000000001</v>
      </c>
      <c r="L317" s="1">
        <v>113.6</v>
      </c>
      <c r="M317" s="1">
        <v>113.3</v>
      </c>
      <c r="N317" s="1">
        <v>141.1</v>
      </c>
      <c r="O317" s="1">
        <v>150.4</v>
      </c>
      <c r="P317" s="1">
        <v>140.1</v>
      </c>
      <c r="Q317" s="62">
        <v>1640.1999999999998</v>
      </c>
      <c r="R317" s="1">
        <v>127.4</v>
      </c>
      <c r="S317" s="1">
        <v>162.1</v>
      </c>
      <c r="T317" s="1">
        <v>140</v>
      </c>
      <c r="U317" s="1">
        <v>129</v>
      </c>
      <c r="V317" s="1">
        <v>138.30000000000001</v>
      </c>
      <c r="W317" s="1">
        <v>144.6</v>
      </c>
      <c r="X317" s="1">
        <v>129.80000000000001</v>
      </c>
      <c r="Y317" s="1">
        <v>134.4</v>
      </c>
      <c r="Z317" s="1">
        <v>134.9</v>
      </c>
      <c r="AA317" s="1">
        <v>120.7</v>
      </c>
      <c r="AB317" s="1">
        <v>129.80000000000001</v>
      </c>
      <c r="AC317" s="1">
        <v>145.30000000000001</v>
      </c>
      <c r="AD317" s="1">
        <v>128.30000000000001</v>
      </c>
      <c r="AE317" s="1">
        <v>131</v>
      </c>
      <c r="AF317" s="1">
        <v>138</v>
      </c>
    </row>
    <row r="318" spans="1:32">
      <c r="A318" s="1" t="s">
        <v>33</v>
      </c>
      <c r="B318" s="1">
        <v>2018</v>
      </c>
      <c r="C318" s="1" t="s">
        <v>42</v>
      </c>
      <c r="D318" s="1" t="s">
        <v>209</v>
      </c>
      <c r="E318" s="1">
        <v>137</v>
      </c>
      <c r="F318" s="1">
        <v>143.1</v>
      </c>
      <c r="G318" s="1">
        <v>132.80000000000001</v>
      </c>
      <c r="H318" s="1">
        <v>141.5</v>
      </c>
      <c r="I318" s="1">
        <v>117.8</v>
      </c>
      <c r="J318" s="1">
        <v>140</v>
      </c>
      <c r="K318" s="1">
        <v>151.30000000000001</v>
      </c>
      <c r="L318" s="1">
        <v>113.5</v>
      </c>
      <c r="M318" s="1">
        <v>112.3</v>
      </c>
      <c r="N318" s="1">
        <v>141.19999999999999</v>
      </c>
      <c r="O318" s="1">
        <v>151.30000000000001</v>
      </c>
      <c r="P318" s="1">
        <v>138.9</v>
      </c>
      <c r="Q318" s="62">
        <v>1620.7</v>
      </c>
      <c r="R318" s="1">
        <v>127.7</v>
      </c>
      <c r="S318" s="1">
        <v>163.30000000000001</v>
      </c>
      <c r="T318" s="1">
        <v>140.80000000000001</v>
      </c>
      <c r="U318" s="1">
        <v>129.30000000000001</v>
      </c>
      <c r="V318" s="1">
        <v>139.1</v>
      </c>
      <c r="W318" s="1">
        <v>145.30000000000001</v>
      </c>
      <c r="X318" s="1">
        <v>131.19999999999999</v>
      </c>
      <c r="Y318" s="1">
        <v>134.9</v>
      </c>
      <c r="Z318" s="1">
        <v>135.69999999999999</v>
      </c>
      <c r="AA318" s="1">
        <v>122.5</v>
      </c>
      <c r="AB318" s="1">
        <v>130.19999999999999</v>
      </c>
      <c r="AC318" s="1">
        <v>145.19999999999999</v>
      </c>
      <c r="AD318" s="1">
        <v>129.30000000000001</v>
      </c>
      <c r="AE318" s="1">
        <v>131.9</v>
      </c>
      <c r="AF318" s="1">
        <v>138.1</v>
      </c>
    </row>
    <row r="319" spans="1:32">
      <c r="A319" s="1" t="s">
        <v>33</v>
      </c>
      <c r="B319" s="1">
        <v>2018</v>
      </c>
      <c r="C319" s="1" t="s">
        <v>43</v>
      </c>
      <c r="D319" s="1" t="s">
        <v>210</v>
      </c>
      <c r="E319" s="1">
        <v>137.6</v>
      </c>
      <c r="F319" s="1">
        <v>144.9</v>
      </c>
      <c r="G319" s="1">
        <v>133.5</v>
      </c>
      <c r="H319" s="1">
        <v>141.5</v>
      </c>
      <c r="I319" s="1">
        <v>118</v>
      </c>
      <c r="J319" s="1">
        <v>139.5</v>
      </c>
      <c r="K319" s="1">
        <v>153</v>
      </c>
      <c r="L319" s="1">
        <v>113.2</v>
      </c>
      <c r="M319" s="1">
        <v>112.8</v>
      </c>
      <c r="N319" s="1">
        <v>141.1</v>
      </c>
      <c r="O319" s="1">
        <v>152</v>
      </c>
      <c r="P319" s="1">
        <v>139.4</v>
      </c>
      <c r="Q319" s="62">
        <v>1626.5</v>
      </c>
      <c r="R319" s="1">
        <v>127.6</v>
      </c>
      <c r="S319" s="1">
        <v>164</v>
      </c>
      <c r="T319" s="1">
        <v>141.5</v>
      </c>
      <c r="U319" s="1">
        <v>129.80000000000001</v>
      </c>
      <c r="V319" s="1">
        <v>139.69999999999999</v>
      </c>
      <c r="W319" s="1">
        <v>146.30000000000001</v>
      </c>
      <c r="X319" s="1">
        <v>133.4</v>
      </c>
      <c r="Y319" s="1">
        <v>135.1</v>
      </c>
      <c r="Z319" s="1">
        <v>136.19999999999999</v>
      </c>
      <c r="AA319" s="1">
        <v>123.3</v>
      </c>
      <c r="AB319" s="1">
        <v>130.69999999999999</v>
      </c>
      <c r="AC319" s="1">
        <v>145.5</v>
      </c>
      <c r="AD319" s="1">
        <v>130.4</v>
      </c>
      <c r="AE319" s="1">
        <v>132.5</v>
      </c>
      <c r="AF319" s="1">
        <v>138.9</v>
      </c>
    </row>
    <row r="320" spans="1:32">
      <c r="A320" s="1" t="s">
        <v>33</v>
      </c>
      <c r="B320" s="1">
        <v>2018</v>
      </c>
      <c r="C320" s="1" t="s">
        <v>44</v>
      </c>
      <c r="D320" s="1" t="s">
        <v>211</v>
      </c>
      <c r="E320" s="1">
        <v>138.1</v>
      </c>
      <c r="F320" s="1">
        <v>146.30000000000001</v>
      </c>
      <c r="G320" s="1">
        <v>137.80000000000001</v>
      </c>
      <c r="H320" s="1">
        <v>141.6</v>
      </c>
      <c r="I320" s="1">
        <v>118.1</v>
      </c>
      <c r="J320" s="1">
        <v>141.5</v>
      </c>
      <c r="K320" s="1">
        <v>145.19999999999999</v>
      </c>
      <c r="L320" s="1">
        <v>115.3</v>
      </c>
      <c r="M320" s="1">
        <v>112.5</v>
      </c>
      <c r="N320" s="1">
        <v>141.4</v>
      </c>
      <c r="O320" s="1">
        <v>152.6</v>
      </c>
      <c r="P320" s="1">
        <v>139.1</v>
      </c>
      <c r="Q320" s="62">
        <v>1629.4999999999998</v>
      </c>
      <c r="R320" s="1">
        <v>128</v>
      </c>
      <c r="S320" s="1">
        <v>164.4</v>
      </c>
      <c r="T320" s="1">
        <v>142.4</v>
      </c>
      <c r="U320" s="1">
        <v>130.19999999999999</v>
      </c>
      <c r="V320" s="1">
        <v>140.5</v>
      </c>
      <c r="W320" s="1">
        <v>146.9</v>
      </c>
      <c r="X320" s="1">
        <v>136.69999999999999</v>
      </c>
      <c r="Y320" s="1">
        <v>135.80000000000001</v>
      </c>
      <c r="Z320" s="1">
        <v>136.80000000000001</v>
      </c>
      <c r="AA320" s="1">
        <v>121.2</v>
      </c>
      <c r="AB320" s="1">
        <v>131.30000000000001</v>
      </c>
      <c r="AC320" s="1">
        <v>146.1</v>
      </c>
      <c r="AD320" s="1">
        <v>130.5</v>
      </c>
      <c r="AE320" s="1">
        <v>132.19999999999999</v>
      </c>
      <c r="AF320" s="1">
        <v>139</v>
      </c>
    </row>
    <row r="321" spans="1:32">
      <c r="A321" s="1" t="s">
        <v>33</v>
      </c>
      <c r="B321" s="1">
        <v>2018</v>
      </c>
      <c r="C321" s="1" t="s">
        <v>45</v>
      </c>
      <c r="D321" s="1" t="s">
        <v>212</v>
      </c>
      <c r="E321" s="1">
        <v>138.5</v>
      </c>
      <c r="F321" s="1">
        <v>147.80000000000001</v>
      </c>
      <c r="G321" s="1">
        <v>141.1</v>
      </c>
      <c r="H321" s="1">
        <v>141.6</v>
      </c>
      <c r="I321" s="1">
        <v>118.1</v>
      </c>
      <c r="J321" s="1">
        <v>138.5</v>
      </c>
      <c r="K321" s="1">
        <v>132.4</v>
      </c>
      <c r="L321" s="1">
        <v>117.5</v>
      </c>
      <c r="M321" s="1">
        <v>111</v>
      </c>
      <c r="N321" s="1">
        <v>141.5</v>
      </c>
      <c r="O321" s="1">
        <v>152.9</v>
      </c>
      <c r="P321" s="1">
        <v>137.6</v>
      </c>
      <c r="Q321" s="62">
        <v>1618.5</v>
      </c>
      <c r="R321" s="1">
        <v>128.1</v>
      </c>
      <c r="S321" s="1">
        <v>164.6</v>
      </c>
      <c r="T321" s="1">
        <v>142.69999999999999</v>
      </c>
      <c r="U321" s="1">
        <v>130.30000000000001</v>
      </c>
      <c r="V321" s="1">
        <v>140.80000000000001</v>
      </c>
      <c r="W321" s="1">
        <v>146.5</v>
      </c>
      <c r="X321" s="1">
        <v>132.4</v>
      </c>
      <c r="Y321" s="1">
        <v>136.19999999999999</v>
      </c>
      <c r="Z321" s="1">
        <v>137.30000000000001</v>
      </c>
      <c r="AA321" s="1">
        <v>118.8</v>
      </c>
      <c r="AB321" s="1">
        <v>131.69999999999999</v>
      </c>
      <c r="AC321" s="1">
        <v>146.5</v>
      </c>
      <c r="AD321" s="1">
        <v>130.80000000000001</v>
      </c>
      <c r="AE321" s="1">
        <v>131.69999999999999</v>
      </c>
      <c r="AF321" s="1">
        <v>138</v>
      </c>
    </row>
    <row r="322" spans="1:32">
      <c r="A322" s="1" t="s">
        <v>33</v>
      </c>
      <c r="B322" s="1">
        <v>2019</v>
      </c>
      <c r="C322" s="1" t="s">
        <v>31</v>
      </c>
      <c r="D322" s="1" t="s">
        <v>213</v>
      </c>
      <c r="E322" s="1">
        <v>138.30000000000001</v>
      </c>
      <c r="F322" s="1">
        <v>149.4</v>
      </c>
      <c r="G322" s="1">
        <v>143.5</v>
      </c>
      <c r="H322" s="1">
        <v>141.69999999999999</v>
      </c>
      <c r="I322" s="1">
        <v>118.1</v>
      </c>
      <c r="J322" s="1">
        <v>135.19999999999999</v>
      </c>
      <c r="K322" s="1">
        <v>130.5</v>
      </c>
      <c r="L322" s="1">
        <v>118.2</v>
      </c>
      <c r="M322" s="1">
        <v>110.4</v>
      </c>
      <c r="N322" s="1">
        <v>140.4</v>
      </c>
      <c r="O322" s="1">
        <v>153.19999999999999</v>
      </c>
      <c r="P322" s="1">
        <v>137.30000000000001</v>
      </c>
      <c r="Q322" s="62">
        <v>1616.2000000000003</v>
      </c>
      <c r="R322" s="1">
        <v>128.1</v>
      </c>
      <c r="S322" s="1">
        <v>164.7</v>
      </c>
      <c r="T322" s="1">
        <v>143</v>
      </c>
      <c r="U322" s="1">
        <v>130.4</v>
      </c>
      <c r="V322" s="1">
        <v>141.1</v>
      </c>
      <c r="W322" s="1">
        <v>147.69999999999999</v>
      </c>
      <c r="X322" s="1">
        <v>128.6</v>
      </c>
      <c r="Y322" s="1">
        <v>136.30000000000001</v>
      </c>
      <c r="Z322" s="1">
        <v>137.80000000000001</v>
      </c>
      <c r="AA322" s="1">
        <v>118.6</v>
      </c>
      <c r="AB322" s="1">
        <v>131.9</v>
      </c>
      <c r="AC322" s="1">
        <v>146.6</v>
      </c>
      <c r="AD322" s="1">
        <v>131.69999999999999</v>
      </c>
      <c r="AE322" s="1">
        <v>131.80000000000001</v>
      </c>
      <c r="AF322" s="1">
        <v>138</v>
      </c>
    </row>
    <row r="323" spans="1:32">
      <c r="A323" s="1" t="s">
        <v>33</v>
      </c>
      <c r="B323" s="1">
        <v>2019</v>
      </c>
      <c r="C323" s="1" t="s">
        <v>35</v>
      </c>
      <c r="D323" s="1" t="s">
        <v>214</v>
      </c>
      <c r="E323" s="1">
        <v>139.4</v>
      </c>
      <c r="F323" s="1">
        <v>150.1</v>
      </c>
      <c r="G323" s="1">
        <v>145.30000000000001</v>
      </c>
      <c r="H323" s="1">
        <v>141.69999999999999</v>
      </c>
      <c r="I323" s="1">
        <v>118.4</v>
      </c>
      <c r="J323" s="1">
        <v>137</v>
      </c>
      <c r="K323" s="1">
        <v>131.6</v>
      </c>
      <c r="L323" s="1">
        <v>119.9</v>
      </c>
      <c r="M323" s="1">
        <v>110.4</v>
      </c>
      <c r="N323" s="1">
        <v>140.80000000000001</v>
      </c>
      <c r="O323" s="1">
        <v>153.5</v>
      </c>
      <c r="P323" s="1">
        <v>138</v>
      </c>
      <c r="Q323" s="62">
        <v>1626.1000000000001</v>
      </c>
      <c r="R323" s="1">
        <v>128.30000000000001</v>
      </c>
      <c r="S323" s="1">
        <v>164.9</v>
      </c>
      <c r="T323" s="1">
        <v>143.30000000000001</v>
      </c>
      <c r="U323" s="1">
        <v>130.80000000000001</v>
      </c>
      <c r="V323" s="1">
        <v>141.4</v>
      </c>
      <c r="W323" s="1">
        <v>148.5</v>
      </c>
      <c r="X323" s="1">
        <v>127.1</v>
      </c>
      <c r="Y323" s="1">
        <v>136.6</v>
      </c>
      <c r="Z323" s="1">
        <v>138.5</v>
      </c>
      <c r="AA323" s="1">
        <v>119.2</v>
      </c>
      <c r="AB323" s="1">
        <v>132.19999999999999</v>
      </c>
      <c r="AC323" s="1">
        <v>146.6</v>
      </c>
      <c r="AD323" s="1">
        <v>133</v>
      </c>
      <c r="AE323" s="1">
        <v>132.4</v>
      </c>
      <c r="AF323" s="1">
        <v>138.6</v>
      </c>
    </row>
    <row r="324" spans="1:32">
      <c r="A324" s="1" t="s">
        <v>33</v>
      </c>
      <c r="B324" s="1">
        <v>2019</v>
      </c>
      <c r="C324" s="1" t="s">
        <v>36</v>
      </c>
      <c r="D324" s="1" t="s">
        <v>215</v>
      </c>
      <c r="E324" s="1">
        <v>139.69999999999999</v>
      </c>
      <c r="F324" s="1">
        <v>151.1</v>
      </c>
      <c r="G324" s="1">
        <v>142.9</v>
      </c>
      <c r="H324" s="1">
        <v>141.9</v>
      </c>
      <c r="I324" s="1">
        <v>118.4</v>
      </c>
      <c r="J324" s="1">
        <v>139.4</v>
      </c>
      <c r="K324" s="1">
        <v>141.19999999999999</v>
      </c>
      <c r="L324" s="1">
        <v>120.7</v>
      </c>
      <c r="M324" s="1">
        <v>110.4</v>
      </c>
      <c r="N324" s="1">
        <v>140.69999999999999</v>
      </c>
      <c r="O324" s="1">
        <v>153.9</v>
      </c>
      <c r="P324" s="1">
        <v>139.6</v>
      </c>
      <c r="Q324" s="62">
        <v>1639.9</v>
      </c>
      <c r="R324" s="1">
        <v>128.5</v>
      </c>
      <c r="S324" s="1">
        <v>165.3</v>
      </c>
      <c r="T324" s="1">
        <v>143.5</v>
      </c>
      <c r="U324" s="1">
        <v>131.19999999999999</v>
      </c>
      <c r="V324" s="1">
        <v>141.6</v>
      </c>
      <c r="W324" s="1">
        <v>149</v>
      </c>
      <c r="X324" s="1">
        <v>128.80000000000001</v>
      </c>
      <c r="Y324" s="1">
        <v>136.80000000000001</v>
      </c>
      <c r="Z324" s="1">
        <v>139.19999999999999</v>
      </c>
      <c r="AA324" s="1">
        <v>119.9</v>
      </c>
      <c r="AB324" s="1">
        <v>133</v>
      </c>
      <c r="AC324" s="1">
        <v>146.69999999999999</v>
      </c>
      <c r="AD324" s="1">
        <v>132.5</v>
      </c>
      <c r="AE324" s="1">
        <v>132.80000000000001</v>
      </c>
      <c r="AF324" s="1">
        <v>139.5</v>
      </c>
    </row>
    <row r="325" spans="1:32">
      <c r="A325" s="1" t="s">
        <v>33</v>
      </c>
      <c r="B325" s="1">
        <v>2019</v>
      </c>
      <c r="C325" s="1" t="s">
        <v>38</v>
      </c>
      <c r="D325" s="1" t="s">
        <v>216</v>
      </c>
      <c r="E325" s="1">
        <v>140.4</v>
      </c>
      <c r="F325" s="1">
        <v>156.69999999999999</v>
      </c>
      <c r="G325" s="1">
        <v>138.30000000000001</v>
      </c>
      <c r="H325" s="1">
        <v>142.4</v>
      </c>
      <c r="I325" s="1">
        <v>118.6</v>
      </c>
      <c r="J325" s="1">
        <v>149.69999999999999</v>
      </c>
      <c r="K325" s="1">
        <v>161.6</v>
      </c>
      <c r="L325" s="1">
        <v>124.4</v>
      </c>
      <c r="M325" s="1">
        <v>111.2</v>
      </c>
      <c r="N325" s="1">
        <v>141</v>
      </c>
      <c r="O325" s="1">
        <v>154.5</v>
      </c>
      <c r="P325" s="1">
        <v>143.80000000000001</v>
      </c>
      <c r="Q325" s="62">
        <v>1682.6000000000001</v>
      </c>
      <c r="R325" s="1">
        <v>128.9</v>
      </c>
      <c r="S325" s="1">
        <v>166.2</v>
      </c>
      <c r="T325" s="1">
        <v>144</v>
      </c>
      <c r="U325" s="1">
        <v>131.69999999999999</v>
      </c>
      <c r="V325" s="1">
        <v>142.19999999999999</v>
      </c>
      <c r="W325" s="1">
        <v>150.1</v>
      </c>
      <c r="X325" s="1">
        <v>129.4</v>
      </c>
      <c r="Y325" s="1">
        <v>137.19999999999999</v>
      </c>
      <c r="Z325" s="1">
        <v>139.80000000000001</v>
      </c>
      <c r="AA325" s="1">
        <v>120.1</v>
      </c>
      <c r="AB325" s="1">
        <v>134</v>
      </c>
      <c r="AC325" s="1">
        <v>148</v>
      </c>
      <c r="AD325" s="1">
        <v>132.6</v>
      </c>
      <c r="AE325" s="1">
        <v>133.30000000000001</v>
      </c>
      <c r="AF325" s="1">
        <v>141.5</v>
      </c>
    </row>
    <row r="326" spans="1:32">
      <c r="A326" s="1" t="s">
        <v>33</v>
      </c>
      <c r="B326" s="1">
        <v>2019</v>
      </c>
      <c r="C326" s="1" t="s">
        <v>39</v>
      </c>
      <c r="D326" s="1" t="s">
        <v>217</v>
      </c>
      <c r="E326" s="1">
        <v>140.69999999999999</v>
      </c>
      <c r="F326" s="1">
        <v>159.6</v>
      </c>
      <c r="G326" s="1">
        <v>140.4</v>
      </c>
      <c r="H326" s="1">
        <v>143.4</v>
      </c>
      <c r="I326" s="1">
        <v>118.6</v>
      </c>
      <c r="J326" s="1">
        <v>150.9</v>
      </c>
      <c r="K326" s="1">
        <v>169.8</v>
      </c>
      <c r="L326" s="1">
        <v>127.4</v>
      </c>
      <c r="M326" s="1">
        <v>111.8</v>
      </c>
      <c r="N326" s="1">
        <v>141</v>
      </c>
      <c r="O326" s="1">
        <v>155.1</v>
      </c>
      <c r="P326" s="1">
        <v>145.6</v>
      </c>
      <c r="Q326" s="62">
        <v>1704.2999999999997</v>
      </c>
      <c r="R326" s="1">
        <v>129</v>
      </c>
      <c r="S326" s="1">
        <v>166.7</v>
      </c>
      <c r="T326" s="1">
        <v>144.30000000000001</v>
      </c>
      <c r="U326" s="1">
        <v>131.69999999999999</v>
      </c>
      <c r="V326" s="1">
        <v>142.4</v>
      </c>
      <c r="W326" s="1">
        <v>149.4</v>
      </c>
      <c r="X326" s="1">
        <v>130.5</v>
      </c>
      <c r="Y326" s="1">
        <v>137.4</v>
      </c>
      <c r="Z326" s="1">
        <v>140.30000000000001</v>
      </c>
      <c r="AA326" s="1">
        <v>119.6</v>
      </c>
      <c r="AB326" s="1">
        <v>134.30000000000001</v>
      </c>
      <c r="AC326" s="1">
        <v>148.9</v>
      </c>
      <c r="AD326" s="1">
        <v>133.69999999999999</v>
      </c>
      <c r="AE326" s="1">
        <v>133.6</v>
      </c>
      <c r="AF326" s="1">
        <v>142.1</v>
      </c>
    </row>
    <row r="327" spans="1:32">
      <c r="A327" s="1" t="s">
        <v>33</v>
      </c>
      <c r="B327" s="1">
        <v>2019</v>
      </c>
      <c r="C327" s="1" t="s">
        <v>40</v>
      </c>
      <c r="D327" s="1" t="s">
        <v>218</v>
      </c>
      <c r="E327" s="1">
        <v>141.4</v>
      </c>
      <c r="F327" s="1">
        <v>160.19999999999999</v>
      </c>
      <c r="G327" s="1">
        <v>142.5</v>
      </c>
      <c r="H327" s="1">
        <v>144.1</v>
      </c>
      <c r="I327" s="1">
        <v>119.3</v>
      </c>
      <c r="J327" s="1">
        <v>154.69999999999999</v>
      </c>
      <c r="K327" s="1">
        <v>180.1</v>
      </c>
      <c r="L327" s="1">
        <v>128.9</v>
      </c>
      <c r="M327" s="1">
        <v>111.8</v>
      </c>
      <c r="N327" s="1">
        <v>141.6</v>
      </c>
      <c r="O327" s="1">
        <v>155.6</v>
      </c>
      <c r="P327" s="1">
        <v>147.69999999999999</v>
      </c>
      <c r="Q327" s="62">
        <v>1727.8999999999999</v>
      </c>
      <c r="R327" s="1">
        <v>129.5</v>
      </c>
      <c r="S327" s="1">
        <v>167.2</v>
      </c>
      <c r="T327" s="1">
        <v>144.69999999999999</v>
      </c>
      <c r="U327" s="1">
        <v>131.9</v>
      </c>
      <c r="V327" s="1">
        <v>142.69999999999999</v>
      </c>
      <c r="W327" s="1">
        <v>150.6</v>
      </c>
      <c r="X327" s="1">
        <v>127</v>
      </c>
      <c r="Y327" s="1">
        <v>137.69999999999999</v>
      </c>
      <c r="Z327" s="1">
        <v>140.80000000000001</v>
      </c>
      <c r="AA327" s="1">
        <v>120.6</v>
      </c>
      <c r="AB327" s="1">
        <v>135</v>
      </c>
      <c r="AC327" s="1">
        <v>150.4</v>
      </c>
      <c r="AD327" s="1">
        <v>135.1</v>
      </c>
      <c r="AE327" s="1">
        <v>134.5</v>
      </c>
      <c r="AF327" s="1">
        <v>143.30000000000001</v>
      </c>
    </row>
    <row r="328" spans="1:32">
      <c r="A328" s="1" t="s">
        <v>33</v>
      </c>
      <c r="B328" s="1">
        <v>2019</v>
      </c>
      <c r="C328" s="1" t="s">
        <v>41</v>
      </c>
      <c r="D328" s="1" t="s">
        <v>219</v>
      </c>
      <c r="E328" s="1">
        <v>142.1</v>
      </c>
      <c r="F328" s="1">
        <v>158.30000000000001</v>
      </c>
      <c r="G328" s="1">
        <v>140.80000000000001</v>
      </c>
      <c r="H328" s="1">
        <v>144.9</v>
      </c>
      <c r="I328" s="1">
        <v>119.9</v>
      </c>
      <c r="J328" s="1">
        <v>153.9</v>
      </c>
      <c r="K328" s="1">
        <v>189.1</v>
      </c>
      <c r="L328" s="1">
        <v>129.80000000000001</v>
      </c>
      <c r="M328" s="1">
        <v>112.7</v>
      </c>
      <c r="N328" s="1">
        <v>142.5</v>
      </c>
      <c r="O328" s="1">
        <v>156.19999999999999</v>
      </c>
      <c r="P328" s="1">
        <v>149.1</v>
      </c>
      <c r="Q328" s="62">
        <v>1739.3</v>
      </c>
      <c r="R328" s="1">
        <v>129.80000000000001</v>
      </c>
      <c r="S328" s="1">
        <v>167.9</v>
      </c>
      <c r="T328" s="1">
        <v>145</v>
      </c>
      <c r="U328" s="1">
        <v>132.19999999999999</v>
      </c>
      <c r="V328" s="1">
        <v>143</v>
      </c>
      <c r="W328" s="1">
        <v>151.6</v>
      </c>
      <c r="X328" s="1">
        <v>125.5</v>
      </c>
      <c r="Y328" s="1">
        <v>138.1</v>
      </c>
      <c r="Z328" s="1">
        <v>141.5</v>
      </c>
      <c r="AA328" s="1">
        <v>120.8</v>
      </c>
      <c r="AB328" s="1">
        <v>135.4</v>
      </c>
      <c r="AC328" s="1">
        <v>151.5</v>
      </c>
      <c r="AD328" s="1">
        <v>137.80000000000001</v>
      </c>
      <c r="AE328" s="1">
        <v>135.30000000000001</v>
      </c>
      <c r="AF328" s="1">
        <v>144.19999999999999</v>
      </c>
    </row>
    <row r="329" spans="1:32">
      <c r="A329" s="1" t="s">
        <v>33</v>
      </c>
      <c r="B329" s="1">
        <v>2019</v>
      </c>
      <c r="C329" s="1" t="s">
        <v>42</v>
      </c>
      <c r="D329" s="1" t="s">
        <v>220</v>
      </c>
      <c r="E329" s="1">
        <v>142.69999999999999</v>
      </c>
      <c r="F329" s="1">
        <v>158.69999999999999</v>
      </c>
      <c r="G329" s="1">
        <v>141.6</v>
      </c>
      <c r="H329" s="1">
        <v>144.9</v>
      </c>
      <c r="I329" s="1">
        <v>120.8</v>
      </c>
      <c r="J329" s="1">
        <v>149.80000000000001</v>
      </c>
      <c r="K329" s="1">
        <v>192.4</v>
      </c>
      <c r="L329" s="1">
        <v>130.30000000000001</v>
      </c>
      <c r="M329" s="1">
        <v>114</v>
      </c>
      <c r="N329" s="1">
        <v>143.80000000000001</v>
      </c>
      <c r="O329" s="1">
        <v>156.4</v>
      </c>
      <c r="P329" s="1">
        <v>149.5</v>
      </c>
      <c r="Q329" s="62">
        <v>1744.9</v>
      </c>
      <c r="R329" s="1">
        <v>130</v>
      </c>
      <c r="S329" s="1">
        <v>168.6</v>
      </c>
      <c r="T329" s="1">
        <v>145.30000000000001</v>
      </c>
      <c r="U329" s="1">
        <v>132.19999999999999</v>
      </c>
      <c r="V329" s="1">
        <v>143.30000000000001</v>
      </c>
      <c r="W329" s="1">
        <v>152.19999999999999</v>
      </c>
      <c r="X329" s="1">
        <v>126.6</v>
      </c>
      <c r="Y329" s="1">
        <v>138.30000000000001</v>
      </c>
      <c r="Z329" s="1">
        <v>141.9</v>
      </c>
      <c r="AA329" s="1">
        <v>121.2</v>
      </c>
      <c r="AB329" s="1">
        <v>135.9</v>
      </c>
      <c r="AC329" s="1">
        <v>151.6</v>
      </c>
      <c r="AD329" s="1">
        <v>139</v>
      </c>
      <c r="AE329" s="1">
        <v>135.69999999999999</v>
      </c>
      <c r="AF329" s="1">
        <v>144.69999999999999</v>
      </c>
    </row>
    <row r="330" spans="1:32">
      <c r="A330" s="1" t="s">
        <v>33</v>
      </c>
      <c r="B330" s="1">
        <v>2019</v>
      </c>
      <c r="C330" s="1" t="s">
        <v>43</v>
      </c>
      <c r="D330" s="1" t="s">
        <v>221</v>
      </c>
      <c r="E330" s="1">
        <v>143.5</v>
      </c>
      <c r="F330" s="1">
        <v>159.80000000000001</v>
      </c>
      <c r="G330" s="1">
        <v>144.69999999999999</v>
      </c>
      <c r="H330" s="1">
        <v>145.6</v>
      </c>
      <c r="I330" s="1">
        <v>121.1</v>
      </c>
      <c r="J330" s="1">
        <v>150.6</v>
      </c>
      <c r="K330" s="1">
        <v>207.2</v>
      </c>
      <c r="L330" s="1">
        <v>131.19999999999999</v>
      </c>
      <c r="M330" s="1">
        <v>114.8</v>
      </c>
      <c r="N330" s="1">
        <v>145.19999999999999</v>
      </c>
      <c r="O330" s="1">
        <v>156.80000000000001</v>
      </c>
      <c r="P330" s="1">
        <v>151.9</v>
      </c>
      <c r="Q330" s="62">
        <v>1772.4</v>
      </c>
      <c r="R330" s="1">
        <v>130.19999999999999</v>
      </c>
      <c r="S330" s="1">
        <v>169.3</v>
      </c>
      <c r="T330" s="1">
        <v>145.9</v>
      </c>
      <c r="U330" s="1">
        <v>132.4</v>
      </c>
      <c r="V330" s="1">
        <v>143.9</v>
      </c>
      <c r="W330" s="1">
        <v>153</v>
      </c>
      <c r="X330" s="1">
        <v>128.9</v>
      </c>
      <c r="Y330" s="1">
        <v>138.69999999999999</v>
      </c>
      <c r="Z330" s="1">
        <v>142.4</v>
      </c>
      <c r="AA330" s="1">
        <v>121.5</v>
      </c>
      <c r="AB330" s="1">
        <v>136.19999999999999</v>
      </c>
      <c r="AC330" s="1">
        <v>151.69999999999999</v>
      </c>
      <c r="AD330" s="1">
        <v>139.5</v>
      </c>
      <c r="AE330" s="1">
        <v>136</v>
      </c>
      <c r="AF330" s="1">
        <v>146</v>
      </c>
    </row>
    <row r="331" spans="1:32">
      <c r="A331" s="1" t="s">
        <v>33</v>
      </c>
      <c r="B331" s="1">
        <v>2019</v>
      </c>
      <c r="C331" s="1" t="s">
        <v>44</v>
      </c>
      <c r="D331" s="1" t="s">
        <v>222</v>
      </c>
      <c r="E331" s="1">
        <v>144.1</v>
      </c>
      <c r="F331" s="1">
        <v>162.4</v>
      </c>
      <c r="G331" s="1">
        <v>148.4</v>
      </c>
      <c r="H331" s="1">
        <v>145.9</v>
      </c>
      <c r="I331" s="1">
        <v>121.5</v>
      </c>
      <c r="J331" s="1">
        <v>148.80000000000001</v>
      </c>
      <c r="K331" s="1">
        <v>215.7</v>
      </c>
      <c r="L331" s="1">
        <v>134.6</v>
      </c>
      <c r="M331" s="1">
        <v>115</v>
      </c>
      <c r="N331" s="1">
        <v>146.30000000000001</v>
      </c>
      <c r="O331" s="1">
        <v>157.19999999999999</v>
      </c>
      <c r="P331" s="1">
        <v>153.6</v>
      </c>
      <c r="Q331" s="62">
        <v>1793.4999999999998</v>
      </c>
      <c r="R331" s="1">
        <v>130.5</v>
      </c>
      <c r="S331" s="1">
        <v>169.9</v>
      </c>
      <c r="T331" s="1">
        <v>146.30000000000001</v>
      </c>
      <c r="U331" s="1">
        <v>132.6</v>
      </c>
      <c r="V331" s="1">
        <v>144.19999999999999</v>
      </c>
      <c r="W331" s="1">
        <v>153.5</v>
      </c>
      <c r="X331" s="1">
        <v>132.19999999999999</v>
      </c>
      <c r="Y331" s="1">
        <v>139.1</v>
      </c>
      <c r="Z331" s="1">
        <v>142.80000000000001</v>
      </c>
      <c r="AA331" s="1">
        <v>121.7</v>
      </c>
      <c r="AB331" s="1">
        <v>136.69999999999999</v>
      </c>
      <c r="AC331" s="1">
        <v>151.80000000000001</v>
      </c>
      <c r="AD331" s="1">
        <v>139.80000000000001</v>
      </c>
      <c r="AE331" s="1">
        <v>136.30000000000001</v>
      </c>
      <c r="AF331" s="1">
        <v>147</v>
      </c>
    </row>
    <row r="332" spans="1:32">
      <c r="A332" s="1" t="s">
        <v>33</v>
      </c>
      <c r="B332" s="1">
        <v>2019</v>
      </c>
      <c r="C332" s="1" t="s">
        <v>45</v>
      </c>
      <c r="D332" s="1" t="s">
        <v>223</v>
      </c>
      <c r="E332" s="1">
        <v>144.9</v>
      </c>
      <c r="F332" s="1">
        <v>164.5</v>
      </c>
      <c r="G332" s="1">
        <v>153.69999999999999</v>
      </c>
      <c r="H332" s="1">
        <v>147.5</v>
      </c>
      <c r="I332" s="1">
        <v>122.7</v>
      </c>
      <c r="J332" s="1">
        <v>147.19999999999999</v>
      </c>
      <c r="K332" s="1">
        <v>231.5</v>
      </c>
      <c r="L332" s="1">
        <v>137.19999999999999</v>
      </c>
      <c r="M332" s="1">
        <v>114.7</v>
      </c>
      <c r="N332" s="1">
        <v>148</v>
      </c>
      <c r="O332" s="1">
        <v>157.69999999999999</v>
      </c>
      <c r="P332" s="1">
        <v>156.30000000000001</v>
      </c>
      <c r="Q332" s="62">
        <v>1825.9</v>
      </c>
      <c r="R332" s="1">
        <v>130.80000000000001</v>
      </c>
      <c r="S332" s="1">
        <v>170.4</v>
      </c>
      <c r="T332" s="1">
        <v>146.80000000000001</v>
      </c>
      <c r="U332" s="1">
        <v>132.80000000000001</v>
      </c>
      <c r="V332" s="1">
        <v>144.6</v>
      </c>
      <c r="W332" s="1">
        <v>152.80000000000001</v>
      </c>
      <c r="X332" s="1">
        <v>133.6</v>
      </c>
      <c r="Y332" s="1">
        <v>139.80000000000001</v>
      </c>
      <c r="Z332" s="1">
        <v>143.19999999999999</v>
      </c>
      <c r="AA332" s="1">
        <v>125.2</v>
      </c>
      <c r="AB332" s="1">
        <v>136.80000000000001</v>
      </c>
      <c r="AC332" s="1">
        <v>151.9</v>
      </c>
      <c r="AD332" s="1">
        <v>140.19999999999999</v>
      </c>
      <c r="AE332" s="1">
        <v>137.69999999999999</v>
      </c>
      <c r="AF332" s="1">
        <v>148.30000000000001</v>
      </c>
    </row>
    <row r="333" spans="1:32">
      <c r="A333" s="1" t="s">
        <v>33</v>
      </c>
      <c r="B333" s="1">
        <v>2020</v>
      </c>
      <c r="C333" s="1" t="s">
        <v>31</v>
      </c>
      <c r="D333" s="1" t="s">
        <v>224</v>
      </c>
      <c r="E333" s="1">
        <v>145.6</v>
      </c>
      <c r="F333" s="1">
        <v>167.6</v>
      </c>
      <c r="G333" s="1">
        <v>157</v>
      </c>
      <c r="H333" s="1">
        <v>149.30000000000001</v>
      </c>
      <c r="I333" s="1">
        <v>126.3</v>
      </c>
      <c r="J333" s="1">
        <v>144.4</v>
      </c>
      <c r="K333" s="1">
        <v>207.8</v>
      </c>
      <c r="L333" s="1">
        <v>139.1</v>
      </c>
      <c r="M333" s="1">
        <v>114.8</v>
      </c>
      <c r="N333" s="1">
        <v>149.5</v>
      </c>
      <c r="O333" s="1">
        <v>158.5</v>
      </c>
      <c r="P333" s="1">
        <v>154.4</v>
      </c>
      <c r="Q333" s="62">
        <v>1814.3</v>
      </c>
      <c r="R333" s="1">
        <v>131.1</v>
      </c>
      <c r="S333" s="1">
        <v>170.8</v>
      </c>
      <c r="T333" s="1">
        <v>147</v>
      </c>
      <c r="U333" s="1">
        <v>133.19999999999999</v>
      </c>
      <c r="V333" s="1">
        <v>144.9</v>
      </c>
      <c r="W333" s="1">
        <v>153.9</v>
      </c>
      <c r="X333" s="1">
        <v>135.1</v>
      </c>
      <c r="Y333" s="1">
        <v>140.1</v>
      </c>
      <c r="Z333" s="1">
        <v>143.80000000000001</v>
      </c>
      <c r="AA333" s="1">
        <v>126.1</v>
      </c>
      <c r="AB333" s="1">
        <v>137.19999999999999</v>
      </c>
      <c r="AC333" s="1">
        <v>152.1</v>
      </c>
      <c r="AD333" s="1">
        <v>142.1</v>
      </c>
      <c r="AE333" s="1">
        <v>138.4</v>
      </c>
      <c r="AF333" s="1">
        <v>148.19999999999999</v>
      </c>
    </row>
    <row r="334" spans="1:32">
      <c r="A334" s="1" t="s">
        <v>33</v>
      </c>
      <c r="B334" s="1">
        <v>2020</v>
      </c>
      <c r="C334" s="1" t="s">
        <v>35</v>
      </c>
      <c r="D334" s="1" t="s">
        <v>225</v>
      </c>
      <c r="E334" s="1">
        <v>146.19999999999999</v>
      </c>
      <c r="F334" s="1">
        <v>167.6</v>
      </c>
      <c r="G334" s="1">
        <v>153.1</v>
      </c>
      <c r="H334" s="1">
        <v>150.69999999999999</v>
      </c>
      <c r="I334" s="1">
        <v>127.4</v>
      </c>
      <c r="J334" s="1">
        <v>143.1</v>
      </c>
      <c r="K334" s="1">
        <v>181.7</v>
      </c>
      <c r="L334" s="1">
        <v>139.6</v>
      </c>
      <c r="M334" s="1">
        <v>114.6</v>
      </c>
      <c r="N334" s="1">
        <v>150.4</v>
      </c>
      <c r="O334" s="1">
        <v>159</v>
      </c>
      <c r="P334" s="1">
        <v>151.69999999999999</v>
      </c>
      <c r="Q334" s="62">
        <v>1785.1</v>
      </c>
      <c r="R334" s="1">
        <v>131.5</v>
      </c>
      <c r="S334" s="1">
        <v>172</v>
      </c>
      <c r="T334" s="1">
        <v>147.30000000000001</v>
      </c>
      <c r="U334" s="1">
        <v>133.5</v>
      </c>
      <c r="V334" s="1">
        <v>145.19999999999999</v>
      </c>
      <c r="W334" s="1">
        <v>154.80000000000001</v>
      </c>
      <c r="X334" s="1">
        <v>138.9</v>
      </c>
      <c r="Y334" s="1">
        <v>140.4</v>
      </c>
      <c r="Z334" s="1">
        <v>144.4</v>
      </c>
      <c r="AA334" s="1">
        <v>125.2</v>
      </c>
      <c r="AB334" s="1">
        <v>137.69999999999999</v>
      </c>
      <c r="AC334" s="1">
        <v>152.19999999999999</v>
      </c>
      <c r="AD334" s="1">
        <v>143.5</v>
      </c>
      <c r="AE334" s="1">
        <v>138.4</v>
      </c>
      <c r="AF334" s="1">
        <v>147.69999999999999</v>
      </c>
    </row>
    <row r="335" spans="1:32">
      <c r="A335" s="1" t="s">
        <v>33</v>
      </c>
      <c r="B335" s="1">
        <v>2020</v>
      </c>
      <c r="C335" s="1" t="s">
        <v>36</v>
      </c>
      <c r="D335" s="1" t="s">
        <v>226</v>
      </c>
      <c r="E335" s="1">
        <v>146.5</v>
      </c>
      <c r="F335" s="1">
        <v>167.5</v>
      </c>
      <c r="G335" s="1">
        <v>148.9</v>
      </c>
      <c r="H335" s="1">
        <v>151.1</v>
      </c>
      <c r="I335" s="1">
        <v>127.5</v>
      </c>
      <c r="J335" s="1">
        <v>143.30000000000001</v>
      </c>
      <c r="K335" s="1">
        <v>167</v>
      </c>
      <c r="L335" s="1">
        <v>139.69999999999999</v>
      </c>
      <c r="M335" s="1">
        <v>114.4</v>
      </c>
      <c r="N335" s="1">
        <v>151.5</v>
      </c>
      <c r="O335" s="1">
        <v>159.1</v>
      </c>
      <c r="P335" s="1">
        <v>150.1</v>
      </c>
      <c r="Q335" s="62">
        <v>1766.6</v>
      </c>
      <c r="R335" s="1">
        <v>131.9</v>
      </c>
      <c r="S335" s="1">
        <v>173.3</v>
      </c>
      <c r="T335" s="1">
        <v>147.69999999999999</v>
      </c>
      <c r="U335" s="1">
        <v>133.80000000000001</v>
      </c>
      <c r="V335" s="1">
        <v>145.6</v>
      </c>
      <c r="W335" s="1">
        <v>154.5</v>
      </c>
      <c r="X335" s="1">
        <v>141.4</v>
      </c>
      <c r="Y335" s="1">
        <v>140.80000000000001</v>
      </c>
      <c r="Z335" s="1">
        <v>145</v>
      </c>
      <c r="AA335" s="1">
        <v>124.6</v>
      </c>
      <c r="AB335" s="1">
        <v>137.9</v>
      </c>
      <c r="AC335" s="1">
        <v>152.5</v>
      </c>
      <c r="AD335" s="1">
        <v>145.30000000000001</v>
      </c>
      <c r="AE335" s="1">
        <v>138.69999999999999</v>
      </c>
      <c r="AF335" s="1">
        <v>147.30000000000001</v>
      </c>
    </row>
    <row r="336" spans="1:32">
      <c r="A336" s="10" t="s">
        <v>33</v>
      </c>
      <c r="B336" s="10">
        <v>2020</v>
      </c>
      <c r="C336" s="10" t="s">
        <v>37</v>
      </c>
      <c r="D336" s="10" t="s">
        <v>227</v>
      </c>
      <c r="E336" s="1">
        <v>151.80000000000001</v>
      </c>
      <c r="F336" s="10" t="s">
        <v>32</v>
      </c>
      <c r="G336" s="1">
        <v>151.9</v>
      </c>
      <c r="H336" s="1">
        <v>155.5</v>
      </c>
      <c r="I336" s="1">
        <v>131.6</v>
      </c>
      <c r="J336" s="1">
        <v>152.9</v>
      </c>
      <c r="K336" s="1">
        <v>180</v>
      </c>
      <c r="L336" s="1">
        <v>150.80000000000001</v>
      </c>
      <c r="M336" s="1">
        <v>121.2</v>
      </c>
      <c r="N336" s="1">
        <v>154</v>
      </c>
      <c r="O336" s="10" t="s">
        <v>32</v>
      </c>
      <c r="P336" s="1">
        <v>153.5</v>
      </c>
      <c r="Q336" s="62">
        <v>1503.2</v>
      </c>
      <c r="R336" s="1">
        <v>133.5</v>
      </c>
      <c r="S336" s="10" t="s">
        <v>32</v>
      </c>
      <c r="T336" s="10" t="s">
        <v>32</v>
      </c>
      <c r="U336" s="10" t="s">
        <v>32</v>
      </c>
      <c r="V336" s="10" t="s">
        <v>32</v>
      </c>
      <c r="W336" s="1">
        <v>155.6</v>
      </c>
      <c r="X336" s="1">
        <v>137.1</v>
      </c>
      <c r="Y336" s="10" t="s">
        <v>32</v>
      </c>
      <c r="Z336" s="1">
        <v>144.80000000000001</v>
      </c>
      <c r="AA336" s="10" t="s">
        <v>32</v>
      </c>
      <c r="AB336" s="10" t="s">
        <v>32</v>
      </c>
      <c r="AC336" s="10" t="s">
        <v>32</v>
      </c>
      <c r="AD336" s="10" t="s">
        <v>32</v>
      </c>
      <c r="AE336" s="10" t="s">
        <v>32</v>
      </c>
      <c r="AF336" s="10" t="s">
        <v>32</v>
      </c>
    </row>
    <row r="337" spans="1:32">
      <c r="A337" s="10" t="s">
        <v>33</v>
      </c>
      <c r="B337" s="10">
        <v>2020</v>
      </c>
      <c r="C337" s="10" t="s">
        <v>38</v>
      </c>
      <c r="D337" s="10" t="s">
        <v>228</v>
      </c>
      <c r="E337" s="10" t="s">
        <v>32</v>
      </c>
      <c r="F337" s="10" t="s">
        <v>32</v>
      </c>
      <c r="G337" s="10" t="s">
        <v>32</v>
      </c>
      <c r="H337" s="10" t="s">
        <v>32</v>
      </c>
      <c r="I337" s="10" t="s">
        <v>32</v>
      </c>
      <c r="J337" s="10" t="s">
        <v>32</v>
      </c>
      <c r="K337" s="10" t="s">
        <v>32</v>
      </c>
      <c r="L337" s="10" t="s">
        <v>32</v>
      </c>
      <c r="M337" s="10" t="s">
        <v>32</v>
      </c>
      <c r="N337" s="10" t="s">
        <v>32</v>
      </c>
      <c r="O337" s="10" t="s">
        <v>32</v>
      </c>
      <c r="P337" s="10" t="s">
        <v>32</v>
      </c>
      <c r="Q337" s="67">
        <v>0</v>
      </c>
      <c r="R337" s="10" t="s">
        <v>32</v>
      </c>
      <c r="S337" s="10" t="s">
        <v>32</v>
      </c>
      <c r="T337" s="10" t="s">
        <v>32</v>
      </c>
      <c r="U337" s="10" t="s">
        <v>32</v>
      </c>
      <c r="V337" s="10" t="s">
        <v>32</v>
      </c>
      <c r="W337" s="10" t="s">
        <v>32</v>
      </c>
      <c r="X337" s="10" t="s">
        <v>32</v>
      </c>
      <c r="Y337" s="10" t="s">
        <v>32</v>
      </c>
      <c r="Z337" s="10" t="s">
        <v>32</v>
      </c>
      <c r="AA337" s="10" t="s">
        <v>32</v>
      </c>
      <c r="AB337" s="10" t="s">
        <v>32</v>
      </c>
      <c r="AC337" s="10" t="s">
        <v>32</v>
      </c>
      <c r="AD337" s="10" t="s">
        <v>32</v>
      </c>
      <c r="AE337" s="10" t="s">
        <v>32</v>
      </c>
      <c r="AF337" s="10" t="s">
        <v>32</v>
      </c>
    </row>
    <row r="338" spans="1:32">
      <c r="A338" s="1" t="s">
        <v>33</v>
      </c>
      <c r="B338" s="1">
        <v>2020</v>
      </c>
      <c r="C338" s="1" t="s">
        <v>39</v>
      </c>
      <c r="D338" s="1" t="s">
        <v>229</v>
      </c>
      <c r="E338" s="1">
        <v>152.69999999999999</v>
      </c>
      <c r="F338" s="1">
        <v>197</v>
      </c>
      <c r="G338" s="1">
        <v>154.6</v>
      </c>
      <c r="H338" s="1">
        <v>153.4</v>
      </c>
      <c r="I338" s="1">
        <v>132.9</v>
      </c>
      <c r="J338" s="1">
        <v>151.80000000000001</v>
      </c>
      <c r="K338" s="1">
        <v>171.2</v>
      </c>
      <c r="L338" s="1">
        <v>152</v>
      </c>
      <c r="M338" s="1">
        <v>116.3</v>
      </c>
      <c r="N338" s="1">
        <v>158.80000000000001</v>
      </c>
      <c r="O338" s="1">
        <v>161.69999999999999</v>
      </c>
      <c r="P338" s="1">
        <v>157</v>
      </c>
      <c r="Q338" s="62">
        <v>1859.3999999999999</v>
      </c>
      <c r="R338" s="1">
        <v>135.6</v>
      </c>
      <c r="S338" s="1">
        <v>186.7</v>
      </c>
      <c r="T338" s="1">
        <v>149.1</v>
      </c>
      <c r="U338" s="1">
        <v>136.6</v>
      </c>
      <c r="V338" s="1">
        <v>147.19999999999999</v>
      </c>
      <c r="W338" s="1">
        <v>154.69999999999999</v>
      </c>
      <c r="X338" s="1">
        <v>137.1</v>
      </c>
      <c r="Y338" s="1">
        <v>140.4</v>
      </c>
      <c r="Z338" s="1">
        <v>148.1</v>
      </c>
      <c r="AA338" s="1">
        <v>129.30000000000001</v>
      </c>
      <c r="AB338" s="1">
        <v>144.5</v>
      </c>
      <c r="AC338" s="1">
        <v>152.5</v>
      </c>
      <c r="AD338" s="1">
        <v>152.19999999999999</v>
      </c>
      <c r="AE338" s="1">
        <v>142</v>
      </c>
      <c r="AF338" s="1">
        <v>150.80000000000001</v>
      </c>
    </row>
    <row r="339" spans="1:32">
      <c r="A339" s="1" t="s">
        <v>33</v>
      </c>
      <c r="B339" s="1">
        <v>2020</v>
      </c>
      <c r="C339" s="1" t="s">
        <v>40</v>
      </c>
      <c r="D339" s="1" t="s">
        <v>230</v>
      </c>
      <c r="E339" s="1">
        <v>152.69999999999999</v>
      </c>
      <c r="F339" s="1">
        <v>197</v>
      </c>
      <c r="G339" s="1">
        <v>154.6</v>
      </c>
      <c r="H339" s="1">
        <v>153.4</v>
      </c>
      <c r="I339" s="1">
        <v>132.9</v>
      </c>
      <c r="J339" s="1">
        <v>151.80000000000001</v>
      </c>
      <c r="K339" s="1">
        <v>171.2</v>
      </c>
      <c r="L339" s="1">
        <v>152</v>
      </c>
      <c r="M339" s="1">
        <v>116.3</v>
      </c>
      <c r="N339" s="1">
        <v>158.80000000000001</v>
      </c>
      <c r="O339" s="1">
        <v>161.69999999999999</v>
      </c>
      <c r="P339" s="1">
        <v>157</v>
      </c>
      <c r="Q339" s="62">
        <v>1859.3999999999999</v>
      </c>
      <c r="R339" s="1">
        <v>135.6</v>
      </c>
      <c r="S339" s="1">
        <v>186.7</v>
      </c>
      <c r="T339" s="1">
        <v>149.1</v>
      </c>
      <c r="U339" s="1">
        <v>136.6</v>
      </c>
      <c r="V339" s="1">
        <v>147.19999999999999</v>
      </c>
      <c r="W339" s="1">
        <v>154.69999999999999</v>
      </c>
      <c r="X339" s="1">
        <v>137.1</v>
      </c>
      <c r="Y339" s="1">
        <v>140.4</v>
      </c>
      <c r="Z339" s="1">
        <v>148.1</v>
      </c>
      <c r="AA339" s="1">
        <v>129.30000000000001</v>
      </c>
      <c r="AB339" s="1">
        <v>144.5</v>
      </c>
      <c r="AC339" s="1">
        <v>152.5</v>
      </c>
      <c r="AD339" s="1">
        <v>152.19999999999999</v>
      </c>
      <c r="AE339" s="1">
        <v>142</v>
      </c>
      <c r="AF339" s="1">
        <v>150.80000000000001</v>
      </c>
    </row>
    <row r="340" spans="1:32">
      <c r="A340" s="1" t="s">
        <v>33</v>
      </c>
      <c r="B340" s="1">
        <v>2020</v>
      </c>
      <c r="C340" s="1" t="s">
        <v>41</v>
      </c>
      <c r="D340" s="1" t="s">
        <v>231</v>
      </c>
      <c r="E340" s="1">
        <v>151.6</v>
      </c>
      <c r="F340" s="1">
        <v>197.8</v>
      </c>
      <c r="G340" s="1">
        <v>154.5</v>
      </c>
      <c r="H340" s="1">
        <v>153.4</v>
      </c>
      <c r="I340" s="1">
        <v>133.4</v>
      </c>
      <c r="J340" s="1">
        <v>154.5</v>
      </c>
      <c r="K340" s="1">
        <v>191.9</v>
      </c>
      <c r="L340" s="1">
        <v>151.30000000000001</v>
      </c>
      <c r="M340" s="1">
        <v>116.8</v>
      </c>
      <c r="N340" s="1">
        <v>160</v>
      </c>
      <c r="O340" s="1">
        <v>163.30000000000001</v>
      </c>
      <c r="P340" s="1">
        <v>159.9</v>
      </c>
      <c r="Q340" s="62">
        <v>1888.3999999999999</v>
      </c>
      <c r="R340" s="1">
        <v>136.5</v>
      </c>
      <c r="S340" s="1">
        <v>187.2</v>
      </c>
      <c r="T340" s="1">
        <v>150</v>
      </c>
      <c r="U340" s="1">
        <v>135.19999999999999</v>
      </c>
      <c r="V340" s="1">
        <v>147.80000000000001</v>
      </c>
      <c r="W340" s="1">
        <v>155.5</v>
      </c>
      <c r="X340" s="1">
        <v>138.30000000000001</v>
      </c>
      <c r="Y340" s="1">
        <v>144.5</v>
      </c>
      <c r="Z340" s="1">
        <v>148.69999999999999</v>
      </c>
      <c r="AA340" s="1">
        <v>133.9</v>
      </c>
      <c r="AB340" s="1">
        <v>141.19999999999999</v>
      </c>
      <c r="AC340" s="1">
        <v>155.5</v>
      </c>
      <c r="AD340" s="1">
        <v>155.19999999999999</v>
      </c>
      <c r="AE340" s="1">
        <v>144.80000000000001</v>
      </c>
      <c r="AF340" s="1">
        <v>152.9</v>
      </c>
    </row>
    <row r="341" spans="1:32">
      <c r="A341" s="1" t="s">
        <v>33</v>
      </c>
      <c r="B341" s="1">
        <v>2020</v>
      </c>
      <c r="C341" s="1" t="s">
        <v>42</v>
      </c>
      <c r="D341" s="1" t="s">
        <v>232</v>
      </c>
      <c r="E341" s="1">
        <v>151.5</v>
      </c>
      <c r="F341" s="1">
        <v>193.1</v>
      </c>
      <c r="G341" s="1">
        <v>157.30000000000001</v>
      </c>
      <c r="H341" s="1">
        <v>153.9</v>
      </c>
      <c r="I341" s="1">
        <v>134.4</v>
      </c>
      <c r="J341" s="1">
        <v>155.4</v>
      </c>
      <c r="K341" s="1">
        <v>202</v>
      </c>
      <c r="L341" s="1">
        <v>150.80000000000001</v>
      </c>
      <c r="M341" s="1">
        <v>118.9</v>
      </c>
      <c r="N341" s="1">
        <v>160.9</v>
      </c>
      <c r="O341" s="1">
        <v>164.4</v>
      </c>
      <c r="P341" s="1">
        <v>161.30000000000001</v>
      </c>
      <c r="Q341" s="62">
        <v>1903.9</v>
      </c>
      <c r="R341" s="1">
        <v>137.69999999999999</v>
      </c>
      <c r="S341" s="1">
        <v>188.7</v>
      </c>
      <c r="T341" s="1">
        <v>150.19999999999999</v>
      </c>
      <c r="U341" s="1">
        <v>136.30000000000001</v>
      </c>
      <c r="V341" s="1">
        <v>148.1</v>
      </c>
      <c r="W341" s="1">
        <v>156.30000000000001</v>
      </c>
      <c r="X341" s="1">
        <v>137.19999999999999</v>
      </c>
      <c r="Y341" s="1">
        <v>145.4</v>
      </c>
      <c r="Z341" s="1">
        <v>150</v>
      </c>
      <c r="AA341" s="1">
        <v>135.1</v>
      </c>
      <c r="AB341" s="1">
        <v>141.80000000000001</v>
      </c>
      <c r="AC341" s="1">
        <v>154.9</v>
      </c>
      <c r="AD341" s="1">
        <v>159.80000000000001</v>
      </c>
      <c r="AE341" s="1">
        <v>146</v>
      </c>
      <c r="AF341" s="1">
        <v>154</v>
      </c>
    </row>
    <row r="342" spans="1:32">
      <c r="A342" s="1" t="s">
        <v>33</v>
      </c>
      <c r="B342" s="1">
        <v>2020</v>
      </c>
      <c r="C342" s="1" t="s">
        <v>43</v>
      </c>
      <c r="D342" s="1" t="s">
        <v>233</v>
      </c>
      <c r="E342" s="1">
        <v>150.6</v>
      </c>
      <c r="F342" s="1">
        <v>193.7</v>
      </c>
      <c r="G342" s="1">
        <v>164.8</v>
      </c>
      <c r="H342" s="1">
        <v>153.69999999999999</v>
      </c>
      <c r="I342" s="1">
        <v>135.69999999999999</v>
      </c>
      <c r="J342" s="1">
        <v>155.69999999999999</v>
      </c>
      <c r="K342" s="1">
        <v>226</v>
      </c>
      <c r="L342" s="1">
        <v>152.19999999999999</v>
      </c>
      <c r="M342" s="1">
        <v>118.1</v>
      </c>
      <c r="N342" s="1">
        <v>161.30000000000001</v>
      </c>
      <c r="O342" s="1">
        <v>164.8</v>
      </c>
      <c r="P342" s="1">
        <v>164.4</v>
      </c>
      <c r="Q342" s="62">
        <v>1941</v>
      </c>
      <c r="R342" s="1">
        <v>139.19999999999999</v>
      </c>
      <c r="S342" s="1">
        <v>188.7</v>
      </c>
      <c r="T342" s="1">
        <v>150.5</v>
      </c>
      <c r="U342" s="1">
        <v>136.1</v>
      </c>
      <c r="V342" s="1">
        <v>148.30000000000001</v>
      </c>
      <c r="W342" s="1">
        <v>156.5</v>
      </c>
      <c r="X342" s="1">
        <v>137.1</v>
      </c>
      <c r="Y342" s="1">
        <v>145.1</v>
      </c>
      <c r="Z342" s="1">
        <v>151</v>
      </c>
      <c r="AA342" s="1">
        <v>135.4</v>
      </c>
      <c r="AB342" s="1">
        <v>142</v>
      </c>
      <c r="AC342" s="1">
        <v>155.69999999999999</v>
      </c>
      <c r="AD342" s="1">
        <v>158.1</v>
      </c>
      <c r="AE342" s="1">
        <v>146.19999999999999</v>
      </c>
      <c r="AF342" s="1">
        <v>155.19999999999999</v>
      </c>
    </row>
    <row r="343" spans="1:32">
      <c r="A343" s="1" t="s">
        <v>33</v>
      </c>
      <c r="B343" s="1">
        <v>2020</v>
      </c>
      <c r="C343" s="1" t="s">
        <v>44</v>
      </c>
      <c r="D343" s="1" t="s">
        <v>234</v>
      </c>
      <c r="E343" s="1">
        <v>149.69999999999999</v>
      </c>
      <c r="F343" s="1">
        <v>195.5</v>
      </c>
      <c r="G343" s="1">
        <v>176.9</v>
      </c>
      <c r="H343" s="1">
        <v>153.9</v>
      </c>
      <c r="I343" s="1">
        <v>138</v>
      </c>
      <c r="J343" s="1">
        <v>150.5</v>
      </c>
      <c r="K343" s="1">
        <v>245.3</v>
      </c>
      <c r="L343" s="1">
        <v>158.69999999999999</v>
      </c>
      <c r="M343" s="1">
        <v>117.2</v>
      </c>
      <c r="N343" s="1">
        <v>161.4</v>
      </c>
      <c r="O343" s="1">
        <v>165.1</v>
      </c>
      <c r="P343" s="1">
        <v>167</v>
      </c>
      <c r="Q343" s="62">
        <v>1979.2</v>
      </c>
      <c r="R343" s="1">
        <v>141.5</v>
      </c>
      <c r="S343" s="1">
        <v>188.8</v>
      </c>
      <c r="T343" s="1">
        <v>151.1</v>
      </c>
      <c r="U343" s="1">
        <v>136.4</v>
      </c>
      <c r="V343" s="1">
        <v>148.80000000000001</v>
      </c>
      <c r="W343" s="1">
        <v>158</v>
      </c>
      <c r="X343" s="1">
        <v>137.30000000000001</v>
      </c>
      <c r="Y343" s="1">
        <v>145.1</v>
      </c>
      <c r="Z343" s="1">
        <v>152</v>
      </c>
      <c r="AA343" s="1">
        <v>135.19999999999999</v>
      </c>
      <c r="AB343" s="1">
        <v>144.4</v>
      </c>
      <c r="AC343" s="1">
        <v>156.4</v>
      </c>
      <c r="AD343" s="1">
        <v>157.9</v>
      </c>
      <c r="AE343" s="1">
        <v>146.6</v>
      </c>
      <c r="AF343" s="1">
        <v>156.69999999999999</v>
      </c>
    </row>
    <row r="344" spans="1:32">
      <c r="A344" s="1" t="s">
        <v>33</v>
      </c>
      <c r="B344" s="1">
        <v>2020</v>
      </c>
      <c r="C344" s="1" t="s">
        <v>45</v>
      </c>
      <c r="D344" s="1" t="s">
        <v>235</v>
      </c>
      <c r="E344" s="1">
        <v>149</v>
      </c>
      <c r="F344" s="1">
        <v>195.7</v>
      </c>
      <c r="G344" s="1">
        <v>178.3</v>
      </c>
      <c r="H344" s="1">
        <v>154.19999999999999</v>
      </c>
      <c r="I344" s="1">
        <v>140.69999999999999</v>
      </c>
      <c r="J344" s="1">
        <v>149.69999999999999</v>
      </c>
      <c r="K344" s="1">
        <v>240.9</v>
      </c>
      <c r="L344" s="1">
        <v>161.5</v>
      </c>
      <c r="M344" s="1">
        <v>117.1</v>
      </c>
      <c r="N344" s="1">
        <v>161.9</v>
      </c>
      <c r="O344" s="1">
        <v>166.1</v>
      </c>
      <c r="P344" s="1">
        <v>167</v>
      </c>
      <c r="Q344" s="62">
        <v>1982.1000000000001</v>
      </c>
      <c r="R344" s="1">
        <v>143.30000000000001</v>
      </c>
      <c r="S344" s="1">
        <v>190.2</v>
      </c>
      <c r="T344" s="1">
        <v>151.9</v>
      </c>
      <c r="U344" s="1">
        <v>136.69999999999999</v>
      </c>
      <c r="V344" s="1">
        <v>149.6</v>
      </c>
      <c r="W344" s="1">
        <v>158.4</v>
      </c>
      <c r="X344" s="1">
        <v>137.9</v>
      </c>
      <c r="Y344" s="1">
        <v>145.5</v>
      </c>
      <c r="Z344" s="1">
        <v>152.9</v>
      </c>
      <c r="AA344" s="1">
        <v>135.5</v>
      </c>
      <c r="AB344" s="1">
        <v>144.30000000000001</v>
      </c>
      <c r="AC344" s="1">
        <v>156.9</v>
      </c>
      <c r="AD344" s="1">
        <v>157.9</v>
      </c>
      <c r="AE344" s="1">
        <v>146.9</v>
      </c>
      <c r="AF344" s="1">
        <v>156.9</v>
      </c>
    </row>
    <row r="345" spans="1:32">
      <c r="A345" s="1" t="s">
        <v>33</v>
      </c>
      <c r="B345" s="1">
        <v>2021</v>
      </c>
      <c r="C345" s="1" t="s">
        <v>31</v>
      </c>
      <c r="D345" s="1" t="s">
        <v>236</v>
      </c>
      <c r="E345" s="1">
        <v>148</v>
      </c>
      <c r="F345" s="1">
        <v>194.8</v>
      </c>
      <c r="G345" s="1">
        <v>178.4</v>
      </c>
      <c r="H345" s="1">
        <v>154.4</v>
      </c>
      <c r="I345" s="1">
        <v>144.1</v>
      </c>
      <c r="J345" s="1">
        <v>152.6</v>
      </c>
      <c r="K345" s="1">
        <v>206.8</v>
      </c>
      <c r="L345" s="1">
        <v>162.1</v>
      </c>
      <c r="M345" s="1">
        <v>116.3</v>
      </c>
      <c r="N345" s="1">
        <v>163</v>
      </c>
      <c r="O345" s="1">
        <v>167.2</v>
      </c>
      <c r="P345" s="1">
        <v>163.4</v>
      </c>
      <c r="Q345" s="62">
        <v>1951.1000000000001</v>
      </c>
      <c r="R345" s="1">
        <v>145.9</v>
      </c>
      <c r="S345" s="1">
        <v>191.8</v>
      </c>
      <c r="T345" s="1">
        <v>152.5</v>
      </c>
      <c r="U345" s="1">
        <v>137.30000000000001</v>
      </c>
      <c r="V345" s="1">
        <v>150.19999999999999</v>
      </c>
      <c r="W345" s="1">
        <v>157.69999999999999</v>
      </c>
      <c r="X345" s="1">
        <v>142.9</v>
      </c>
      <c r="Y345" s="1">
        <v>145.69999999999999</v>
      </c>
      <c r="Z345" s="1">
        <v>154.1</v>
      </c>
      <c r="AA345" s="1">
        <v>136.9</v>
      </c>
      <c r="AB345" s="1">
        <v>145.4</v>
      </c>
      <c r="AC345" s="1">
        <v>156.1</v>
      </c>
      <c r="AD345" s="1">
        <v>157.69999999999999</v>
      </c>
      <c r="AE345" s="1">
        <v>147.6</v>
      </c>
      <c r="AF345" s="1">
        <v>156</v>
      </c>
    </row>
    <row r="346" spans="1:32">
      <c r="A346" s="1" t="s">
        <v>33</v>
      </c>
      <c r="B346" s="1">
        <v>2021</v>
      </c>
      <c r="C346" s="1" t="s">
        <v>35</v>
      </c>
      <c r="D346" s="1" t="s">
        <v>237</v>
      </c>
      <c r="E346" s="1">
        <v>147.6</v>
      </c>
      <c r="F346" s="1">
        <v>191.2</v>
      </c>
      <c r="G346" s="1">
        <v>169.9</v>
      </c>
      <c r="H346" s="1">
        <v>155.1</v>
      </c>
      <c r="I346" s="1">
        <v>151.4</v>
      </c>
      <c r="J346" s="1">
        <v>154</v>
      </c>
      <c r="K346" s="1">
        <v>180.2</v>
      </c>
      <c r="L346" s="1">
        <v>159.80000000000001</v>
      </c>
      <c r="M346" s="1">
        <v>114.9</v>
      </c>
      <c r="N346" s="1">
        <v>162.5</v>
      </c>
      <c r="O346" s="1">
        <v>169.4</v>
      </c>
      <c r="P346" s="1">
        <v>160.80000000000001</v>
      </c>
      <c r="Q346" s="62">
        <v>1916.8</v>
      </c>
      <c r="R346" s="1">
        <v>149.19999999999999</v>
      </c>
      <c r="S346" s="1">
        <v>193.3</v>
      </c>
      <c r="T346" s="1">
        <v>154.19999999999999</v>
      </c>
      <c r="U346" s="1">
        <v>138.19999999999999</v>
      </c>
      <c r="V346" s="1">
        <v>151.80000000000001</v>
      </c>
      <c r="W346" s="1">
        <v>159.80000000000001</v>
      </c>
      <c r="X346" s="1">
        <v>149.1</v>
      </c>
      <c r="Y346" s="1">
        <v>146.5</v>
      </c>
      <c r="Z346" s="1">
        <v>156.30000000000001</v>
      </c>
      <c r="AA346" s="1">
        <v>140.5</v>
      </c>
      <c r="AB346" s="1">
        <v>147.30000000000001</v>
      </c>
      <c r="AC346" s="1">
        <v>156.6</v>
      </c>
      <c r="AD346" s="1">
        <v>156.69999999999999</v>
      </c>
      <c r="AE346" s="1">
        <v>149.30000000000001</v>
      </c>
      <c r="AF346" s="1">
        <v>156.5</v>
      </c>
    </row>
    <row r="347" spans="1:32">
      <c r="A347" s="1" t="s">
        <v>33</v>
      </c>
      <c r="B347" s="1">
        <v>2021</v>
      </c>
      <c r="C347" s="1" t="s">
        <v>36</v>
      </c>
      <c r="D347" s="1" t="s">
        <v>238</v>
      </c>
      <c r="E347" s="1">
        <v>147.5</v>
      </c>
      <c r="F347" s="1">
        <v>197.5</v>
      </c>
      <c r="G347" s="1">
        <v>164.7</v>
      </c>
      <c r="H347" s="1">
        <v>155.6</v>
      </c>
      <c r="I347" s="1">
        <v>156.4</v>
      </c>
      <c r="J347" s="1">
        <v>157.30000000000001</v>
      </c>
      <c r="K347" s="1">
        <v>166.1</v>
      </c>
      <c r="L347" s="1">
        <v>161.1</v>
      </c>
      <c r="M347" s="1">
        <v>114.3</v>
      </c>
      <c r="N347" s="1">
        <v>162.6</v>
      </c>
      <c r="O347" s="1">
        <v>170.3</v>
      </c>
      <c r="P347" s="1">
        <v>160.4</v>
      </c>
      <c r="Q347" s="62">
        <v>1913.7999999999997</v>
      </c>
      <c r="R347" s="1">
        <v>150.69999999999999</v>
      </c>
      <c r="S347" s="1">
        <v>193.5</v>
      </c>
      <c r="T347" s="1">
        <v>155.1</v>
      </c>
      <c r="U347" s="1">
        <v>138.69999999999999</v>
      </c>
      <c r="V347" s="1">
        <v>152.6</v>
      </c>
      <c r="W347" s="1">
        <v>159.9</v>
      </c>
      <c r="X347" s="1">
        <v>154.80000000000001</v>
      </c>
      <c r="Y347" s="1">
        <v>147.19999999999999</v>
      </c>
      <c r="Z347" s="1">
        <v>156.9</v>
      </c>
      <c r="AA347" s="1">
        <v>141.69999999999999</v>
      </c>
      <c r="AB347" s="1">
        <v>148.6</v>
      </c>
      <c r="AC347" s="1">
        <v>157.6</v>
      </c>
      <c r="AD347" s="1">
        <v>154.9</v>
      </c>
      <c r="AE347" s="1">
        <v>150</v>
      </c>
      <c r="AF347" s="1">
        <v>156.9</v>
      </c>
    </row>
    <row r="348" spans="1:32">
      <c r="A348" s="1" t="s">
        <v>33</v>
      </c>
      <c r="B348" s="1">
        <v>2021</v>
      </c>
      <c r="C348" s="1" t="s">
        <v>37</v>
      </c>
      <c r="D348" s="1" t="s">
        <v>239</v>
      </c>
      <c r="E348" s="1">
        <v>147.6</v>
      </c>
      <c r="F348" s="1">
        <v>202.5</v>
      </c>
      <c r="G348" s="1">
        <v>166.4</v>
      </c>
      <c r="H348" s="1">
        <v>156</v>
      </c>
      <c r="I348" s="1">
        <v>161.4</v>
      </c>
      <c r="J348" s="1">
        <v>168.8</v>
      </c>
      <c r="K348" s="1">
        <v>161.6</v>
      </c>
      <c r="L348" s="1">
        <v>162.80000000000001</v>
      </c>
      <c r="M348" s="1">
        <v>114.8</v>
      </c>
      <c r="N348" s="1">
        <v>162.80000000000001</v>
      </c>
      <c r="O348" s="1">
        <v>171.4</v>
      </c>
      <c r="P348" s="1">
        <v>162</v>
      </c>
      <c r="Q348" s="62">
        <v>1938.1</v>
      </c>
      <c r="R348" s="1">
        <v>151.5</v>
      </c>
      <c r="S348" s="1">
        <v>194.4</v>
      </c>
      <c r="T348" s="1">
        <v>155.9</v>
      </c>
      <c r="U348" s="1">
        <v>139.30000000000001</v>
      </c>
      <c r="V348" s="1">
        <v>153.4</v>
      </c>
      <c r="W348" s="1">
        <v>161.4</v>
      </c>
      <c r="X348" s="1">
        <v>154.9</v>
      </c>
      <c r="Y348" s="1">
        <v>147.6</v>
      </c>
      <c r="Z348" s="1">
        <v>157.5</v>
      </c>
      <c r="AA348" s="1">
        <v>142.1</v>
      </c>
      <c r="AB348" s="1">
        <v>149.1</v>
      </c>
      <c r="AC348" s="1">
        <v>157.6</v>
      </c>
      <c r="AD348" s="1">
        <v>156.6</v>
      </c>
      <c r="AE348" s="1">
        <v>150.5</v>
      </c>
      <c r="AF348" s="1">
        <v>158</v>
      </c>
    </row>
    <row r="349" spans="1:32">
      <c r="A349" s="1" t="s">
        <v>33</v>
      </c>
      <c r="B349" s="1">
        <v>2021</v>
      </c>
      <c r="C349" s="1" t="s">
        <v>38</v>
      </c>
      <c r="D349" s="1" t="s">
        <v>240</v>
      </c>
      <c r="E349" s="1">
        <v>148.80000000000001</v>
      </c>
      <c r="F349" s="1">
        <v>204.3</v>
      </c>
      <c r="G349" s="1">
        <v>173</v>
      </c>
      <c r="H349" s="1">
        <v>156.5</v>
      </c>
      <c r="I349" s="1">
        <v>168.8</v>
      </c>
      <c r="J349" s="1">
        <v>172.5</v>
      </c>
      <c r="K349" s="1">
        <v>166.5</v>
      </c>
      <c r="L349" s="1">
        <v>165.9</v>
      </c>
      <c r="M349" s="1">
        <v>115.9</v>
      </c>
      <c r="N349" s="1">
        <v>165.2</v>
      </c>
      <c r="O349" s="1">
        <v>171.1</v>
      </c>
      <c r="P349" s="1">
        <v>164.2</v>
      </c>
      <c r="Q349" s="62">
        <v>1972.7000000000003</v>
      </c>
      <c r="R349" s="1">
        <v>152</v>
      </c>
      <c r="S349" s="1">
        <v>198.2</v>
      </c>
      <c r="T349" s="1">
        <v>156.5</v>
      </c>
      <c r="U349" s="1">
        <v>140.19999999999999</v>
      </c>
      <c r="V349" s="1">
        <v>154.1</v>
      </c>
      <c r="W349" s="1">
        <v>161.6</v>
      </c>
      <c r="X349" s="1">
        <v>155.5</v>
      </c>
      <c r="Y349" s="1">
        <v>150.1</v>
      </c>
      <c r="Z349" s="1">
        <v>160.4</v>
      </c>
      <c r="AA349" s="1">
        <v>145</v>
      </c>
      <c r="AB349" s="1">
        <v>152.6</v>
      </c>
      <c r="AC349" s="1">
        <v>156.6</v>
      </c>
      <c r="AD349" s="1">
        <v>157.5</v>
      </c>
      <c r="AE349" s="1">
        <v>152.30000000000001</v>
      </c>
      <c r="AF349" s="1">
        <v>159.5</v>
      </c>
    </row>
    <row r="350" spans="1:32">
      <c r="A350" s="1" t="s">
        <v>33</v>
      </c>
      <c r="B350" s="1">
        <v>2021</v>
      </c>
      <c r="C350" s="1" t="s">
        <v>39</v>
      </c>
      <c r="D350" s="1" t="s">
        <v>241</v>
      </c>
      <c r="E350" s="1">
        <v>149.19999999999999</v>
      </c>
      <c r="F350" s="1">
        <v>205.5</v>
      </c>
      <c r="G350" s="1">
        <v>182.8</v>
      </c>
      <c r="H350" s="1">
        <v>156.5</v>
      </c>
      <c r="I350" s="1">
        <v>172.2</v>
      </c>
      <c r="J350" s="1">
        <v>171.5</v>
      </c>
      <c r="K350" s="1">
        <v>176.2</v>
      </c>
      <c r="L350" s="1">
        <v>166.9</v>
      </c>
      <c r="M350" s="1">
        <v>116.1</v>
      </c>
      <c r="N350" s="1">
        <v>165.5</v>
      </c>
      <c r="O350" s="1">
        <v>173.3</v>
      </c>
      <c r="P350" s="1">
        <v>166.2</v>
      </c>
      <c r="Q350" s="62">
        <v>2001.9</v>
      </c>
      <c r="R350" s="1">
        <v>152.30000000000001</v>
      </c>
      <c r="S350" s="1">
        <v>195.6</v>
      </c>
      <c r="T350" s="1">
        <v>157.30000000000001</v>
      </c>
      <c r="U350" s="1">
        <v>140.5</v>
      </c>
      <c r="V350" s="1">
        <v>154.80000000000001</v>
      </c>
      <c r="W350" s="1">
        <v>160.5</v>
      </c>
      <c r="X350" s="1">
        <v>156.1</v>
      </c>
      <c r="Y350" s="1">
        <v>149.80000000000001</v>
      </c>
      <c r="Z350" s="1">
        <v>160.80000000000001</v>
      </c>
      <c r="AA350" s="1">
        <v>147.5</v>
      </c>
      <c r="AB350" s="1">
        <v>150.69999999999999</v>
      </c>
      <c r="AC350" s="1">
        <v>158.1</v>
      </c>
      <c r="AD350" s="1">
        <v>158</v>
      </c>
      <c r="AE350" s="1">
        <v>153.4</v>
      </c>
      <c r="AF350" s="1">
        <v>160.4</v>
      </c>
    </row>
    <row r="351" spans="1:32">
      <c r="A351" s="1" t="s">
        <v>33</v>
      </c>
      <c r="B351" s="1">
        <v>2021</v>
      </c>
      <c r="C351" s="1" t="s">
        <v>40</v>
      </c>
      <c r="D351" s="1" t="s">
        <v>242</v>
      </c>
      <c r="E351" s="1">
        <v>149.1</v>
      </c>
      <c r="F351" s="1">
        <v>210.9</v>
      </c>
      <c r="G351" s="1">
        <v>185</v>
      </c>
      <c r="H351" s="1">
        <v>158.19999999999999</v>
      </c>
      <c r="I351" s="1">
        <v>170.6</v>
      </c>
      <c r="J351" s="1">
        <v>170.9</v>
      </c>
      <c r="K351" s="1">
        <v>186.4</v>
      </c>
      <c r="L351" s="1">
        <v>164.7</v>
      </c>
      <c r="M351" s="1">
        <v>115.7</v>
      </c>
      <c r="N351" s="1">
        <v>165.5</v>
      </c>
      <c r="O351" s="1">
        <v>173.5</v>
      </c>
      <c r="P351" s="1">
        <v>167.9</v>
      </c>
      <c r="Q351" s="62">
        <v>2018.4000000000003</v>
      </c>
      <c r="R351" s="1">
        <v>153.4</v>
      </c>
      <c r="S351" s="1">
        <v>195.5</v>
      </c>
      <c r="T351" s="1">
        <v>157.9</v>
      </c>
      <c r="U351" s="1">
        <v>141.9</v>
      </c>
      <c r="V351" s="1">
        <v>155.5</v>
      </c>
      <c r="W351" s="1">
        <v>161.5</v>
      </c>
      <c r="X351" s="1">
        <v>157.69999999999999</v>
      </c>
      <c r="Y351" s="1">
        <v>150.69999999999999</v>
      </c>
      <c r="Z351" s="1">
        <v>161.5</v>
      </c>
      <c r="AA351" s="1">
        <v>149.5</v>
      </c>
      <c r="AB351" s="1">
        <v>151.19999999999999</v>
      </c>
      <c r="AC351" s="1">
        <v>160.30000000000001</v>
      </c>
      <c r="AD351" s="1">
        <v>159.6</v>
      </c>
      <c r="AE351" s="1">
        <v>155</v>
      </c>
      <c r="AF351" s="1">
        <v>161.80000000000001</v>
      </c>
    </row>
    <row r="352" spans="1:32">
      <c r="A352" s="1" t="s">
        <v>33</v>
      </c>
      <c r="B352" s="1">
        <v>2021</v>
      </c>
      <c r="C352" s="1" t="s">
        <v>41</v>
      </c>
      <c r="D352" s="1" t="s">
        <v>243</v>
      </c>
      <c r="E352" s="1">
        <v>149.30000000000001</v>
      </c>
      <c r="F352" s="1">
        <v>207.4</v>
      </c>
      <c r="G352" s="1">
        <v>174.1</v>
      </c>
      <c r="H352" s="1">
        <v>159.19999999999999</v>
      </c>
      <c r="I352" s="1">
        <v>175</v>
      </c>
      <c r="J352" s="1">
        <v>161.30000000000001</v>
      </c>
      <c r="K352" s="1">
        <v>183.3</v>
      </c>
      <c r="L352" s="1">
        <v>164.5</v>
      </c>
      <c r="M352" s="1">
        <v>120.4</v>
      </c>
      <c r="N352" s="1">
        <v>166.2</v>
      </c>
      <c r="O352" s="1">
        <v>175.1</v>
      </c>
      <c r="P352" s="1">
        <v>167.3</v>
      </c>
      <c r="Q352" s="62">
        <v>2003.1</v>
      </c>
      <c r="R352" s="1">
        <v>154.80000000000001</v>
      </c>
      <c r="S352" s="1">
        <v>196.5</v>
      </c>
      <c r="T352" s="1">
        <v>159.80000000000001</v>
      </c>
      <c r="U352" s="1">
        <v>143.6</v>
      </c>
      <c r="V352" s="1">
        <v>157.30000000000001</v>
      </c>
      <c r="W352" s="1">
        <v>162.1</v>
      </c>
      <c r="X352" s="1">
        <v>160.69999999999999</v>
      </c>
      <c r="Y352" s="1">
        <v>153.19999999999999</v>
      </c>
      <c r="Z352" s="1">
        <v>162.80000000000001</v>
      </c>
      <c r="AA352" s="1">
        <v>150.4</v>
      </c>
      <c r="AB352" s="1">
        <v>153.69999999999999</v>
      </c>
      <c r="AC352" s="1">
        <v>160.4</v>
      </c>
      <c r="AD352" s="1">
        <v>159.6</v>
      </c>
      <c r="AE352" s="1">
        <v>156</v>
      </c>
      <c r="AF352" s="1">
        <v>162.30000000000001</v>
      </c>
    </row>
    <row r="353" spans="1:32">
      <c r="A353" s="1" t="s">
        <v>33</v>
      </c>
      <c r="B353" s="1">
        <v>2021</v>
      </c>
      <c r="C353" s="1" t="s">
        <v>42</v>
      </c>
      <c r="D353" s="1" t="s">
        <v>244</v>
      </c>
      <c r="E353" s="1">
        <v>149.30000000000001</v>
      </c>
      <c r="F353" s="1">
        <v>207.4</v>
      </c>
      <c r="G353" s="1">
        <v>174.1</v>
      </c>
      <c r="H353" s="1">
        <v>159.1</v>
      </c>
      <c r="I353" s="1">
        <v>175</v>
      </c>
      <c r="J353" s="1">
        <v>161.19999999999999</v>
      </c>
      <c r="K353" s="1">
        <v>183.5</v>
      </c>
      <c r="L353" s="1">
        <v>164.5</v>
      </c>
      <c r="M353" s="1">
        <v>120.4</v>
      </c>
      <c r="N353" s="1">
        <v>166.2</v>
      </c>
      <c r="O353" s="1">
        <v>175.1</v>
      </c>
      <c r="P353" s="1">
        <v>167.3</v>
      </c>
      <c r="Q353" s="62">
        <v>2003.1000000000001</v>
      </c>
      <c r="R353" s="1">
        <v>154.80000000000001</v>
      </c>
      <c r="S353" s="1">
        <v>196.5</v>
      </c>
      <c r="T353" s="1">
        <v>159.80000000000001</v>
      </c>
      <c r="U353" s="1">
        <v>143.6</v>
      </c>
      <c r="V353" s="1">
        <v>157.4</v>
      </c>
      <c r="W353" s="1">
        <v>162.1</v>
      </c>
      <c r="X353" s="1">
        <v>160.80000000000001</v>
      </c>
      <c r="Y353" s="1">
        <v>153.30000000000001</v>
      </c>
      <c r="Z353" s="1">
        <v>162.80000000000001</v>
      </c>
      <c r="AA353" s="1">
        <v>150.5</v>
      </c>
      <c r="AB353" s="1">
        <v>153.9</v>
      </c>
      <c r="AC353" s="1">
        <v>160.30000000000001</v>
      </c>
      <c r="AD353" s="1">
        <v>159.6</v>
      </c>
      <c r="AE353" s="1">
        <v>156</v>
      </c>
      <c r="AF353" s="1">
        <v>162.30000000000001</v>
      </c>
    </row>
    <row r="354" spans="1:32">
      <c r="A354" s="1" t="s">
        <v>33</v>
      </c>
      <c r="B354" s="1">
        <v>2021</v>
      </c>
      <c r="C354" s="1" t="s">
        <v>43</v>
      </c>
      <c r="D354" s="1" t="s">
        <v>245</v>
      </c>
      <c r="E354" s="1">
        <v>150.1</v>
      </c>
      <c r="F354" s="1">
        <v>208.4</v>
      </c>
      <c r="G354" s="1">
        <v>173</v>
      </c>
      <c r="H354" s="1">
        <v>159.19999999999999</v>
      </c>
      <c r="I354" s="1">
        <v>176.6</v>
      </c>
      <c r="J354" s="1">
        <v>159.30000000000001</v>
      </c>
      <c r="K354" s="1">
        <v>214.4</v>
      </c>
      <c r="L354" s="1">
        <v>165.3</v>
      </c>
      <c r="M354" s="1">
        <v>122.5</v>
      </c>
      <c r="N354" s="1">
        <v>166.8</v>
      </c>
      <c r="O354" s="1">
        <v>175.9</v>
      </c>
      <c r="P354" s="1">
        <v>171.5</v>
      </c>
      <c r="Q354" s="62">
        <v>2043.0000000000002</v>
      </c>
      <c r="R354" s="1">
        <v>155.4</v>
      </c>
      <c r="S354" s="1">
        <v>197</v>
      </c>
      <c r="T354" s="1">
        <v>160.80000000000001</v>
      </c>
      <c r="U354" s="1">
        <v>144.4</v>
      </c>
      <c r="V354" s="1">
        <v>158.30000000000001</v>
      </c>
      <c r="W354" s="1">
        <v>163.6</v>
      </c>
      <c r="X354" s="1">
        <v>162.19999999999999</v>
      </c>
      <c r="Y354" s="1">
        <v>154.30000000000001</v>
      </c>
      <c r="Z354" s="1">
        <v>163.5</v>
      </c>
      <c r="AA354" s="1">
        <v>152.19999999999999</v>
      </c>
      <c r="AB354" s="1">
        <v>155.1</v>
      </c>
      <c r="AC354" s="1">
        <v>160.30000000000001</v>
      </c>
      <c r="AD354" s="1">
        <v>160.30000000000001</v>
      </c>
      <c r="AE354" s="1">
        <v>157</v>
      </c>
      <c r="AF354" s="1">
        <v>164.6</v>
      </c>
    </row>
    <row r="355" spans="1:32">
      <c r="A355" s="1" t="s">
        <v>33</v>
      </c>
      <c r="B355" s="1">
        <v>2021</v>
      </c>
      <c r="C355" s="1" t="s">
        <v>44</v>
      </c>
      <c r="D355" s="1" t="s">
        <v>246</v>
      </c>
      <c r="E355" s="1">
        <v>151</v>
      </c>
      <c r="F355" s="1">
        <v>204.9</v>
      </c>
      <c r="G355" s="1">
        <v>175.4</v>
      </c>
      <c r="H355" s="1">
        <v>159.6</v>
      </c>
      <c r="I355" s="1">
        <v>175.8</v>
      </c>
      <c r="J355" s="1">
        <v>160.30000000000001</v>
      </c>
      <c r="K355" s="1">
        <v>229.1</v>
      </c>
      <c r="L355" s="1">
        <v>165.1</v>
      </c>
      <c r="M355" s="1">
        <v>123.1</v>
      </c>
      <c r="N355" s="1">
        <v>167.2</v>
      </c>
      <c r="O355" s="1">
        <v>176.8</v>
      </c>
      <c r="P355" s="1">
        <v>173.5</v>
      </c>
      <c r="Q355" s="62">
        <v>2061.7999999999997</v>
      </c>
      <c r="R355" s="1">
        <v>156.1</v>
      </c>
      <c r="S355" s="1">
        <v>197</v>
      </c>
      <c r="T355" s="1">
        <v>162.30000000000001</v>
      </c>
      <c r="U355" s="1">
        <v>145.30000000000001</v>
      </c>
      <c r="V355" s="1">
        <v>159.69999999999999</v>
      </c>
      <c r="W355" s="1">
        <v>164.2</v>
      </c>
      <c r="X355" s="1">
        <v>161.6</v>
      </c>
      <c r="Y355" s="1">
        <v>155.19999999999999</v>
      </c>
      <c r="Z355" s="1">
        <v>164.2</v>
      </c>
      <c r="AA355" s="1">
        <v>151.19999999999999</v>
      </c>
      <c r="AB355" s="1">
        <v>156.69999999999999</v>
      </c>
      <c r="AC355" s="1">
        <v>160.80000000000001</v>
      </c>
      <c r="AD355" s="1">
        <v>161.80000000000001</v>
      </c>
      <c r="AE355" s="1">
        <v>157.30000000000001</v>
      </c>
      <c r="AF355" s="1">
        <v>165.6</v>
      </c>
    </row>
    <row r="356" spans="1:32">
      <c r="A356" s="1" t="s">
        <v>33</v>
      </c>
      <c r="B356" s="1">
        <v>2021</v>
      </c>
      <c r="C356" s="1" t="s">
        <v>45</v>
      </c>
      <c r="D356" s="1" t="s">
        <v>247</v>
      </c>
      <c r="E356" s="1">
        <v>151.6</v>
      </c>
      <c r="F356" s="1">
        <v>202.2</v>
      </c>
      <c r="G356" s="1">
        <v>180</v>
      </c>
      <c r="H356" s="1">
        <v>160</v>
      </c>
      <c r="I356" s="1">
        <v>173.5</v>
      </c>
      <c r="J356" s="1">
        <v>158.30000000000001</v>
      </c>
      <c r="K356" s="1">
        <v>219.5</v>
      </c>
      <c r="L356" s="1">
        <v>164.2</v>
      </c>
      <c r="M356" s="1">
        <v>121.9</v>
      </c>
      <c r="N356" s="1">
        <v>168.2</v>
      </c>
      <c r="O356" s="1">
        <v>178.2</v>
      </c>
      <c r="P356" s="1">
        <v>172.2</v>
      </c>
      <c r="Q356" s="62">
        <v>2049.8000000000002</v>
      </c>
      <c r="R356" s="1">
        <v>156.5</v>
      </c>
      <c r="S356" s="1">
        <v>196.8</v>
      </c>
      <c r="T356" s="1">
        <v>163.30000000000001</v>
      </c>
      <c r="U356" s="1">
        <v>146.69999999999999</v>
      </c>
      <c r="V356" s="1">
        <v>160.69999999999999</v>
      </c>
      <c r="W356" s="1">
        <v>163.4</v>
      </c>
      <c r="X356" s="1">
        <v>161.69999999999999</v>
      </c>
      <c r="Y356" s="1">
        <v>156</v>
      </c>
      <c r="Z356" s="1">
        <v>165.1</v>
      </c>
      <c r="AA356" s="1">
        <v>151.80000000000001</v>
      </c>
      <c r="AB356" s="1">
        <v>157.6</v>
      </c>
      <c r="AC356" s="1">
        <v>160.6</v>
      </c>
      <c r="AD356" s="1">
        <v>162.4</v>
      </c>
      <c r="AE356" s="1">
        <v>157.80000000000001</v>
      </c>
      <c r="AF356" s="1">
        <v>165.2</v>
      </c>
    </row>
    <row r="357" spans="1:32">
      <c r="A357" s="1" t="s">
        <v>33</v>
      </c>
      <c r="B357" s="1">
        <v>2022</v>
      </c>
      <c r="C357" s="1" t="s">
        <v>31</v>
      </c>
      <c r="D357" s="1" t="s">
        <v>248</v>
      </c>
      <c r="E357" s="1">
        <v>152.19999999999999</v>
      </c>
      <c r="F357" s="1">
        <v>202.1</v>
      </c>
      <c r="G357" s="1">
        <v>180.1</v>
      </c>
      <c r="H357" s="1">
        <v>160.4</v>
      </c>
      <c r="I357" s="1">
        <v>171</v>
      </c>
      <c r="J357" s="1">
        <v>156.5</v>
      </c>
      <c r="K357" s="1">
        <v>203.6</v>
      </c>
      <c r="L357" s="1">
        <v>163.80000000000001</v>
      </c>
      <c r="M357" s="1">
        <v>121.3</v>
      </c>
      <c r="N357" s="1">
        <v>169.8</v>
      </c>
      <c r="O357" s="1">
        <v>179</v>
      </c>
      <c r="P357" s="1">
        <v>170.3</v>
      </c>
      <c r="Q357" s="62">
        <v>2030.0999999999997</v>
      </c>
      <c r="R357" s="1">
        <v>156.6</v>
      </c>
      <c r="S357" s="1">
        <v>196.4</v>
      </c>
      <c r="T357" s="1">
        <v>164.7</v>
      </c>
      <c r="U357" s="1">
        <v>148.5</v>
      </c>
      <c r="V357" s="1">
        <v>162.19999999999999</v>
      </c>
      <c r="W357" s="1">
        <v>164.5</v>
      </c>
      <c r="X357" s="1">
        <v>161.6</v>
      </c>
      <c r="Y357" s="1">
        <v>156.80000000000001</v>
      </c>
      <c r="Z357" s="1">
        <v>166.1</v>
      </c>
      <c r="AA357" s="1">
        <v>152.69999999999999</v>
      </c>
      <c r="AB357" s="1">
        <v>158.4</v>
      </c>
      <c r="AC357" s="1">
        <v>161</v>
      </c>
      <c r="AD357" s="1">
        <v>162.80000000000001</v>
      </c>
      <c r="AE357" s="1">
        <v>158.6</v>
      </c>
      <c r="AF357" s="1">
        <v>165</v>
      </c>
    </row>
    <row r="358" spans="1:32">
      <c r="A358" s="1" t="s">
        <v>33</v>
      </c>
      <c r="B358" s="1">
        <v>2022</v>
      </c>
      <c r="C358" s="1" t="s">
        <v>35</v>
      </c>
      <c r="D358" s="1" t="s">
        <v>249</v>
      </c>
      <c r="E358" s="1">
        <v>152.5</v>
      </c>
      <c r="F358" s="1">
        <v>205.2</v>
      </c>
      <c r="G358" s="1">
        <v>176.4</v>
      </c>
      <c r="H358" s="1">
        <v>160.6</v>
      </c>
      <c r="I358" s="1">
        <v>171.5</v>
      </c>
      <c r="J358" s="1">
        <v>156.4</v>
      </c>
      <c r="K358" s="1">
        <v>198</v>
      </c>
      <c r="L358" s="1">
        <v>163.19999999999999</v>
      </c>
      <c r="M358" s="1">
        <v>120.6</v>
      </c>
      <c r="N358" s="1">
        <v>172.2</v>
      </c>
      <c r="O358" s="1">
        <v>180</v>
      </c>
      <c r="P358" s="1">
        <v>170.2</v>
      </c>
      <c r="Q358" s="62">
        <v>2026.8</v>
      </c>
      <c r="R358" s="1">
        <v>156.69999999999999</v>
      </c>
      <c r="S358" s="1">
        <v>196.5</v>
      </c>
      <c r="T358" s="1">
        <v>165.7</v>
      </c>
      <c r="U358" s="1">
        <v>150.4</v>
      </c>
      <c r="V358" s="1">
        <v>163.4</v>
      </c>
      <c r="W358" s="1">
        <v>165.5</v>
      </c>
      <c r="X358" s="1">
        <v>163</v>
      </c>
      <c r="Y358" s="1">
        <v>157.4</v>
      </c>
      <c r="Z358" s="1">
        <v>167.2</v>
      </c>
      <c r="AA358" s="1">
        <v>153.1</v>
      </c>
      <c r="AB358" s="1">
        <v>159.5</v>
      </c>
      <c r="AC358" s="1">
        <v>162</v>
      </c>
      <c r="AD358" s="1">
        <v>164.2</v>
      </c>
      <c r="AE358" s="1">
        <v>159.4</v>
      </c>
      <c r="AF358" s="1">
        <v>165.5</v>
      </c>
    </row>
    <row r="359" spans="1:32">
      <c r="A359" s="1" t="s">
        <v>33</v>
      </c>
      <c r="B359" s="1">
        <v>2022</v>
      </c>
      <c r="C359" s="1" t="s">
        <v>36</v>
      </c>
      <c r="D359" s="1" t="s">
        <v>250</v>
      </c>
      <c r="E359" s="1">
        <v>153.69999999999999</v>
      </c>
      <c r="F359" s="1">
        <v>215.8</v>
      </c>
      <c r="G359" s="1">
        <v>167.7</v>
      </c>
      <c r="H359" s="1">
        <v>162.6</v>
      </c>
      <c r="I359" s="1">
        <v>180</v>
      </c>
      <c r="J359" s="1">
        <v>159.6</v>
      </c>
      <c r="K359" s="1">
        <v>188.4</v>
      </c>
      <c r="L359" s="1">
        <v>163.4</v>
      </c>
      <c r="M359" s="1">
        <v>120.3</v>
      </c>
      <c r="N359" s="1">
        <v>174.7</v>
      </c>
      <c r="O359" s="1">
        <v>181.5</v>
      </c>
      <c r="P359" s="1">
        <v>171.5</v>
      </c>
      <c r="Q359" s="62">
        <v>2039.2000000000003</v>
      </c>
      <c r="R359" s="1">
        <v>157.1</v>
      </c>
      <c r="S359" s="1">
        <v>197.5</v>
      </c>
      <c r="T359" s="1">
        <v>167.1</v>
      </c>
      <c r="U359" s="1">
        <v>152.6</v>
      </c>
      <c r="V359" s="1">
        <v>164.9</v>
      </c>
      <c r="W359" s="1">
        <v>165.3</v>
      </c>
      <c r="X359" s="1">
        <v>164.5</v>
      </c>
      <c r="Y359" s="1">
        <v>158.6</v>
      </c>
      <c r="Z359" s="1">
        <v>168.2</v>
      </c>
      <c r="AA359" s="1">
        <v>154.19999999999999</v>
      </c>
      <c r="AB359" s="1">
        <v>160.80000000000001</v>
      </c>
      <c r="AC359" s="1">
        <v>162.69999999999999</v>
      </c>
      <c r="AD359" s="1">
        <v>166.8</v>
      </c>
      <c r="AE359" s="1">
        <v>160.6</v>
      </c>
      <c r="AF359" s="1">
        <v>166.5</v>
      </c>
    </row>
    <row r="360" spans="1:32">
      <c r="A360" s="1" t="s">
        <v>33</v>
      </c>
      <c r="B360" s="1">
        <v>2022</v>
      </c>
      <c r="C360" s="1" t="s">
        <v>37</v>
      </c>
      <c r="D360" s="1" t="s">
        <v>251</v>
      </c>
      <c r="E360" s="1">
        <v>155.4</v>
      </c>
      <c r="F360" s="1">
        <v>215.8</v>
      </c>
      <c r="G360" s="1">
        <v>164.6</v>
      </c>
      <c r="H360" s="1">
        <v>164.2</v>
      </c>
      <c r="I360" s="1">
        <v>186</v>
      </c>
      <c r="J360" s="1">
        <v>175.9</v>
      </c>
      <c r="K360" s="1">
        <v>190.7</v>
      </c>
      <c r="L360" s="1">
        <v>164</v>
      </c>
      <c r="M360" s="1">
        <v>120.5</v>
      </c>
      <c r="N360" s="1">
        <v>178</v>
      </c>
      <c r="O360" s="1">
        <v>183.3</v>
      </c>
      <c r="P360" s="1">
        <v>174.5</v>
      </c>
      <c r="Q360" s="62">
        <v>2072.9</v>
      </c>
      <c r="R360" s="1">
        <v>157.5</v>
      </c>
      <c r="S360" s="1">
        <v>197.1</v>
      </c>
      <c r="T360" s="1">
        <v>168.4</v>
      </c>
      <c r="U360" s="1">
        <v>154.5</v>
      </c>
      <c r="V360" s="1">
        <v>166.3</v>
      </c>
      <c r="W360" s="1">
        <v>167</v>
      </c>
      <c r="X360" s="1">
        <v>170.5</v>
      </c>
      <c r="Y360" s="1">
        <v>159.80000000000001</v>
      </c>
      <c r="Z360" s="1">
        <v>169</v>
      </c>
      <c r="AA360" s="1">
        <v>159.30000000000001</v>
      </c>
      <c r="AB360" s="1">
        <v>162.19999999999999</v>
      </c>
      <c r="AC360" s="1">
        <v>164</v>
      </c>
      <c r="AD360" s="1">
        <v>168.4</v>
      </c>
      <c r="AE360" s="1">
        <v>163.1</v>
      </c>
      <c r="AF360" s="1">
        <v>169.2</v>
      </c>
    </row>
    <row r="361" spans="1:32">
      <c r="A361" s="1" t="s">
        <v>33</v>
      </c>
      <c r="B361" s="1">
        <v>2022</v>
      </c>
      <c r="C361" s="1" t="s">
        <v>38</v>
      </c>
      <c r="D361" s="1" t="s">
        <v>252</v>
      </c>
      <c r="E361" s="1">
        <v>156.69999999999999</v>
      </c>
      <c r="F361" s="1">
        <v>221.2</v>
      </c>
      <c r="G361" s="1">
        <v>164.1</v>
      </c>
      <c r="H361" s="1">
        <v>165.4</v>
      </c>
      <c r="I361" s="1">
        <v>189.5</v>
      </c>
      <c r="J361" s="1">
        <v>174.5</v>
      </c>
      <c r="K361" s="1">
        <v>203.2</v>
      </c>
      <c r="L361" s="1">
        <v>164.1</v>
      </c>
      <c r="M361" s="1">
        <v>121.2</v>
      </c>
      <c r="N361" s="1">
        <v>181.4</v>
      </c>
      <c r="O361" s="1">
        <v>184.9</v>
      </c>
      <c r="P361" s="1">
        <v>177.5</v>
      </c>
      <c r="Q361" s="62">
        <v>2103.7000000000003</v>
      </c>
      <c r="R361" s="1">
        <v>158.5</v>
      </c>
      <c r="S361" s="1">
        <v>197.5</v>
      </c>
      <c r="T361" s="1">
        <v>170</v>
      </c>
      <c r="U361" s="1">
        <v>155.9</v>
      </c>
      <c r="V361" s="1">
        <v>167.8</v>
      </c>
      <c r="W361" s="1">
        <v>167.5</v>
      </c>
      <c r="X361" s="1">
        <v>173.5</v>
      </c>
      <c r="Y361" s="1">
        <v>161.1</v>
      </c>
      <c r="Z361" s="1">
        <v>170.1</v>
      </c>
      <c r="AA361" s="1">
        <v>159.4</v>
      </c>
      <c r="AB361" s="1">
        <v>163.19999999999999</v>
      </c>
      <c r="AC361" s="1">
        <v>165.2</v>
      </c>
      <c r="AD361" s="1">
        <v>168.2</v>
      </c>
      <c r="AE361" s="1">
        <v>163.80000000000001</v>
      </c>
      <c r="AF361" s="1">
        <v>170.8</v>
      </c>
    </row>
    <row r="362" spans="1:32">
      <c r="A362" s="1" t="s">
        <v>33</v>
      </c>
      <c r="B362" s="1">
        <v>2022</v>
      </c>
      <c r="C362" s="1" t="s">
        <v>39</v>
      </c>
      <c r="D362" s="1" t="s">
        <v>253</v>
      </c>
      <c r="E362" s="1">
        <v>157.5</v>
      </c>
      <c r="F362" s="1">
        <v>223.4</v>
      </c>
      <c r="G362" s="1">
        <v>172.8</v>
      </c>
      <c r="H362" s="1">
        <v>166.4</v>
      </c>
      <c r="I362" s="1">
        <v>188.6</v>
      </c>
      <c r="J362" s="1">
        <v>174.1</v>
      </c>
      <c r="K362" s="1">
        <v>211.5</v>
      </c>
      <c r="L362" s="1">
        <v>163.6</v>
      </c>
      <c r="M362" s="1">
        <v>121.4</v>
      </c>
      <c r="N362" s="1">
        <v>183.5</v>
      </c>
      <c r="O362" s="1">
        <v>186.3</v>
      </c>
      <c r="P362" s="1">
        <v>179.3</v>
      </c>
      <c r="Q362" s="62">
        <v>2128.4</v>
      </c>
      <c r="R362" s="1">
        <v>159.1</v>
      </c>
      <c r="S362" s="1">
        <v>198.3</v>
      </c>
      <c r="T362" s="1">
        <v>171.6</v>
      </c>
      <c r="U362" s="1">
        <v>157.4</v>
      </c>
      <c r="V362" s="1">
        <v>169.4</v>
      </c>
      <c r="W362" s="1">
        <v>166.8</v>
      </c>
      <c r="X362" s="1">
        <v>174.9</v>
      </c>
      <c r="Y362" s="1">
        <v>162.1</v>
      </c>
      <c r="Z362" s="1">
        <v>170.9</v>
      </c>
      <c r="AA362" s="1">
        <v>157.19999999999999</v>
      </c>
      <c r="AB362" s="1">
        <v>164.1</v>
      </c>
      <c r="AC362" s="1">
        <v>166.5</v>
      </c>
      <c r="AD362" s="1">
        <v>169.2</v>
      </c>
      <c r="AE362" s="1">
        <v>163.80000000000001</v>
      </c>
      <c r="AF362" s="1">
        <v>171.4</v>
      </c>
    </row>
    <row r="363" spans="1:32">
      <c r="A363" s="1" t="s">
        <v>33</v>
      </c>
      <c r="B363" s="1">
        <v>2022</v>
      </c>
      <c r="C363" s="1" t="s">
        <v>40</v>
      </c>
      <c r="D363" s="1" t="s">
        <v>254</v>
      </c>
      <c r="E363" s="1">
        <v>159.30000000000001</v>
      </c>
      <c r="F363" s="1">
        <v>217.1</v>
      </c>
      <c r="G363" s="1">
        <v>176.6</v>
      </c>
      <c r="H363" s="1">
        <v>167.1</v>
      </c>
      <c r="I363" s="1">
        <v>184.8</v>
      </c>
      <c r="J363" s="1">
        <v>179.5</v>
      </c>
      <c r="K363" s="1">
        <v>208.5</v>
      </c>
      <c r="L363" s="1">
        <v>164</v>
      </c>
      <c r="M363" s="1">
        <v>121.5</v>
      </c>
      <c r="N363" s="1">
        <v>186.3</v>
      </c>
      <c r="O363" s="1">
        <v>187.7</v>
      </c>
      <c r="P363" s="1">
        <v>179.4</v>
      </c>
      <c r="Q363" s="62">
        <v>2131.8000000000002</v>
      </c>
      <c r="R363" s="1">
        <v>159.80000000000001</v>
      </c>
      <c r="S363" s="1">
        <v>198.6</v>
      </c>
      <c r="T363" s="1">
        <v>172.7</v>
      </c>
      <c r="U363" s="1">
        <v>158.69999999999999</v>
      </c>
      <c r="V363" s="1">
        <v>170.6</v>
      </c>
      <c r="W363" s="1">
        <v>167.8</v>
      </c>
      <c r="X363" s="1">
        <v>179.5</v>
      </c>
      <c r="Y363" s="1">
        <v>163.1</v>
      </c>
      <c r="Z363" s="1">
        <v>171.7</v>
      </c>
      <c r="AA363" s="1">
        <v>157.4</v>
      </c>
      <c r="AB363" s="1">
        <v>164.6</v>
      </c>
      <c r="AC363" s="1">
        <v>169.1</v>
      </c>
      <c r="AD363" s="1">
        <v>169.8</v>
      </c>
      <c r="AE363" s="1">
        <v>164.7</v>
      </c>
      <c r="AF363" s="1">
        <v>172.3</v>
      </c>
    </row>
    <row r="364" spans="1:32">
      <c r="A364" s="1" t="s">
        <v>33</v>
      </c>
      <c r="B364" s="1">
        <v>2022</v>
      </c>
      <c r="C364" s="1" t="s">
        <v>41</v>
      </c>
      <c r="D364" s="1" t="s">
        <v>255</v>
      </c>
      <c r="E364" s="1">
        <v>162.1</v>
      </c>
      <c r="F364" s="1">
        <v>210.9</v>
      </c>
      <c r="G364" s="1">
        <v>170.6</v>
      </c>
      <c r="H364" s="1">
        <v>168.4</v>
      </c>
      <c r="I364" s="1">
        <v>182.5</v>
      </c>
      <c r="J364" s="1">
        <v>177.1</v>
      </c>
      <c r="K364" s="1">
        <v>213.1</v>
      </c>
      <c r="L364" s="1">
        <v>167.3</v>
      </c>
      <c r="M364" s="1">
        <v>122.2</v>
      </c>
      <c r="N364" s="1">
        <v>189.7</v>
      </c>
      <c r="O364" s="1">
        <v>188.9</v>
      </c>
      <c r="P364" s="1">
        <v>180.4</v>
      </c>
      <c r="Q364" s="62">
        <v>2133.1999999999998</v>
      </c>
      <c r="R364" s="1">
        <v>160.5</v>
      </c>
      <c r="S364" s="1">
        <v>198.7</v>
      </c>
      <c r="T364" s="1">
        <v>173.7</v>
      </c>
      <c r="U364" s="1">
        <v>160</v>
      </c>
      <c r="V364" s="1">
        <v>171.6</v>
      </c>
      <c r="W364" s="1">
        <v>169</v>
      </c>
      <c r="X364" s="1">
        <v>178.4</v>
      </c>
      <c r="Y364" s="1">
        <v>164.2</v>
      </c>
      <c r="Z364" s="1">
        <v>172.6</v>
      </c>
      <c r="AA364" s="1">
        <v>157.69999999999999</v>
      </c>
      <c r="AB364" s="1">
        <v>165.1</v>
      </c>
      <c r="AC364" s="1">
        <v>169.9</v>
      </c>
      <c r="AD364" s="1">
        <v>171.4</v>
      </c>
      <c r="AE364" s="1">
        <v>165.4</v>
      </c>
      <c r="AF364" s="1">
        <v>173.1</v>
      </c>
    </row>
    <row r="365" spans="1:32">
      <c r="A365" s="1" t="s">
        <v>33</v>
      </c>
      <c r="B365" s="1">
        <v>2022</v>
      </c>
      <c r="C365" s="1" t="s">
        <v>42</v>
      </c>
      <c r="D365" s="1" t="s">
        <v>256</v>
      </c>
      <c r="E365" s="1">
        <v>164.9</v>
      </c>
      <c r="F365" s="1">
        <v>213.7</v>
      </c>
      <c r="G365" s="1">
        <v>170.9</v>
      </c>
      <c r="H365" s="1">
        <v>170.1</v>
      </c>
      <c r="I365" s="1">
        <v>179.3</v>
      </c>
      <c r="J365" s="1">
        <v>167.5</v>
      </c>
      <c r="K365" s="1">
        <v>220.8</v>
      </c>
      <c r="L365" s="1">
        <v>169.2</v>
      </c>
      <c r="M365" s="1">
        <v>123.1</v>
      </c>
      <c r="N365" s="1">
        <v>193.6</v>
      </c>
      <c r="O365" s="1">
        <v>190.4</v>
      </c>
      <c r="P365" s="1">
        <v>181.8</v>
      </c>
      <c r="Q365" s="62">
        <v>2145.3000000000002</v>
      </c>
      <c r="R365" s="1">
        <v>161.1</v>
      </c>
      <c r="S365" s="1">
        <v>199.7</v>
      </c>
      <c r="T365" s="1">
        <v>175</v>
      </c>
      <c r="U365" s="1">
        <v>161.69999999999999</v>
      </c>
      <c r="V365" s="1">
        <v>173</v>
      </c>
      <c r="W365" s="1">
        <v>169.5</v>
      </c>
      <c r="X365" s="1">
        <v>179.2</v>
      </c>
      <c r="Y365" s="1">
        <v>165</v>
      </c>
      <c r="Z365" s="1">
        <v>173.8</v>
      </c>
      <c r="AA365" s="1">
        <v>158.19999999999999</v>
      </c>
      <c r="AB365" s="1">
        <v>165.8</v>
      </c>
      <c r="AC365" s="1">
        <v>170.9</v>
      </c>
      <c r="AD365" s="1">
        <v>171.1</v>
      </c>
      <c r="AE365" s="1">
        <v>166.1</v>
      </c>
      <c r="AF365" s="1">
        <v>174.1</v>
      </c>
    </row>
    <row r="366" spans="1:32">
      <c r="A366" s="1" t="s">
        <v>33</v>
      </c>
      <c r="B366" s="1">
        <v>2022</v>
      </c>
      <c r="C366" s="1" t="s">
        <v>43</v>
      </c>
      <c r="D366" s="1" t="s">
        <v>257</v>
      </c>
      <c r="E366" s="1">
        <v>166.4</v>
      </c>
      <c r="F366" s="1">
        <v>214.9</v>
      </c>
      <c r="G366" s="1">
        <v>171.9</v>
      </c>
      <c r="H366" s="1">
        <v>171</v>
      </c>
      <c r="I366" s="1">
        <v>177.7</v>
      </c>
      <c r="J366" s="1">
        <v>165.7</v>
      </c>
      <c r="K366" s="1">
        <v>228.6</v>
      </c>
      <c r="L366" s="1">
        <v>169.9</v>
      </c>
      <c r="M366" s="1">
        <v>123.4</v>
      </c>
      <c r="N366" s="1">
        <v>196.4</v>
      </c>
      <c r="O366" s="1">
        <v>191.5</v>
      </c>
      <c r="P366" s="1">
        <v>183.3</v>
      </c>
      <c r="Q366" s="62">
        <v>2160.7000000000003</v>
      </c>
      <c r="R366" s="1">
        <v>161.6</v>
      </c>
      <c r="S366" s="1">
        <v>200.1</v>
      </c>
      <c r="T366" s="1">
        <v>175.5</v>
      </c>
      <c r="U366" s="1">
        <v>162.6</v>
      </c>
      <c r="V366" s="1">
        <v>173.6</v>
      </c>
      <c r="W366" s="1">
        <v>171.2</v>
      </c>
      <c r="X366" s="1">
        <v>180</v>
      </c>
      <c r="Y366" s="1">
        <v>166</v>
      </c>
      <c r="Z366" s="1">
        <v>174.7</v>
      </c>
      <c r="AA366" s="1">
        <v>158.80000000000001</v>
      </c>
      <c r="AB366" s="1">
        <v>166.3</v>
      </c>
      <c r="AC366" s="1">
        <v>171.2</v>
      </c>
      <c r="AD366" s="1">
        <v>172.3</v>
      </c>
      <c r="AE366" s="1">
        <v>166.8</v>
      </c>
      <c r="AF366" s="1">
        <v>175.3</v>
      </c>
    </row>
    <row r="367" spans="1:32">
      <c r="A367" s="1" t="s">
        <v>33</v>
      </c>
      <c r="B367" s="1">
        <v>2022</v>
      </c>
      <c r="C367" s="1" t="s">
        <v>44</v>
      </c>
      <c r="D367" s="1" t="s">
        <v>258</v>
      </c>
      <c r="E367" s="1">
        <v>168.4</v>
      </c>
      <c r="F367" s="1">
        <v>213.4</v>
      </c>
      <c r="G367" s="1">
        <v>183.2</v>
      </c>
      <c r="H367" s="1">
        <v>172.3</v>
      </c>
      <c r="I367" s="1">
        <v>180</v>
      </c>
      <c r="J367" s="1">
        <v>162.6</v>
      </c>
      <c r="K367" s="1">
        <v>205.5</v>
      </c>
      <c r="L367" s="1">
        <v>171</v>
      </c>
      <c r="M367" s="1">
        <v>123.4</v>
      </c>
      <c r="N367" s="1">
        <v>198.8</v>
      </c>
      <c r="O367" s="1">
        <v>192.4</v>
      </c>
      <c r="P367" s="1">
        <v>181.3</v>
      </c>
      <c r="Q367" s="62">
        <v>2152.3000000000002</v>
      </c>
      <c r="R367" s="1">
        <v>162.1</v>
      </c>
      <c r="S367" s="1">
        <v>200.6</v>
      </c>
      <c r="T367" s="1">
        <v>176.7</v>
      </c>
      <c r="U367" s="1">
        <v>163.5</v>
      </c>
      <c r="V367" s="1">
        <v>174.7</v>
      </c>
      <c r="W367" s="1">
        <v>171.8</v>
      </c>
      <c r="X367" s="1">
        <v>180.3</v>
      </c>
      <c r="Y367" s="1">
        <v>166.9</v>
      </c>
      <c r="Z367" s="1">
        <v>175.8</v>
      </c>
      <c r="AA367" s="1">
        <v>158.9</v>
      </c>
      <c r="AB367" s="1">
        <v>166.7</v>
      </c>
      <c r="AC367" s="1">
        <v>171.5</v>
      </c>
      <c r="AD367" s="1">
        <v>173.8</v>
      </c>
      <c r="AE367" s="1">
        <v>167.4</v>
      </c>
      <c r="AF367" s="1">
        <v>174.1</v>
      </c>
    </row>
    <row r="368" spans="1:32">
      <c r="A368" s="1" t="s">
        <v>33</v>
      </c>
      <c r="B368" s="1">
        <v>2022</v>
      </c>
      <c r="C368" s="1" t="s">
        <v>45</v>
      </c>
      <c r="D368" s="1" t="s">
        <v>259</v>
      </c>
      <c r="E368" s="1">
        <v>170.2</v>
      </c>
      <c r="F368" s="1">
        <v>212.9</v>
      </c>
      <c r="G368" s="1">
        <v>191.9</v>
      </c>
      <c r="H368" s="1">
        <v>173.9</v>
      </c>
      <c r="I368" s="1">
        <v>179.1</v>
      </c>
      <c r="J368" s="1">
        <v>159.5</v>
      </c>
      <c r="K368" s="1">
        <v>178.7</v>
      </c>
      <c r="L368" s="1">
        <v>171.3</v>
      </c>
      <c r="M368" s="1">
        <v>123.1</v>
      </c>
      <c r="N368" s="1">
        <v>200.5</v>
      </c>
      <c r="O368" s="1">
        <v>193.3</v>
      </c>
      <c r="P368" s="1">
        <v>178.6</v>
      </c>
      <c r="Q368" s="62">
        <v>2133</v>
      </c>
      <c r="R368" s="1">
        <v>162.80000000000001</v>
      </c>
      <c r="S368" s="1">
        <v>201.1</v>
      </c>
      <c r="T368" s="1">
        <v>177.7</v>
      </c>
      <c r="U368" s="1">
        <v>164.5</v>
      </c>
      <c r="V368" s="1">
        <v>175.7</v>
      </c>
      <c r="W368" s="1">
        <v>170.7</v>
      </c>
      <c r="X368" s="1">
        <v>180.6</v>
      </c>
      <c r="Y368" s="1">
        <v>167.3</v>
      </c>
      <c r="Z368" s="1">
        <v>177.2</v>
      </c>
      <c r="AA368" s="1">
        <v>159.4</v>
      </c>
      <c r="AB368" s="1">
        <v>167.1</v>
      </c>
      <c r="AC368" s="1">
        <v>171.8</v>
      </c>
      <c r="AD368" s="1">
        <v>176</v>
      </c>
      <c r="AE368" s="1">
        <v>168.2</v>
      </c>
      <c r="AF368" s="1">
        <v>174.1</v>
      </c>
    </row>
    <row r="369" spans="1:32">
      <c r="A369" s="1" t="s">
        <v>33</v>
      </c>
      <c r="B369" s="1">
        <v>2023</v>
      </c>
      <c r="C369" s="1" t="s">
        <v>31</v>
      </c>
      <c r="D369" s="1" t="s">
        <v>260</v>
      </c>
      <c r="E369" s="1">
        <v>173.3</v>
      </c>
      <c r="F369" s="1">
        <v>215.2</v>
      </c>
      <c r="G369" s="1">
        <v>197</v>
      </c>
      <c r="H369" s="1">
        <v>175.2</v>
      </c>
      <c r="I369" s="1">
        <v>178</v>
      </c>
      <c r="J369" s="1">
        <v>160.5</v>
      </c>
      <c r="K369" s="1">
        <v>175.3</v>
      </c>
      <c r="L369" s="1">
        <v>171.2</v>
      </c>
      <c r="M369" s="1">
        <v>122.7</v>
      </c>
      <c r="N369" s="1">
        <v>204.3</v>
      </c>
      <c r="O369" s="1">
        <v>194.3</v>
      </c>
      <c r="P369" s="1">
        <v>179.5</v>
      </c>
      <c r="Q369" s="62">
        <v>2146.5</v>
      </c>
      <c r="R369" s="1">
        <v>163.69999999999999</v>
      </c>
      <c r="S369" s="1">
        <v>201.6</v>
      </c>
      <c r="T369" s="1">
        <v>178.7</v>
      </c>
      <c r="U369" s="1">
        <v>165.3</v>
      </c>
      <c r="V369" s="1">
        <v>176.6</v>
      </c>
      <c r="W369" s="1">
        <v>172.1</v>
      </c>
      <c r="X369" s="1">
        <v>180.1</v>
      </c>
      <c r="Y369" s="1">
        <v>168</v>
      </c>
      <c r="Z369" s="1">
        <v>178.5</v>
      </c>
      <c r="AA369" s="1">
        <v>159.5</v>
      </c>
      <c r="AB369" s="1">
        <v>167.8</v>
      </c>
      <c r="AC369" s="1">
        <v>171.8</v>
      </c>
      <c r="AD369" s="1">
        <v>178.8</v>
      </c>
      <c r="AE369" s="1">
        <v>168.9</v>
      </c>
      <c r="AF369" s="1">
        <v>174.9</v>
      </c>
    </row>
    <row r="370" spans="1:32">
      <c r="A370" s="1" t="s">
        <v>33</v>
      </c>
      <c r="B370" s="1">
        <v>2023</v>
      </c>
      <c r="C370" s="1" t="s">
        <v>35</v>
      </c>
      <c r="D370" s="1" t="s">
        <v>261</v>
      </c>
      <c r="E370" s="1">
        <v>174.7</v>
      </c>
      <c r="F370" s="1">
        <v>212.2</v>
      </c>
      <c r="G370" s="1">
        <v>177.2</v>
      </c>
      <c r="H370" s="1">
        <v>177.9</v>
      </c>
      <c r="I370" s="1">
        <v>172.2</v>
      </c>
      <c r="J370" s="1">
        <v>172.1</v>
      </c>
      <c r="K370" s="1">
        <v>175.8</v>
      </c>
      <c r="L370" s="1">
        <v>172.2</v>
      </c>
      <c r="M370" s="1">
        <v>121.9</v>
      </c>
      <c r="N370" s="1">
        <v>204.8</v>
      </c>
      <c r="O370" s="1">
        <v>196.6</v>
      </c>
      <c r="P370" s="1">
        <v>180.7</v>
      </c>
      <c r="Q370" s="62">
        <v>2138.2999999999997</v>
      </c>
      <c r="R370" s="1">
        <v>164.9</v>
      </c>
      <c r="S370" s="1">
        <v>202.7</v>
      </c>
      <c r="T370" s="1">
        <v>180.3</v>
      </c>
      <c r="U370" s="1">
        <v>167</v>
      </c>
      <c r="V370" s="1">
        <v>178.2</v>
      </c>
      <c r="W370" s="1">
        <v>173.5</v>
      </c>
      <c r="X370" s="1">
        <v>182.8</v>
      </c>
      <c r="Y370" s="1">
        <v>169.2</v>
      </c>
      <c r="Z370" s="1">
        <v>180.8</v>
      </c>
      <c r="AA370" s="1">
        <v>159.80000000000001</v>
      </c>
      <c r="AB370" s="1">
        <v>168.4</v>
      </c>
      <c r="AC370" s="1">
        <v>172.5</v>
      </c>
      <c r="AD370" s="1">
        <v>181.4</v>
      </c>
      <c r="AE370" s="1">
        <v>170</v>
      </c>
      <c r="AF370" s="1">
        <v>176.3</v>
      </c>
    </row>
    <row r="371" spans="1:32">
      <c r="A371" s="1" t="s">
        <v>33</v>
      </c>
      <c r="B371" s="1">
        <v>2023</v>
      </c>
      <c r="C371" s="1" t="s">
        <v>36</v>
      </c>
      <c r="D371" s="1" t="s">
        <v>262</v>
      </c>
      <c r="E371" s="1">
        <v>174.7</v>
      </c>
      <c r="F371" s="1">
        <v>212.2</v>
      </c>
      <c r="G371" s="1">
        <v>177.2</v>
      </c>
      <c r="H371" s="1">
        <v>177.9</v>
      </c>
      <c r="I371" s="1">
        <v>172.2</v>
      </c>
      <c r="J371" s="1">
        <v>172.1</v>
      </c>
      <c r="K371" s="1">
        <v>175.9</v>
      </c>
      <c r="L371" s="1">
        <v>172.2</v>
      </c>
      <c r="M371" s="1">
        <v>121.9</v>
      </c>
      <c r="N371" s="1">
        <v>204.8</v>
      </c>
      <c r="O371" s="1">
        <v>196.6</v>
      </c>
      <c r="P371" s="1">
        <v>180.8</v>
      </c>
      <c r="Q371" s="62">
        <v>2138.5</v>
      </c>
      <c r="R371" s="1">
        <v>164.9</v>
      </c>
      <c r="S371" s="1">
        <v>202.7</v>
      </c>
      <c r="T371" s="1">
        <v>180.2</v>
      </c>
      <c r="U371" s="1">
        <v>167</v>
      </c>
      <c r="V371" s="1">
        <v>178.2</v>
      </c>
      <c r="W371" s="1">
        <v>173.5</v>
      </c>
      <c r="X371" s="1">
        <v>182.6</v>
      </c>
      <c r="Y371" s="1">
        <v>169.2</v>
      </c>
      <c r="Z371" s="1">
        <v>180.8</v>
      </c>
      <c r="AA371" s="1">
        <v>159.80000000000001</v>
      </c>
      <c r="AB371" s="1">
        <v>168.4</v>
      </c>
      <c r="AC371" s="1">
        <v>172.5</v>
      </c>
      <c r="AD371" s="1">
        <v>181.5</v>
      </c>
      <c r="AE371" s="1">
        <v>170</v>
      </c>
      <c r="AF371" s="1">
        <v>176.3</v>
      </c>
    </row>
    <row r="372" spans="1:32">
      <c r="A372" s="1" t="s">
        <v>33</v>
      </c>
      <c r="B372" s="1">
        <v>2023</v>
      </c>
      <c r="C372" s="1" t="s">
        <v>37</v>
      </c>
      <c r="D372" s="1" t="s">
        <v>263</v>
      </c>
      <c r="E372" s="1">
        <v>174.8</v>
      </c>
      <c r="F372" s="1">
        <v>213.7</v>
      </c>
      <c r="G372" s="1">
        <v>172.4</v>
      </c>
      <c r="H372" s="1">
        <v>178.8</v>
      </c>
      <c r="I372" s="1">
        <v>168.7</v>
      </c>
      <c r="J372" s="1">
        <v>179.2</v>
      </c>
      <c r="K372" s="1">
        <v>179.9</v>
      </c>
      <c r="L372" s="1">
        <v>174.7</v>
      </c>
      <c r="M372" s="1">
        <v>123.1</v>
      </c>
      <c r="N372" s="1">
        <v>207.8</v>
      </c>
      <c r="O372" s="1">
        <v>197</v>
      </c>
      <c r="P372" s="1">
        <v>182.1</v>
      </c>
      <c r="Q372" s="62">
        <v>2152.2000000000003</v>
      </c>
      <c r="R372" s="1">
        <v>165.5</v>
      </c>
      <c r="S372" s="1">
        <v>203.5</v>
      </c>
      <c r="T372" s="1">
        <v>181</v>
      </c>
      <c r="U372" s="1">
        <v>167.7</v>
      </c>
      <c r="V372" s="1">
        <v>178.9</v>
      </c>
      <c r="W372" s="1">
        <v>175.2</v>
      </c>
      <c r="X372" s="1">
        <v>182.1</v>
      </c>
      <c r="Y372" s="1">
        <v>169.6</v>
      </c>
      <c r="Z372" s="1">
        <v>181.5</v>
      </c>
      <c r="AA372" s="1">
        <v>160.1</v>
      </c>
      <c r="AB372" s="1">
        <v>168.8</v>
      </c>
      <c r="AC372" s="1">
        <v>174.2</v>
      </c>
      <c r="AD372" s="1">
        <v>184.4</v>
      </c>
      <c r="AE372" s="1">
        <v>170.9</v>
      </c>
      <c r="AF372" s="1">
        <v>177.4</v>
      </c>
    </row>
    <row r="373" spans="1:32">
      <c r="A373" s="1" t="s">
        <v>33</v>
      </c>
      <c r="B373" s="1">
        <v>2023</v>
      </c>
      <c r="C373" s="1" t="s">
        <v>38</v>
      </c>
      <c r="D373" s="1" t="s">
        <v>264</v>
      </c>
      <c r="E373" s="1">
        <v>174.7</v>
      </c>
      <c r="F373" s="1">
        <v>219.4</v>
      </c>
      <c r="G373" s="1">
        <v>176.7</v>
      </c>
      <c r="H373" s="1">
        <v>179.4</v>
      </c>
      <c r="I373" s="1">
        <v>164.4</v>
      </c>
      <c r="J373" s="1">
        <v>175.8</v>
      </c>
      <c r="K373" s="1">
        <v>185</v>
      </c>
      <c r="L373" s="1">
        <v>176.9</v>
      </c>
      <c r="M373" s="1">
        <v>124.2</v>
      </c>
      <c r="N373" s="1">
        <v>211.9</v>
      </c>
      <c r="O373" s="1">
        <v>197.7</v>
      </c>
      <c r="P373" s="1">
        <v>183.1</v>
      </c>
      <c r="Q373" s="62">
        <v>2169.2000000000003</v>
      </c>
      <c r="R373" s="1">
        <v>165.9</v>
      </c>
      <c r="S373" s="1">
        <v>204.2</v>
      </c>
      <c r="T373" s="1">
        <v>181.3</v>
      </c>
      <c r="U373" s="1">
        <v>168.1</v>
      </c>
      <c r="V373" s="1">
        <v>179.3</v>
      </c>
      <c r="W373" s="1">
        <v>175.6</v>
      </c>
      <c r="X373" s="1">
        <v>183.4</v>
      </c>
      <c r="Y373" s="1">
        <v>170.1</v>
      </c>
      <c r="Z373" s="1">
        <v>182.2</v>
      </c>
      <c r="AA373" s="1">
        <v>160.4</v>
      </c>
      <c r="AB373" s="1">
        <v>169.2</v>
      </c>
      <c r="AC373" s="1">
        <v>174.8</v>
      </c>
      <c r="AD373" s="1">
        <v>185.6</v>
      </c>
      <c r="AE373" s="1">
        <v>171.6</v>
      </c>
      <c r="AF373" s="1">
        <v>178.2</v>
      </c>
    </row>
  </sheetData>
  <autoFilter ref="A1:AF373" xr:uid="{EBEF331D-C67F-4E43-8226-2AF07A677CD9}">
    <sortState xmlns:xlrd2="http://schemas.microsoft.com/office/spreadsheetml/2017/richdata2" ref="A2:AF373">
      <sortCondition ref="A1:A37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06D3-7281-B240-AF88-ED84CC01702A}">
  <dimension ref="B4:AE67"/>
  <sheetViews>
    <sheetView showGridLines="0" topLeftCell="K1" zoomScale="110" zoomScaleNormal="110" workbookViewId="0">
      <selection activeCell="U7" sqref="U7:U10"/>
    </sheetView>
  </sheetViews>
  <sheetFormatPr baseColWidth="10" defaultRowHeight="13"/>
  <cols>
    <col min="8" max="8" width="30.33203125" customWidth="1"/>
    <col min="21" max="21" width="9.33203125" customWidth="1"/>
    <col min="24" max="24" width="29.83203125" bestFit="1" customWidth="1"/>
    <col min="25" max="25" width="19.33203125" bestFit="1" customWidth="1"/>
    <col min="28" max="28" width="14.5" customWidth="1"/>
    <col min="29" max="29" width="28.33203125" customWidth="1"/>
    <col min="30" max="30" width="23.5" customWidth="1"/>
  </cols>
  <sheetData>
    <row r="4" spans="2:30" ht="14" thickBot="1"/>
    <row r="5" spans="2:30">
      <c r="B5" s="8" t="s">
        <v>46</v>
      </c>
      <c r="C5" s="9" t="s">
        <v>47</v>
      </c>
      <c r="G5" s="158" t="s">
        <v>50</v>
      </c>
      <c r="H5" s="159"/>
      <c r="I5" s="159"/>
      <c r="J5" s="159"/>
      <c r="K5" s="159"/>
      <c r="L5" s="159"/>
      <c r="M5" s="159"/>
      <c r="N5" s="159"/>
      <c r="O5" s="160"/>
      <c r="R5" s="14" t="s">
        <v>93</v>
      </c>
    </row>
    <row r="6" spans="2:30">
      <c r="B6" s="2" t="s">
        <v>48</v>
      </c>
      <c r="C6" s="3" t="s">
        <v>49</v>
      </c>
      <c r="G6" s="15"/>
      <c r="O6" s="16"/>
      <c r="R6" s="34" t="s">
        <v>0</v>
      </c>
      <c r="S6" s="36" t="s">
        <v>1</v>
      </c>
      <c r="T6" s="34" t="s">
        <v>2</v>
      </c>
      <c r="X6" s="72" t="s">
        <v>94</v>
      </c>
      <c r="Y6" s="49" t="s">
        <v>95</v>
      </c>
      <c r="AC6" s="72" t="s">
        <v>94</v>
      </c>
      <c r="AD6" s="49" t="s">
        <v>95</v>
      </c>
    </row>
    <row r="7" spans="2:30">
      <c r="B7" s="4"/>
      <c r="C7" s="5"/>
      <c r="G7" s="15"/>
      <c r="H7" s="13"/>
      <c r="I7" s="13"/>
      <c r="J7" s="13"/>
      <c r="O7" s="16"/>
      <c r="R7" s="37" t="s">
        <v>30</v>
      </c>
      <c r="S7" s="38">
        <v>2021</v>
      </c>
      <c r="T7" s="37" t="s">
        <v>36</v>
      </c>
      <c r="U7" s="154"/>
      <c r="X7" s="1" t="s">
        <v>3</v>
      </c>
      <c r="Y7" s="82" t="s">
        <v>96</v>
      </c>
      <c r="AC7" s="1" t="s">
        <v>3</v>
      </c>
      <c r="AD7" s="82" t="s">
        <v>96</v>
      </c>
    </row>
    <row r="8" spans="2:30" ht="16">
      <c r="B8" s="4"/>
      <c r="C8" s="5"/>
      <c r="G8" s="15"/>
      <c r="H8" s="14" t="s">
        <v>0</v>
      </c>
      <c r="I8" s="20" t="s">
        <v>51</v>
      </c>
      <c r="J8" s="14" t="s">
        <v>52</v>
      </c>
      <c r="O8" s="16"/>
      <c r="R8" s="37" t="s">
        <v>30</v>
      </c>
      <c r="S8" s="38">
        <v>2021</v>
      </c>
      <c r="T8" s="37" t="s">
        <v>37</v>
      </c>
      <c r="U8" s="154"/>
      <c r="X8" s="1" t="s">
        <v>4</v>
      </c>
      <c r="Y8" s="82" t="s">
        <v>96</v>
      </c>
      <c r="AC8" s="1" t="s">
        <v>4</v>
      </c>
      <c r="AD8" s="82" t="s">
        <v>96</v>
      </c>
    </row>
    <row r="9" spans="2:30">
      <c r="B9" s="4"/>
      <c r="C9" s="5"/>
      <c r="G9" s="15"/>
      <c r="H9" s="14" t="s">
        <v>1</v>
      </c>
      <c r="I9" s="14" t="s">
        <v>53</v>
      </c>
      <c r="J9" s="14" t="s">
        <v>54</v>
      </c>
      <c r="O9" s="16"/>
      <c r="R9" s="37" t="s">
        <v>30</v>
      </c>
      <c r="S9" s="38">
        <v>2023</v>
      </c>
      <c r="T9" s="37" t="s">
        <v>37</v>
      </c>
      <c r="U9" s="154"/>
      <c r="X9" s="1" t="s">
        <v>5</v>
      </c>
      <c r="Y9" s="82" t="s">
        <v>96</v>
      </c>
      <c r="AC9" s="1" t="s">
        <v>5</v>
      </c>
      <c r="AD9" s="82" t="s">
        <v>96</v>
      </c>
    </row>
    <row r="10" spans="2:30">
      <c r="B10" s="4"/>
      <c r="C10" s="5"/>
      <c r="G10" s="15"/>
      <c r="H10" s="14" t="s">
        <v>2</v>
      </c>
      <c r="I10" s="14" t="s">
        <v>51</v>
      </c>
      <c r="J10" s="14" t="s">
        <v>55</v>
      </c>
      <c r="O10" s="16"/>
      <c r="R10" s="37" t="s">
        <v>30</v>
      </c>
      <c r="S10" s="38">
        <v>2023</v>
      </c>
      <c r="T10" s="37" t="s">
        <v>38</v>
      </c>
      <c r="U10" s="154"/>
      <c r="X10" s="1" t="s">
        <v>6</v>
      </c>
      <c r="Y10" s="82" t="s">
        <v>96</v>
      </c>
      <c r="AC10" s="1" t="s">
        <v>6</v>
      </c>
      <c r="AD10" s="82" t="s">
        <v>96</v>
      </c>
    </row>
    <row r="11" spans="2:30">
      <c r="B11" s="4"/>
      <c r="C11" s="5"/>
      <c r="G11" s="15"/>
      <c r="H11" s="14" t="s">
        <v>3</v>
      </c>
      <c r="I11" s="14" t="s">
        <v>56</v>
      </c>
      <c r="J11" s="14" t="s">
        <v>57</v>
      </c>
      <c r="O11" s="16"/>
      <c r="X11" s="1" t="s">
        <v>7</v>
      </c>
      <c r="Y11" s="82" t="s">
        <v>96</v>
      </c>
      <c r="AC11" s="1" t="s">
        <v>7</v>
      </c>
      <c r="AD11" s="82" t="s">
        <v>96</v>
      </c>
    </row>
    <row r="12" spans="2:30">
      <c r="B12" s="4"/>
      <c r="C12" s="5"/>
      <c r="G12" s="15"/>
      <c r="H12" s="14" t="s">
        <v>4</v>
      </c>
      <c r="I12" s="14" t="s">
        <v>56</v>
      </c>
      <c r="J12" s="14" t="s">
        <v>58</v>
      </c>
      <c r="O12" s="16"/>
      <c r="X12" s="1" t="s">
        <v>8</v>
      </c>
      <c r="Y12" s="82" t="s">
        <v>96</v>
      </c>
      <c r="AC12" s="1" t="s">
        <v>8</v>
      </c>
      <c r="AD12" s="82" t="s">
        <v>96</v>
      </c>
    </row>
    <row r="13" spans="2:30">
      <c r="B13" s="4"/>
      <c r="C13" s="5"/>
      <c r="G13" s="15"/>
      <c r="H13" s="14" t="s">
        <v>5</v>
      </c>
      <c r="I13" s="14" t="s">
        <v>56</v>
      </c>
      <c r="J13" s="14" t="s">
        <v>59</v>
      </c>
      <c r="O13" s="16"/>
      <c r="X13" s="1" t="s">
        <v>9</v>
      </c>
      <c r="Y13" s="82" t="s">
        <v>96</v>
      </c>
      <c r="AC13" s="1" t="s">
        <v>9</v>
      </c>
      <c r="AD13" s="82" t="s">
        <v>96</v>
      </c>
    </row>
    <row r="14" spans="2:30">
      <c r="B14" s="4"/>
      <c r="C14" s="5"/>
      <c r="G14" s="15"/>
      <c r="H14" s="14" t="s">
        <v>6</v>
      </c>
      <c r="I14" s="14" t="s">
        <v>56</v>
      </c>
      <c r="J14" s="14" t="s">
        <v>60</v>
      </c>
      <c r="O14" s="16"/>
      <c r="X14" s="1" t="s">
        <v>10</v>
      </c>
      <c r="Y14" s="82" t="s">
        <v>96</v>
      </c>
      <c r="AC14" s="1" t="s">
        <v>10</v>
      </c>
      <c r="AD14" s="82" t="s">
        <v>96</v>
      </c>
    </row>
    <row r="15" spans="2:30">
      <c r="B15" s="6"/>
      <c r="C15" s="7"/>
      <c r="G15" s="15"/>
      <c r="H15" s="14" t="s">
        <v>7</v>
      </c>
      <c r="I15" s="14" t="s">
        <v>56</v>
      </c>
      <c r="J15" s="14" t="s">
        <v>61</v>
      </c>
      <c r="O15" s="16"/>
      <c r="R15" s="14" t="s">
        <v>94</v>
      </c>
      <c r="U15" s="14" t="s">
        <v>95</v>
      </c>
      <c r="X15" s="1" t="s">
        <v>11</v>
      </c>
      <c r="Y15" s="82" t="s">
        <v>96</v>
      </c>
      <c r="AC15" s="1" t="s">
        <v>11</v>
      </c>
      <c r="AD15" s="82" t="s">
        <v>96</v>
      </c>
    </row>
    <row r="16" spans="2:30">
      <c r="G16" s="15"/>
      <c r="H16" s="14" t="s">
        <v>8</v>
      </c>
      <c r="I16" s="14" t="s">
        <v>56</v>
      </c>
      <c r="J16" s="14" t="s">
        <v>62</v>
      </c>
      <c r="O16" s="16"/>
      <c r="R16" s="14" t="s">
        <v>3</v>
      </c>
      <c r="U16" s="14" t="s">
        <v>96</v>
      </c>
      <c r="X16" s="1" t="s">
        <v>12</v>
      </c>
      <c r="Y16" s="82" t="s">
        <v>96</v>
      </c>
      <c r="AC16" s="1" t="s">
        <v>12</v>
      </c>
      <c r="AD16" s="82" t="s">
        <v>96</v>
      </c>
    </row>
    <row r="17" spans="7:31">
      <c r="G17" s="15"/>
      <c r="H17" s="14" t="s">
        <v>9</v>
      </c>
      <c r="I17" s="14" t="s">
        <v>56</v>
      </c>
      <c r="J17" s="14" t="s">
        <v>63</v>
      </c>
      <c r="O17" s="16"/>
      <c r="R17" s="14" t="s">
        <v>4</v>
      </c>
      <c r="U17" s="14" t="s">
        <v>96</v>
      </c>
      <c r="X17" s="1" t="s">
        <v>14</v>
      </c>
      <c r="Y17" s="82" t="s">
        <v>117</v>
      </c>
      <c r="AC17" s="1" t="s">
        <v>14</v>
      </c>
      <c r="AD17" s="82" t="s">
        <v>117</v>
      </c>
    </row>
    <row r="18" spans="7:31">
      <c r="G18" s="15"/>
      <c r="H18" s="14" t="s">
        <v>10</v>
      </c>
      <c r="I18" s="14" t="s">
        <v>56</v>
      </c>
      <c r="J18" s="14" t="s">
        <v>64</v>
      </c>
      <c r="O18" s="16"/>
      <c r="R18" s="14" t="s">
        <v>5</v>
      </c>
      <c r="U18" s="14" t="s">
        <v>96</v>
      </c>
      <c r="X18" s="1" t="s">
        <v>15</v>
      </c>
      <c r="Y18" s="82" t="s">
        <v>96</v>
      </c>
      <c r="AC18" s="1" t="s">
        <v>15</v>
      </c>
      <c r="AD18" s="82" t="s">
        <v>96</v>
      </c>
    </row>
    <row r="19" spans="7:31">
      <c r="G19" s="15"/>
      <c r="H19" s="14" t="s">
        <v>11</v>
      </c>
      <c r="I19" s="14" t="s">
        <v>56</v>
      </c>
      <c r="J19" s="14" t="s">
        <v>65</v>
      </c>
      <c r="O19" s="16"/>
      <c r="R19" s="14" t="s">
        <v>6</v>
      </c>
      <c r="U19" s="14" t="s">
        <v>96</v>
      </c>
      <c r="X19" s="1" t="s">
        <v>13</v>
      </c>
      <c r="Y19" s="82" t="s">
        <v>96</v>
      </c>
      <c r="AC19" s="1" t="s">
        <v>13</v>
      </c>
      <c r="AD19" s="82" t="s">
        <v>96</v>
      </c>
    </row>
    <row r="20" spans="7:31">
      <c r="G20" s="15"/>
      <c r="H20" s="14" t="s">
        <v>12</v>
      </c>
      <c r="I20" s="14" t="s">
        <v>56</v>
      </c>
      <c r="J20" s="14" t="s">
        <v>66</v>
      </c>
      <c r="O20" s="16"/>
      <c r="R20" s="14" t="s">
        <v>7</v>
      </c>
      <c r="U20" s="14" t="s">
        <v>96</v>
      </c>
      <c r="X20" s="1" t="s">
        <v>16</v>
      </c>
      <c r="Y20" s="14" t="s">
        <v>117</v>
      </c>
      <c r="AC20" s="1" t="s">
        <v>16</v>
      </c>
      <c r="AD20" s="14" t="s">
        <v>117</v>
      </c>
    </row>
    <row r="21" spans="7:31">
      <c r="G21" s="15"/>
      <c r="H21" s="14" t="s">
        <v>13</v>
      </c>
      <c r="I21" s="14" t="s">
        <v>56</v>
      </c>
      <c r="J21" s="14" t="s">
        <v>67</v>
      </c>
      <c r="O21" s="16"/>
      <c r="R21" s="14" t="s">
        <v>8</v>
      </c>
      <c r="U21" s="14" t="s">
        <v>96</v>
      </c>
      <c r="X21" s="1" t="s">
        <v>17</v>
      </c>
      <c r="Y21" s="14" t="s">
        <v>19</v>
      </c>
      <c r="AC21" s="1" t="s">
        <v>17</v>
      </c>
      <c r="AD21" s="14" t="s">
        <v>19</v>
      </c>
      <c r="AE21" t="s">
        <v>277</v>
      </c>
    </row>
    <row r="22" spans="7:31">
      <c r="G22" s="15"/>
      <c r="H22" s="14" t="s">
        <v>14</v>
      </c>
      <c r="I22" s="14" t="s">
        <v>56</v>
      </c>
      <c r="J22" s="14" t="s">
        <v>68</v>
      </c>
      <c r="O22" s="16"/>
      <c r="R22" s="14" t="s">
        <v>9</v>
      </c>
      <c r="U22" s="14" t="s">
        <v>96</v>
      </c>
      <c r="X22" s="1" t="s">
        <v>18</v>
      </c>
      <c r="Y22" s="14" t="s">
        <v>19</v>
      </c>
      <c r="AC22" s="1" t="s">
        <v>18</v>
      </c>
      <c r="AD22" s="14" t="s">
        <v>19</v>
      </c>
      <c r="AE22" t="s">
        <v>277</v>
      </c>
    </row>
    <row r="23" spans="7:31">
      <c r="G23" s="15"/>
      <c r="H23" s="14" t="s">
        <v>15</v>
      </c>
      <c r="I23" s="14" t="s">
        <v>56</v>
      </c>
      <c r="J23" s="14" t="s">
        <v>69</v>
      </c>
      <c r="O23" s="16"/>
      <c r="R23" s="14" t="s">
        <v>10</v>
      </c>
      <c r="U23" s="14" t="s">
        <v>97</v>
      </c>
      <c r="X23" s="1" t="s">
        <v>19</v>
      </c>
      <c r="Y23" s="14" t="s">
        <v>19</v>
      </c>
      <c r="AC23" s="1" t="s">
        <v>19</v>
      </c>
      <c r="AD23" s="14" t="s">
        <v>19</v>
      </c>
      <c r="AE23" t="s">
        <v>277</v>
      </c>
    </row>
    <row r="24" spans="7:31">
      <c r="G24" s="15"/>
      <c r="H24" s="14" t="s">
        <v>16</v>
      </c>
      <c r="I24" s="14" t="s">
        <v>56</v>
      </c>
      <c r="J24" s="14" t="s">
        <v>70</v>
      </c>
      <c r="O24" s="16"/>
      <c r="R24" s="14" t="s">
        <v>11</v>
      </c>
      <c r="U24" s="14" t="s">
        <v>97</v>
      </c>
      <c r="X24" s="1" t="s">
        <v>20</v>
      </c>
      <c r="Y24" s="14" t="s">
        <v>20</v>
      </c>
      <c r="AC24" s="1" t="s">
        <v>20</v>
      </c>
      <c r="AD24" s="14" t="s">
        <v>20</v>
      </c>
      <c r="AE24" t="s">
        <v>277</v>
      </c>
    </row>
    <row r="25" spans="7:31">
      <c r="G25" s="15"/>
      <c r="H25" s="14" t="s">
        <v>17</v>
      </c>
      <c r="I25" s="14" t="s">
        <v>56</v>
      </c>
      <c r="J25" s="14" t="s">
        <v>71</v>
      </c>
      <c r="O25" s="16"/>
      <c r="R25" s="14" t="s">
        <v>12</v>
      </c>
      <c r="U25" s="14" t="s">
        <v>97</v>
      </c>
      <c r="X25" s="1" t="s">
        <v>21</v>
      </c>
      <c r="Y25" s="14" t="s">
        <v>21</v>
      </c>
      <c r="AC25" s="1" t="s">
        <v>21</v>
      </c>
      <c r="AD25" s="14" t="s">
        <v>21</v>
      </c>
      <c r="AE25" t="s">
        <v>277</v>
      </c>
    </row>
    <row r="26" spans="7:31">
      <c r="G26" s="15"/>
      <c r="H26" s="14" t="s">
        <v>18</v>
      </c>
      <c r="I26" s="14" t="s">
        <v>56</v>
      </c>
      <c r="J26" s="14" t="s">
        <v>72</v>
      </c>
      <c r="O26" s="16"/>
      <c r="R26" s="14" t="s">
        <v>13</v>
      </c>
      <c r="U26" s="14" t="s">
        <v>97</v>
      </c>
      <c r="X26" s="1" t="s">
        <v>22</v>
      </c>
      <c r="Y26" s="14" t="s">
        <v>20</v>
      </c>
      <c r="AC26" s="1" t="s">
        <v>22</v>
      </c>
      <c r="AD26" s="14" t="s">
        <v>277</v>
      </c>
      <c r="AE26" t="s">
        <v>277</v>
      </c>
    </row>
    <row r="27" spans="7:31">
      <c r="G27" s="15"/>
      <c r="H27" s="14" t="s">
        <v>19</v>
      </c>
      <c r="I27" s="14" t="s">
        <v>56</v>
      </c>
      <c r="J27" s="14" t="s">
        <v>73</v>
      </c>
      <c r="O27" s="16"/>
      <c r="R27" s="14" t="s">
        <v>14</v>
      </c>
      <c r="U27" s="14" t="s">
        <v>97</v>
      </c>
      <c r="X27" s="1" t="s">
        <v>23</v>
      </c>
      <c r="Y27" s="14" t="s">
        <v>23</v>
      </c>
      <c r="AC27" s="1" t="s">
        <v>23</v>
      </c>
      <c r="AD27" s="14" t="s">
        <v>290</v>
      </c>
      <c r="AE27" t="s">
        <v>290</v>
      </c>
    </row>
    <row r="28" spans="7:31">
      <c r="G28" s="15"/>
      <c r="H28" s="14" t="s">
        <v>20</v>
      </c>
      <c r="I28" s="14" t="s">
        <v>56</v>
      </c>
      <c r="J28" s="14" t="s">
        <v>74</v>
      </c>
      <c r="O28" s="16"/>
      <c r="R28" s="14" t="s">
        <v>15</v>
      </c>
      <c r="U28" s="14" t="s">
        <v>97</v>
      </c>
      <c r="X28" s="1" t="s">
        <v>24</v>
      </c>
      <c r="Y28" s="14" t="s">
        <v>26</v>
      </c>
      <c r="AC28" s="1" t="s">
        <v>24</v>
      </c>
      <c r="AD28" s="14" t="s">
        <v>26</v>
      </c>
      <c r="AE28" t="s">
        <v>277</v>
      </c>
    </row>
    <row r="29" spans="7:31">
      <c r="G29" s="15"/>
      <c r="H29" s="14" t="s">
        <v>21</v>
      </c>
      <c r="I29" s="14" t="s">
        <v>56</v>
      </c>
      <c r="J29" s="14" t="s">
        <v>75</v>
      </c>
      <c r="O29" s="16"/>
      <c r="R29" s="14" t="s">
        <v>16</v>
      </c>
      <c r="U29" s="14" t="s">
        <v>100</v>
      </c>
      <c r="X29" s="1" t="s">
        <v>25</v>
      </c>
      <c r="Y29" s="14" t="s">
        <v>117</v>
      </c>
      <c r="AC29" s="1" t="s">
        <v>25</v>
      </c>
      <c r="AD29" s="14" t="s">
        <v>117</v>
      </c>
    </row>
    <row r="30" spans="7:31">
      <c r="G30" s="15"/>
      <c r="H30" s="14" t="s">
        <v>22</v>
      </c>
      <c r="I30" s="14" t="s">
        <v>56</v>
      </c>
      <c r="J30" s="14" t="s">
        <v>76</v>
      </c>
      <c r="O30" s="16"/>
      <c r="R30" s="14" t="s">
        <v>17</v>
      </c>
      <c r="U30" s="14" t="s">
        <v>98</v>
      </c>
      <c r="X30" s="1" t="s">
        <v>26</v>
      </c>
      <c r="Y30" s="14" t="s">
        <v>26</v>
      </c>
      <c r="AC30" s="1" t="s">
        <v>26</v>
      </c>
      <c r="AD30" s="14" t="s">
        <v>277</v>
      </c>
      <c r="AE30" t="s">
        <v>277</v>
      </c>
    </row>
    <row r="31" spans="7:31">
      <c r="G31" s="15"/>
      <c r="H31" s="14" t="s">
        <v>23</v>
      </c>
      <c r="I31" s="14" t="s">
        <v>56</v>
      </c>
      <c r="J31" s="14" t="s">
        <v>77</v>
      </c>
      <c r="O31" s="16"/>
      <c r="R31" s="14" t="s">
        <v>18</v>
      </c>
      <c r="U31" s="14" t="s">
        <v>98</v>
      </c>
      <c r="X31" s="1" t="s">
        <v>27</v>
      </c>
      <c r="Y31" s="14" t="s">
        <v>117</v>
      </c>
      <c r="AC31" s="1" t="s">
        <v>27</v>
      </c>
      <c r="AD31" s="14" t="s">
        <v>117</v>
      </c>
    </row>
    <row r="32" spans="7:31">
      <c r="G32" s="15"/>
      <c r="H32" s="14" t="s">
        <v>24</v>
      </c>
      <c r="I32" s="14" t="s">
        <v>56</v>
      </c>
      <c r="J32" s="14" t="s">
        <v>78</v>
      </c>
      <c r="O32" s="16"/>
      <c r="R32" s="14" t="s">
        <v>19</v>
      </c>
      <c r="U32" s="14" t="s">
        <v>98</v>
      </c>
      <c r="X32" s="1" t="s">
        <v>28</v>
      </c>
      <c r="Y32" s="14" t="s">
        <v>28</v>
      </c>
      <c r="AC32" s="1" t="s">
        <v>28</v>
      </c>
      <c r="AD32" s="14" t="s">
        <v>28</v>
      </c>
    </row>
    <row r="33" spans="7:30">
      <c r="G33" s="15"/>
      <c r="H33" s="14" t="s">
        <v>25</v>
      </c>
      <c r="I33" s="14" t="s">
        <v>56</v>
      </c>
      <c r="J33" s="14" t="s">
        <v>79</v>
      </c>
      <c r="O33" s="16"/>
      <c r="R33" s="14" t="s">
        <v>20</v>
      </c>
      <c r="U33" s="14" t="s">
        <v>98</v>
      </c>
      <c r="X33" s="1" t="s">
        <v>29</v>
      </c>
      <c r="Y33" s="14" t="s">
        <v>118</v>
      </c>
      <c r="AC33" s="1" t="s">
        <v>29</v>
      </c>
      <c r="AD33" s="14" t="s">
        <v>118</v>
      </c>
    </row>
    <row r="34" spans="7:30">
      <c r="G34" s="15"/>
      <c r="H34" s="14" t="s">
        <v>26</v>
      </c>
      <c r="I34" s="14" t="s">
        <v>56</v>
      </c>
      <c r="J34" s="14" t="s">
        <v>80</v>
      </c>
      <c r="O34" s="16"/>
      <c r="R34" s="14" t="s">
        <v>21</v>
      </c>
      <c r="U34" s="14" t="s">
        <v>98</v>
      </c>
    </row>
    <row r="35" spans="7:30">
      <c r="G35" s="15"/>
      <c r="H35" s="14" t="s">
        <v>27</v>
      </c>
      <c r="I35" s="14" t="s">
        <v>56</v>
      </c>
      <c r="J35" s="14" t="s">
        <v>81</v>
      </c>
      <c r="O35" s="16"/>
      <c r="R35" s="14" t="s">
        <v>22</v>
      </c>
      <c r="U35" s="14" t="s">
        <v>98</v>
      </c>
    </row>
    <row r="36" spans="7:30">
      <c r="G36" s="15"/>
      <c r="H36" s="14" t="s">
        <v>28</v>
      </c>
      <c r="I36" s="14" t="s">
        <v>56</v>
      </c>
      <c r="J36" s="14" t="s">
        <v>82</v>
      </c>
      <c r="O36" s="16"/>
      <c r="R36" s="14" t="s">
        <v>23</v>
      </c>
      <c r="U36" s="14" t="s">
        <v>99</v>
      </c>
    </row>
    <row r="37" spans="7:30">
      <c r="G37" s="15"/>
      <c r="H37" s="14" t="s">
        <v>29</v>
      </c>
      <c r="I37" s="14" t="s">
        <v>56</v>
      </c>
      <c r="J37" s="14" t="s">
        <v>83</v>
      </c>
      <c r="O37" s="16"/>
      <c r="R37" s="14" t="s">
        <v>24</v>
      </c>
      <c r="U37" s="14" t="s">
        <v>99</v>
      </c>
    </row>
    <row r="38" spans="7:30">
      <c r="G38" s="15"/>
      <c r="O38" s="16"/>
      <c r="R38" s="14" t="s">
        <v>25</v>
      </c>
      <c r="U38" s="14" t="s">
        <v>99</v>
      </c>
    </row>
    <row r="39" spans="7:30">
      <c r="G39" s="15"/>
      <c r="O39" s="16"/>
      <c r="R39" s="14" t="s">
        <v>26</v>
      </c>
      <c r="U39" s="14" t="s">
        <v>99</v>
      </c>
    </row>
    <row r="40" spans="7:30" ht="14" thickBot="1">
      <c r="G40" s="17"/>
      <c r="H40" s="18"/>
      <c r="I40" s="18"/>
      <c r="J40" s="18"/>
      <c r="K40" s="18"/>
      <c r="L40" s="18"/>
      <c r="M40" s="18"/>
      <c r="N40" s="18"/>
      <c r="O40" s="19"/>
      <c r="R40" s="14" t="s">
        <v>27</v>
      </c>
      <c r="U40" s="14" t="s">
        <v>100</v>
      </c>
    </row>
    <row r="41" spans="7:30">
      <c r="R41" s="14" t="s">
        <v>28</v>
      </c>
      <c r="U41" s="14" t="s">
        <v>100</v>
      </c>
    </row>
    <row r="42" spans="7:30">
      <c r="R42" s="14" t="s">
        <v>29</v>
      </c>
    </row>
    <row r="43" spans="7:30">
      <c r="G43" s="161" t="s">
        <v>90</v>
      </c>
      <c r="H43" s="162"/>
      <c r="I43" s="162"/>
      <c r="J43" s="162"/>
      <c r="K43" s="162"/>
      <c r="L43" s="162"/>
      <c r="M43" s="162"/>
      <c r="N43" s="162"/>
      <c r="O43" s="163"/>
    </row>
    <row r="44" spans="7:30">
      <c r="G44" s="4"/>
      <c r="O44" s="5"/>
    </row>
    <row r="45" spans="7:30" ht="13" customHeight="1">
      <c r="G45" s="164" t="s">
        <v>91</v>
      </c>
      <c r="H45" s="165"/>
      <c r="I45" s="165"/>
      <c r="J45" s="165"/>
      <c r="K45" s="165"/>
      <c r="L45" s="165"/>
      <c r="M45" s="165"/>
      <c r="N45" s="165"/>
      <c r="O45" s="166"/>
    </row>
    <row r="46" spans="7:30">
      <c r="G46" s="167"/>
      <c r="H46" s="168"/>
      <c r="I46" s="168"/>
      <c r="J46" s="168"/>
      <c r="K46" s="168"/>
      <c r="L46" s="168"/>
      <c r="M46" s="168"/>
      <c r="N46" s="168"/>
      <c r="O46" s="169"/>
    </row>
    <row r="47" spans="7:30">
      <c r="G47" s="25"/>
      <c r="H47" s="24"/>
      <c r="I47" s="24"/>
      <c r="J47" s="24"/>
      <c r="K47" s="24"/>
      <c r="L47" s="24"/>
      <c r="M47" s="24"/>
      <c r="N47" s="24"/>
      <c r="O47" s="26"/>
    </row>
    <row r="48" spans="7:30" ht="18">
      <c r="G48" s="170" t="s">
        <v>84</v>
      </c>
      <c r="H48" s="171"/>
      <c r="I48" s="27"/>
      <c r="J48" s="27"/>
      <c r="K48" s="27"/>
      <c r="L48" s="27"/>
      <c r="M48" s="27"/>
      <c r="N48" s="27"/>
      <c r="O48" s="28"/>
      <c r="R48" s="14" t="s">
        <v>101</v>
      </c>
      <c r="S48" s="41">
        <v>45047</v>
      </c>
    </row>
    <row r="49" spans="7:15">
      <c r="G49" s="4"/>
      <c r="O49" s="5"/>
    </row>
    <row r="50" spans="7:15">
      <c r="G50" s="155" t="s">
        <v>85</v>
      </c>
      <c r="H50" s="156"/>
      <c r="I50" s="156"/>
      <c r="J50" s="156"/>
      <c r="K50" s="156"/>
      <c r="L50" s="156"/>
      <c r="M50" s="156"/>
      <c r="N50" s="156"/>
      <c r="O50" s="157"/>
    </row>
    <row r="51" spans="7:15">
      <c r="G51" s="155"/>
      <c r="H51" s="156"/>
      <c r="I51" s="156"/>
      <c r="J51" s="156"/>
      <c r="K51" s="156"/>
      <c r="L51" s="156"/>
      <c r="M51" s="156"/>
      <c r="N51" s="156"/>
      <c r="O51" s="157"/>
    </row>
    <row r="52" spans="7:15">
      <c r="G52" s="155" t="s">
        <v>86</v>
      </c>
      <c r="H52" s="156"/>
      <c r="I52" s="156"/>
      <c r="J52" s="156"/>
      <c r="K52" s="156"/>
      <c r="L52" s="156"/>
      <c r="M52" s="156"/>
      <c r="N52" s="156"/>
      <c r="O52" s="157"/>
    </row>
    <row r="53" spans="7:15">
      <c r="G53" s="155"/>
      <c r="H53" s="156"/>
      <c r="I53" s="156"/>
      <c r="J53" s="156"/>
      <c r="K53" s="156"/>
      <c r="L53" s="156"/>
      <c r="M53" s="156"/>
      <c r="N53" s="156"/>
      <c r="O53" s="157"/>
    </row>
    <row r="54" spans="7:15">
      <c r="G54" s="155" t="s">
        <v>87</v>
      </c>
      <c r="H54" s="156"/>
      <c r="I54" s="156"/>
      <c r="J54" s="156"/>
      <c r="K54" s="156"/>
      <c r="L54" s="156"/>
      <c r="M54" s="156"/>
      <c r="N54" s="156"/>
      <c r="O54" s="157"/>
    </row>
    <row r="55" spans="7:15">
      <c r="G55" s="155"/>
      <c r="H55" s="156"/>
      <c r="I55" s="156"/>
      <c r="J55" s="156"/>
      <c r="K55" s="156"/>
      <c r="L55" s="156"/>
      <c r="M55" s="156"/>
      <c r="N55" s="156"/>
      <c r="O55" s="157"/>
    </row>
    <row r="56" spans="7:15">
      <c r="G56" s="155" t="s">
        <v>88</v>
      </c>
      <c r="H56" s="156"/>
      <c r="I56" s="156"/>
      <c r="J56" s="156"/>
      <c r="K56" s="156"/>
      <c r="L56" s="156"/>
      <c r="M56" s="156"/>
      <c r="N56" s="156"/>
      <c r="O56" s="157"/>
    </row>
    <row r="57" spans="7:15">
      <c r="G57" s="155"/>
      <c r="H57" s="156"/>
      <c r="I57" s="156"/>
      <c r="J57" s="156"/>
      <c r="K57" s="156"/>
      <c r="L57" s="156"/>
      <c r="M57" s="156"/>
      <c r="N57" s="156"/>
      <c r="O57" s="157"/>
    </row>
    <row r="58" spans="7:15" ht="13" customHeight="1">
      <c r="G58" s="6"/>
      <c r="H58" s="29"/>
      <c r="I58" s="29"/>
      <c r="J58" s="29"/>
      <c r="K58" s="29"/>
      <c r="L58" s="29"/>
      <c r="M58" s="29"/>
      <c r="N58" s="29"/>
      <c r="O58" s="30"/>
    </row>
    <row r="59" spans="7:15">
      <c r="G59" s="25"/>
      <c r="H59" s="24"/>
      <c r="I59" s="24"/>
      <c r="J59" s="24"/>
      <c r="K59" s="24"/>
      <c r="L59" s="24"/>
      <c r="M59" s="24"/>
      <c r="N59" s="24"/>
      <c r="O59" s="26"/>
    </row>
    <row r="60" spans="7:15">
      <c r="G60" s="4"/>
      <c r="O60" s="5"/>
    </row>
    <row r="61" spans="7:15" ht="13" customHeight="1">
      <c r="G61" s="164" t="s">
        <v>89</v>
      </c>
      <c r="H61" s="165"/>
      <c r="I61" s="165"/>
      <c r="J61" s="165"/>
      <c r="K61" s="165"/>
      <c r="L61" s="165"/>
      <c r="M61" s="165"/>
      <c r="N61" s="165"/>
      <c r="O61" s="166"/>
    </row>
    <row r="62" spans="7:15">
      <c r="G62" s="167"/>
      <c r="H62" s="168"/>
      <c r="I62" s="168"/>
      <c r="J62" s="168"/>
      <c r="K62" s="168"/>
      <c r="L62" s="168"/>
      <c r="M62" s="168"/>
      <c r="N62" s="168"/>
      <c r="O62" s="169"/>
    </row>
    <row r="67" spans="7:7">
      <c r="G67" s="14" t="s">
        <v>92</v>
      </c>
    </row>
  </sheetData>
  <mergeCells count="10">
    <mergeCell ref="G5:O5"/>
    <mergeCell ref="G43:O43"/>
    <mergeCell ref="G45:O46"/>
    <mergeCell ref="G48:H48"/>
    <mergeCell ref="G61:O62"/>
    <mergeCell ref="U7:U10"/>
    <mergeCell ref="G50:O51"/>
    <mergeCell ref="G52:O53"/>
    <mergeCell ref="G54:O55"/>
    <mergeCell ref="G56:O57"/>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8D1C-C3A9-A14F-9805-B63013A439DF}">
  <dimension ref="B1:NJ32"/>
  <sheetViews>
    <sheetView workbookViewId="0">
      <selection activeCell="A4" sqref="A4"/>
    </sheetView>
  </sheetViews>
  <sheetFormatPr baseColWidth="10" defaultRowHeight="13"/>
  <cols>
    <col min="2" max="2" width="22.33203125" customWidth="1"/>
  </cols>
  <sheetData>
    <row r="1" spans="2:374">
      <c r="B1" t="str" cm="1">
        <f t="array" ref="B1:NJ32">TRANSPOSE('Main Data'!A1:'Main Data'!AF373)</f>
        <v>Sector</v>
      </c>
      <c r="C1" t="str">
        <v>Rural</v>
      </c>
      <c r="D1" t="str">
        <v>Rural</v>
      </c>
      <c r="E1" t="str">
        <v>Rural</v>
      </c>
      <c r="F1" t="str">
        <v>Rural</v>
      </c>
      <c r="G1" t="str">
        <v>Rural</v>
      </c>
      <c r="H1" t="str">
        <v>Rural</v>
      </c>
      <c r="I1" t="str">
        <v>Rural</v>
      </c>
      <c r="J1" t="str">
        <v>Rural</v>
      </c>
      <c r="K1" t="str">
        <v>Rural</v>
      </c>
      <c r="L1" t="str">
        <v>Rural</v>
      </c>
      <c r="M1" t="str">
        <v>Rural</v>
      </c>
      <c r="N1" t="str">
        <v>Rural</v>
      </c>
      <c r="O1" t="str">
        <v>Rural</v>
      </c>
      <c r="P1" t="str">
        <v>Rural</v>
      </c>
      <c r="Q1" t="str">
        <v>Rural</v>
      </c>
      <c r="R1" t="str">
        <v>Rural</v>
      </c>
      <c r="S1" t="str">
        <v>Rural</v>
      </c>
      <c r="T1" t="str">
        <v>Rural</v>
      </c>
      <c r="U1" t="str">
        <v>Rural</v>
      </c>
      <c r="V1" t="str">
        <v>Rural</v>
      </c>
      <c r="W1" t="str">
        <v>Rural</v>
      </c>
      <c r="X1" t="str">
        <v>Rural</v>
      </c>
      <c r="Y1" t="str">
        <v>Rural</v>
      </c>
      <c r="Z1" t="str">
        <v>Rural</v>
      </c>
      <c r="AA1" t="str">
        <v>Rural</v>
      </c>
      <c r="AB1" t="str">
        <v>Rural</v>
      </c>
      <c r="AC1" t="str">
        <v>Rural</v>
      </c>
      <c r="AD1" t="str">
        <v>Rural</v>
      </c>
      <c r="AE1" t="str">
        <v>Rural</v>
      </c>
      <c r="AF1" t="str">
        <v>Rural</v>
      </c>
      <c r="AG1" t="str">
        <v>Rural</v>
      </c>
      <c r="AH1" t="str">
        <v>Rural</v>
      </c>
      <c r="AI1" t="str">
        <v>Rural</v>
      </c>
      <c r="AJ1" t="str">
        <v>Rural</v>
      </c>
      <c r="AK1" t="str">
        <v>Rural</v>
      </c>
      <c r="AL1" t="str">
        <v>Rural</v>
      </c>
      <c r="AM1" t="str">
        <v>Rural</v>
      </c>
      <c r="AN1" t="str">
        <v>Rural</v>
      </c>
      <c r="AO1" t="str">
        <v>Rural</v>
      </c>
      <c r="AP1" t="str">
        <v>Rural</v>
      </c>
      <c r="AQ1" t="str">
        <v>Rural</v>
      </c>
      <c r="AR1" t="str">
        <v>Rural</v>
      </c>
      <c r="AS1" t="str">
        <v>Rural</v>
      </c>
      <c r="AT1" t="str">
        <v>Rural</v>
      </c>
      <c r="AU1" t="str">
        <v>Rural</v>
      </c>
      <c r="AV1" t="str">
        <v>Rural</v>
      </c>
      <c r="AW1" t="str">
        <v>Rural</v>
      </c>
      <c r="AX1" t="str">
        <v>Rural</v>
      </c>
      <c r="AY1" t="str">
        <v>Rural</v>
      </c>
      <c r="AZ1" t="str">
        <v>Rural</v>
      </c>
      <c r="BA1" t="str">
        <v>Rural</v>
      </c>
      <c r="BB1" t="str">
        <v>Rural</v>
      </c>
      <c r="BC1" t="str">
        <v>Rural</v>
      </c>
      <c r="BD1" t="str">
        <v>Rural</v>
      </c>
      <c r="BE1" t="str">
        <v>Rural</v>
      </c>
      <c r="BF1" t="str">
        <v>Rural</v>
      </c>
      <c r="BG1" t="str">
        <v>Rural</v>
      </c>
      <c r="BH1" t="str">
        <v>Rural</v>
      </c>
      <c r="BI1" t="str">
        <v>Rural</v>
      </c>
      <c r="BJ1" t="str">
        <v>Rural</v>
      </c>
      <c r="BK1" t="str">
        <v>Rural</v>
      </c>
      <c r="BL1" t="str">
        <v>Rural</v>
      </c>
      <c r="BM1" t="str">
        <v>Rural</v>
      </c>
      <c r="BN1" t="str">
        <v>Rural</v>
      </c>
      <c r="BO1" t="str">
        <v>Rural</v>
      </c>
      <c r="BP1" t="str">
        <v>Rural</v>
      </c>
      <c r="BQ1" t="str">
        <v>Rural</v>
      </c>
      <c r="BR1" t="str">
        <v>Rural</v>
      </c>
      <c r="BS1" t="str">
        <v>Rural</v>
      </c>
      <c r="BT1" t="str">
        <v>Rural</v>
      </c>
      <c r="BU1" t="str">
        <v>Rural</v>
      </c>
      <c r="BV1" t="str">
        <v>Rural</v>
      </c>
      <c r="BW1" t="str">
        <v>Rural</v>
      </c>
      <c r="BX1" t="str">
        <v>Rural</v>
      </c>
      <c r="BY1" t="str">
        <v>Rural</v>
      </c>
      <c r="BZ1" t="str">
        <v>Rural</v>
      </c>
      <c r="CA1" t="str">
        <v>Rural</v>
      </c>
      <c r="CB1" t="str">
        <v>Rural</v>
      </c>
      <c r="CC1" t="str">
        <v>Rural</v>
      </c>
      <c r="CD1" t="str">
        <v>Rural</v>
      </c>
      <c r="CE1" t="str">
        <v>Rural</v>
      </c>
      <c r="CF1" t="str">
        <v>Rural</v>
      </c>
      <c r="CG1" t="str">
        <v>Rural</v>
      </c>
      <c r="CH1" t="str">
        <v>Rural</v>
      </c>
      <c r="CI1" t="str">
        <v>Rural</v>
      </c>
      <c r="CJ1" t="str">
        <v>Rural</v>
      </c>
      <c r="CK1" t="str">
        <v>Rural</v>
      </c>
      <c r="CL1" t="str">
        <v>Rural</v>
      </c>
      <c r="CM1" t="str">
        <v>Rural</v>
      </c>
      <c r="CN1" t="str">
        <v>Rural</v>
      </c>
      <c r="CO1" t="str">
        <v>Rural</v>
      </c>
      <c r="CP1" t="str">
        <v>Rural</v>
      </c>
      <c r="CQ1" t="str">
        <v>Rural</v>
      </c>
      <c r="CR1" t="str">
        <v>Rural</v>
      </c>
      <c r="CS1" t="str">
        <v>Rural</v>
      </c>
      <c r="CT1" t="str">
        <v>Rural</v>
      </c>
      <c r="CU1" t="str">
        <v>Rural</v>
      </c>
      <c r="CV1" t="str">
        <v>Rural</v>
      </c>
      <c r="CW1" t="str">
        <v>Rural</v>
      </c>
      <c r="CX1" t="str">
        <v>Rural</v>
      </c>
      <c r="CY1" t="str">
        <v>Rural</v>
      </c>
      <c r="CZ1" t="str">
        <v>Rural</v>
      </c>
      <c r="DA1" t="str">
        <v>Rural</v>
      </c>
      <c r="DB1" t="str">
        <v>Rural</v>
      </c>
      <c r="DC1" t="str">
        <v>Rural</v>
      </c>
      <c r="DD1" t="str">
        <v>Rural</v>
      </c>
      <c r="DE1" t="str">
        <v>Rural</v>
      </c>
      <c r="DF1" t="str">
        <v>Rural</v>
      </c>
      <c r="DG1" t="str">
        <v>Rural</v>
      </c>
      <c r="DH1" t="str">
        <v>Rural</v>
      </c>
      <c r="DI1" t="str">
        <v>Rural</v>
      </c>
      <c r="DJ1" t="str">
        <v>Rural</v>
      </c>
      <c r="DK1" t="str">
        <v>Rural</v>
      </c>
      <c r="DL1" t="str">
        <v>Rural</v>
      </c>
      <c r="DM1" t="str">
        <v>Rural</v>
      </c>
      <c r="DN1" t="str">
        <v>Rural</v>
      </c>
      <c r="DO1" t="str">
        <v>Rural</v>
      </c>
      <c r="DP1" t="str">
        <v>Rural</v>
      </c>
      <c r="DQ1" t="str">
        <v>Rural</v>
      </c>
      <c r="DR1" t="str">
        <v>Rural</v>
      </c>
      <c r="DS1" t="str">
        <v>Rural</v>
      </c>
      <c r="DT1" t="str">
        <v>Rural</v>
      </c>
      <c r="DU1" t="str">
        <v>Rural</v>
      </c>
      <c r="DV1" t="str">
        <v>Rural</v>
      </c>
      <c r="DW1" t="str">
        <v>Rural+Urban</v>
      </c>
      <c r="DX1" t="str">
        <v>Rural+Urban</v>
      </c>
      <c r="DY1" t="str">
        <v>Rural+Urban</v>
      </c>
      <c r="DZ1" t="str">
        <v>Rural+Urban</v>
      </c>
      <c r="EA1" t="str">
        <v>Rural+Urban</v>
      </c>
      <c r="EB1" t="str">
        <v>Rural+Urban</v>
      </c>
      <c r="EC1" t="str">
        <v>Rural+Urban</v>
      </c>
      <c r="ED1" t="str">
        <v>Rural+Urban</v>
      </c>
      <c r="EE1" t="str">
        <v>Rural+Urban</v>
      </c>
      <c r="EF1" t="str">
        <v>Rural+Urban</v>
      </c>
      <c r="EG1" t="str">
        <v>Rural+Urban</v>
      </c>
      <c r="EH1" t="str">
        <v>Rural+Urban</v>
      </c>
      <c r="EI1" t="str">
        <v>Rural+Urban</v>
      </c>
      <c r="EJ1" t="str">
        <v>Rural+Urban</v>
      </c>
      <c r="EK1" t="str">
        <v>Rural+Urban</v>
      </c>
      <c r="EL1" t="str">
        <v>Rural+Urban</v>
      </c>
      <c r="EM1" t="str">
        <v>Rural+Urban</v>
      </c>
      <c r="EN1" t="str">
        <v>Rural+Urban</v>
      </c>
      <c r="EO1" t="str">
        <v>Rural+Urban</v>
      </c>
      <c r="EP1" t="str">
        <v>Rural+Urban</v>
      </c>
      <c r="EQ1" t="str">
        <v>Rural+Urban</v>
      </c>
      <c r="ER1" t="str">
        <v>Rural+Urban</v>
      </c>
      <c r="ES1" t="str">
        <v>Rural+Urban</v>
      </c>
      <c r="ET1" t="str">
        <v>Rural+Urban</v>
      </c>
      <c r="EU1" t="str">
        <v>Rural+Urban</v>
      </c>
      <c r="EV1" t="str">
        <v>Rural+Urban</v>
      </c>
      <c r="EW1" t="str">
        <v>Rural+Urban</v>
      </c>
      <c r="EX1" t="str">
        <v>Rural+Urban</v>
      </c>
      <c r="EY1" t="str">
        <v>Rural+Urban</v>
      </c>
      <c r="EZ1" t="str">
        <v>Rural+Urban</v>
      </c>
      <c r="FA1" t="str">
        <v>Rural+Urban</v>
      </c>
      <c r="FB1" t="str">
        <v>Rural+Urban</v>
      </c>
      <c r="FC1" t="str">
        <v>Rural+Urban</v>
      </c>
      <c r="FD1" t="str">
        <v>Rural+Urban</v>
      </c>
      <c r="FE1" t="str">
        <v>Rural+Urban</v>
      </c>
      <c r="FF1" t="str">
        <v>Rural+Urban</v>
      </c>
      <c r="FG1" t="str">
        <v>Rural+Urban</v>
      </c>
      <c r="FH1" t="str">
        <v>Rural+Urban</v>
      </c>
      <c r="FI1" t="str">
        <v>Rural+Urban</v>
      </c>
      <c r="FJ1" t="str">
        <v>Rural+Urban</v>
      </c>
      <c r="FK1" t="str">
        <v>Rural+Urban</v>
      </c>
      <c r="FL1" t="str">
        <v>Rural+Urban</v>
      </c>
      <c r="FM1" t="str">
        <v>Rural+Urban</v>
      </c>
      <c r="FN1" t="str">
        <v>Rural+Urban</v>
      </c>
      <c r="FO1" t="str">
        <v>Rural+Urban</v>
      </c>
      <c r="FP1" t="str">
        <v>Rural+Urban</v>
      </c>
      <c r="FQ1" t="str">
        <v>Rural+Urban</v>
      </c>
      <c r="FR1" t="str">
        <v>Rural+Urban</v>
      </c>
      <c r="FS1" t="str">
        <v>Rural+Urban</v>
      </c>
      <c r="FT1" t="str">
        <v>Rural+Urban</v>
      </c>
      <c r="FU1" t="str">
        <v>Rural+Urban</v>
      </c>
      <c r="FV1" t="str">
        <v>Rural+Urban</v>
      </c>
      <c r="FW1" t="str">
        <v>Rural+Urban</v>
      </c>
      <c r="FX1" t="str">
        <v>Rural+Urban</v>
      </c>
      <c r="FY1" t="str">
        <v>Rural+Urban</v>
      </c>
      <c r="FZ1" t="str">
        <v>Rural+Urban</v>
      </c>
      <c r="GA1" t="str">
        <v>Rural+Urban</v>
      </c>
      <c r="GB1" t="str">
        <v>Rural+Urban</v>
      </c>
      <c r="GC1" t="str">
        <v>Rural+Urban</v>
      </c>
      <c r="GD1" t="str">
        <v>Rural+Urban</v>
      </c>
      <c r="GE1" t="str">
        <v>Rural+Urban</v>
      </c>
      <c r="GF1" t="str">
        <v>Rural+Urban</v>
      </c>
      <c r="GG1" t="str">
        <v>Rural+Urban</v>
      </c>
      <c r="GH1" t="str">
        <v>Rural+Urban</v>
      </c>
      <c r="GI1" t="str">
        <v>Rural+Urban</v>
      </c>
      <c r="GJ1" t="str">
        <v>Rural+Urban</v>
      </c>
      <c r="GK1" t="str">
        <v>Rural+Urban</v>
      </c>
      <c r="GL1" t="str">
        <v>Rural+Urban</v>
      </c>
      <c r="GM1" t="str">
        <v>Rural+Urban</v>
      </c>
      <c r="GN1" t="str">
        <v>Rural+Urban</v>
      </c>
      <c r="GO1" t="str">
        <v>Rural+Urban</v>
      </c>
      <c r="GP1" t="str">
        <v>Rural+Urban</v>
      </c>
      <c r="GQ1" t="str">
        <v>Rural+Urban</v>
      </c>
      <c r="GR1" t="str">
        <v>Rural+Urban</v>
      </c>
      <c r="GS1" t="str">
        <v>Rural+Urban</v>
      </c>
      <c r="GT1" t="str">
        <v>Rural+Urban</v>
      </c>
      <c r="GU1" t="str">
        <v>Rural+Urban</v>
      </c>
      <c r="GV1" t="str">
        <v>Rural+Urban</v>
      </c>
      <c r="GW1" t="str">
        <v>Rural+Urban</v>
      </c>
      <c r="GX1" t="str">
        <v>Rural+Urban</v>
      </c>
      <c r="GY1" t="str">
        <v>Rural+Urban</v>
      </c>
      <c r="GZ1" t="str">
        <v>Rural+Urban</v>
      </c>
      <c r="HA1" t="str">
        <v>Rural+Urban</v>
      </c>
      <c r="HB1" t="str">
        <v>Rural+Urban</v>
      </c>
      <c r="HC1" t="str">
        <v>Rural+Urban</v>
      </c>
      <c r="HD1" t="str">
        <v>Rural+Urban</v>
      </c>
      <c r="HE1" t="str">
        <v>Rural+Urban</v>
      </c>
      <c r="HF1" t="str">
        <v>Rural+Urban</v>
      </c>
      <c r="HG1" t="str">
        <v>Rural+Urban</v>
      </c>
      <c r="HH1" t="str">
        <v>Rural+Urban</v>
      </c>
      <c r="HI1" t="str">
        <v>Rural+Urban</v>
      </c>
      <c r="HJ1" t="str">
        <v>Rural+Urban</v>
      </c>
      <c r="HK1" t="str">
        <v>Rural+Urban</v>
      </c>
      <c r="HL1" t="str">
        <v>Rural+Urban</v>
      </c>
      <c r="HM1" t="str">
        <v>Rural+Urban</v>
      </c>
      <c r="HN1" t="str">
        <v>Rural+Urban</v>
      </c>
      <c r="HO1" t="str">
        <v>Rural+Urban</v>
      </c>
      <c r="HP1" t="str">
        <v>Rural+Urban</v>
      </c>
      <c r="HQ1" t="str">
        <v>Rural+Urban</v>
      </c>
      <c r="HR1" t="str">
        <v>Rural+Urban</v>
      </c>
      <c r="HS1" t="str">
        <v>Rural+Urban</v>
      </c>
      <c r="HT1" t="str">
        <v>Rural+Urban</v>
      </c>
      <c r="HU1" t="str">
        <v>Rural+Urban</v>
      </c>
      <c r="HV1" t="str">
        <v>Rural+Urban</v>
      </c>
      <c r="HW1" t="str">
        <v>Rural+Urban</v>
      </c>
      <c r="HX1" t="str">
        <v>Rural+Urban</v>
      </c>
      <c r="HY1" t="str">
        <v>Rural+Urban</v>
      </c>
      <c r="HZ1" t="str">
        <v>Rural+Urban</v>
      </c>
      <c r="IA1" t="str">
        <v>Rural+Urban</v>
      </c>
      <c r="IB1" t="str">
        <v>Rural+Urban</v>
      </c>
      <c r="IC1" t="str">
        <v>Rural+Urban</v>
      </c>
      <c r="ID1" t="str">
        <v>Rural+Urban</v>
      </c>
      <c r="IE1" t="str">
        <v>Rural+Urban</v>
      </c>
      <c r="IF1" t="str">
        <v>Rural+Urban</v>
      </c>
      <c r="IG1" t="str">
        <v>Rural+Urban</v>
      </c>
      <c r="IH1" t="str">
        <v>Rural+Urban</v>
      </c>
      <c r="II1" t="str">
        <v>Rural+Urban</v>
      </c>
      <c r="IJ1" t="str">
        <v>Rural+Urban</v>
      </c>
      <c r="IK1" t="str">
        <v>Rural+Urban</v>
      </c>
      <c r="IL1" t="str">
        <v>Rural+Urban</v>
      </c>
      <c r="IM1" t="str">
        <v>Rural+Urban</v>
      </c>
      <c r="IN1" t="str">
        <v>Rural+Urban</v>
      </c>
      <c r="IO1" t="str">
        <v>Rural+Urban</v>
      </c>
      <c r="IP1" t="str">
        <v>Rural+Urban</v>
      </c>
      <c r="IQ1" t="str">
        <v>Urban</v>
      </c>
      <c r="IR1" t="str">
        <v>Urban</v>
      </c>
      <c r="IS1" t="str">
        <v>Urban</v>
      </c>
      <c r="IT1" t="str">
        <v>Urban</v>
      </c>
      <c r="IU1" t="str">
        <v>Urban</v>
      </c>
      <c r="IV1" t="str">
        <v>Urban</v>
      </c>
      <c r="IW1" t="str">
        <v>Urban</v>
      </c>
      <c r="IX1" t="str">
        <v>Urban</v>
      </c>
      <c r="IY1" t="str">
        <v>Urban</v>
      </c>
      <c r="IZ1" t="str">
        <v>Urban</v>
      </c>
      <c r="JA1" t="str">
        <v>Urban</v>
      </c>
      <c r="JB1" t="str">
        <v>Urban</v>
      </c>
      <c r="JC1" t="str">
        <v>Urban</v>
      </c>
      <c r="JD1" t="str">
        <v>Urban</v>
      </c>
      <c r="JE1" t="str">
        <v>Urban</v>
      </c>
      <c r="JF1" t="str">
        <v>Urban</v>
      </c>
      <c r="JG1" t="str">
        <v>Urban</v>
      </c>
      <c r="JH1" t="str">
        <v>Urban</v>
      </c>
      <c r="JI1" t="str">
        <v>Urban</v>
      </c>
      <c r="JJ1" t="str">
        <v>Urban</v>
      </c>
      <c r="JK1" t="str">
        <v>Urban</v>
      </c>
      <c r="JL1" t="str">
        <v>Urban</v>
      </c>
      <c r="JM1" t="str">
        <v>Urban</v>
      </c>
      <c r="JN1" t="str">
        <v>Urban</v>
      </c>
      <c r="JO1" t="str">
        <v>Urban</v>
      </c>
      <c r="JP1" t="str">
        <v>Urban</v>
      </c>
      <c r="JQ1" t="str">
        <v>Urban</v>
      </c>
      <c r="JR1" t="str">
        <v>Urban</v>
      </c>
      <c r="JS1" t="str">
        <v>Urban</v>
      </c>
      <c r="JT1" t="str">
        <v>Urban</v>
      </c>
      <c r="JU1" t="str">
        <v>Urban</v>
      </c>
      <c r="JV1" t="str">
        <v>Urban</v>
      </c>
      <c r="JW1" t="str">
        <v>Urban</v>
      </c>
      <c r="JX1" t="str">
        <v>Urban</v>
      </c>
      <c r="JY1" t="str">
        <v>Urban</v>
      </c>
      <c r="JZ1" t="str">
        <v>Urban</v>
      </c>
      <c r="KA1" t="str">
        <v>Urban</v>
      </c>
      <c r="KB1" t="str">
        <v>Urban</v>
      </c>
      <c r="KC1" t="str">
        <v>Urban</v>
      </c>
      <c r="KD1" t="str">
        <v>Urban</v>
      </c>
      <c r="KE1" t="str">
        <v>Urban</v>
      </c>
      <c r="KF1" t="str">
        <v>Urban</v>
      </c>
      <c r="KG1" t="str">
        <v>Urban</v>
      </c>
      <c r="KH1" t="str">
        <v>Urban</v>
      </c>
      <c r="KI1" t="str">
        <v>Urban</v>
      </c>
      <c r="KJ1" t="str">
        <v>Urban</v>
      </c>
      <c r="KK1" t="str">
        <v>Urban</v>
      </c>
      <c r="KL1" t="str">
        <v>Urban</v>
      </c>
      <c r="KM1" t="str">
        <v>Urban</v>
      </c>
      <c r="KN1" t="str">
        <v>Urban</v>
      </c>
      <c r="KO1" t="str">
        <v>Urban</v>
      </c>
      <c r="KP1" t="str">
        <v>Urban</v>
      </c>
      <c r="KQ1" t="str">
        <v>Urban</v>
      </c>
      <c r="KR1" t="str">
        <v>Urban</v>
      </c>
      <c r="KS1" t="str">
        <v>Urban</v>
      </c>
      <c r="KT1" t="str">
        <v>Urban</v>
      </c>
      <c r="KU1" t="str">
        <v>Urban</v>
      </c>
      <c r="KV1" t="str">
        <v>Urban</v>
      </c>
      <c r="KW1" t="str">
        <v>Urban</v>
      </c>
      <c r="KX1" t="str">
        <v>Urban</v>
      </c>
      <c r="KY1" t="str">
        <v>Urban</v>
      </c>
      <c r="KZ1" t="str">
        <v>Urban</v>
      </c>
      <c r="LA1" t="str">
        <v>Urban</v>
      </c>
      <c r="LB1" t="str">
        <v>Urban</v>
      </c>
      <c r="LC1" t="str">
        <v>Urban</v>
      </c>
      <c r="LD1" t="str">
        <v>Urban</v>
      </c>
      <c r="LE1" t="str">
        <v>Urban</v>
      </c>
      <c r="LF1" t="str">
        <v>Urban</v>
      </c>
      <c r="LG1" t="str">
        <v>Urban</v>
      </c>
      <c r="LH1" t="str">
        <v>Urban</v>
      </c>
      <c r="LI1" t="str">
        <v>Urban</v>
      </c>
      <c r="LJ1" t="str">
        <v>Urban</v>
      </c>
      <c r="LK1" t="str">
        <v>Urban</v>
      </c>
      <c r="LL1" t="str">
        <v>Urban</v>
      </c>
      <c r="LM1" t="str">
        <v>Urban</v>
      </c>
      <c r="LN1" t="str">
        <v>Urban</v>
      </c>
      <c r="LO1" t="str">
        <v>Urban</v>
      </c>
      <c r="LP1" t="str">
        <v>Urban</v>
      </c>
      <c r="LQ1" t="str">
        <v>Urban</v>
      </c>
      <c r="LR1" t="str">
        <v>Urban</v>
      </c>
      <c r="LS1" t="str">
        <v>Urban</v>
      </c>
      <c r="LT1" t="str">
        <v>Urban</v>
      </c>
      <c r="LU1" t="str">
        <v>Urban</v>
      </c>
      <c r="LV1" t="str">
        <v>Urban</v>
      </c>
      <c r="LW1" t="str">
        <v>Urban</v>
      </c>
      <c r="LX1" t="str">
        <v>Urban</v>
      </c>
      <c r="LY1" t="str">
        <v>Urban</v>
      </c>
      <c r="LZ1" t="str">
        <v>Urban</v>
      </c>
      <c r="MA1" t="str">
        <v>Urban</v>
      </c>
      <c r="MB1" t="str">
        <v>Urban</v>
      </c>
      <c r="MC1" t="str">
        <v>Urban</v>
      </c>
      <c r="MD1" t="str">
        <v>Urban</v>
      </c>
      <c r="ME1" t="str">
        <v>Urban</v>
      </c>
      <c r="MF1" t="str">
        <v>Urban</v>
      </c>
      <c r="MG1" t="str">
        <v>Urban</v>
      </c>
      <c r="MH1" t="str">
        <v>Urban</v>
      </c>
      <c r="MI1" t="str">
        <v>Urban</v>
      </c>
      <c r="MJ1" t="str">
        <v>Urban</v>
      </c>
      <c r="MK1" t="str">
        <v>Urban</v>
      </c>
      <c r="ML1" t="str">
        <v>Urban</v>
      </c>
      <c r="MM1" t="str">
        <v>Urban</v>
      </c>
      <c r="MN1" t="str">
        <v>Urban</v>
      </c>
      <c r="MO1" t="str">
        <v>Urban</v>
      </c>
      <c r="MP1" t="str">
        <v>Urban</v>
      </c>
      <c r="MQ1" t="str">
        <v>Urban</v>
      </c>
      <c r="MR1" t="str">
        <v>Urban</v>
      </c>
      <c r="MS1" t="str">
        <v>Urban</v>
      </c>
      <c r="MT1" t="str">
        <v>Urban</v>
      </c>
      <c r="MU1" t="str">
        <v>Urban</v>
      </c>
      <c r="MV1" t="str">
        <v>Urban</v>
      </c>
      <c r="MW1" t="str">
        <v>Urban</v>
      </c>
      <c r="MX1" t="str">
        <v>Urban</v>
      </c>
      <c r="MY1" t="str">
        <v>Urban</v>
      </c>
      <c r="MZ1" t="str">
        <v>Urban</v>
      </c>
      <c r="NA1" t="str">
        <v>Urban</v>
      </c>
      <c r="NB1" t="str">
        <v>Urban</v>
      </c>
      <c r="NC1" t="str">
        <v>Urban</v>
      </c>
      <c r="ND1" t="str">
        <v>Urban</v>
      </c>
      <c r="NE1" t="str">
        <v>Urban</v>
      </c>
      <c r="NF1" t="str">
        <v>Urban</v>
      </c>
      <c r="NG1" t="str">
        <v>Urban</v>
      </c>
      <c r="NH1" t="str">
        <v>Urban</v>
      </c>
      <c r="NI1" t="str">
        <v>Urban</v>
      </c>
      <c r="NJ1" t="str">
        <v>Urban</v>
      </c>
    </row>
    <row r="2" spans="2:374">
      <c r="B2" t="str">
        <v>Year</v>
      </c>
      <c r="C2">
        <v>2013</v>
      </c>
      <c r="D2">
        <v>2013</v>
      </c>
      <c r="E2">
        <v>2013</v>
      </c>
      <c r="F2">
        <v>2013</v>
      </c>
      <c r="G2">
        <v>2013</v>
      </c>
      <c r="H2">
        <v>2013</v>
      </c>
      <c r="I2">
        <v>2013</v>
      </c>
      <c r="J2">
        <v>2013</v>
      </c>
      <c r="K2">
        <v>2013</v>
      </c>
      <c r="L2">
        <v>2013</v>
      </c>
      <c r="M2">
        <v>2013</v>
      </c>
      <c r="N2">
        <v>2013</v>
      </c>
      <c r="O2">
        <v>2014</v>
      </c>
      <c r="P2">
        <v>2014</v>
      </c>
      <c r="Q2">
        <v>2014</v>
      </c>
      <c r="R2">
        <v>2014</v>
      </c>
      <c r="S2">
        <v>2014</v>
      </c>
      <c r="T2">
        <v>2014</v>
      </c>
      <c r="U2">
        <v>2014</v>
      </c>
      <c r="V2">
        <v>2014</v>
      </c>
      <c r="W2">
        <v>2014</v>
      </c>
      <c r="X2">
        <v>2014</v>
      </c>
      <c r="Y2">
        <v>2014</v>
      </c>
      <c r="Z2">
        <v>2014</v>
      </c>
      <c r="AA2">
        <v>2015</v>
      </c>
      <c r="AB2">
        <v>2015</v>
      </c>
      <c r="AC2">
        <v>2015</v>
      </c>
      <c r="AD2">
        <v>2015</v>
      </c>
      <c r="AE2">
        <v>2015</v>
      </c>
      <c r="AF2">
        <v>2015</v>
      </c>
      <c r="AG2">
        <v>2015</v>
      </c>
      <c r="AH2">
        <v>2015</v>
      </c>
      <c r="AI2">
        <v>2015</v>
      </c>
      <c r="AJ2">
        <v>2015</v>
      </c>
      <c r="AK2">
        <v>2015</v>
      </c>
      <c r="AL2">
        <v>2015</v>
      </c>
      <c r="AM2">
        <v>2016</v>
      </c>
      <c r="AN2">
        <v>2016</v>
      </c>
      <c r="AO2">
        <v>2016</v>
      </c>
      <c r="AP2">
        <v>2016</v>
      </c>
      <c r="AQ2">
        <v>2016</v>
      </c>
      <c r="AR2">
        <v>2016</v>
      </c>
      <c r="AS2">
        <v>2016</v>
      </c>
      <c r="AT2">
        <v>2016</v>
      </c>
      <c r="AU2">
        <v>2016</v>
      </c>
      <c r="AV2">
        <v>2016</v>
      </c>
      <c r="AW2">
        <v>2016</v>
      </c>
      <c r="AX2">
        <v>2016</v>
      </c>
      <c r="AY2">
        <v>2017</v>
      </c>
      <c r="AZ2">
        <v>2017</v>
      </c>
      <c r="BA2">
        <v>2017</v>
      </c>
      <c r="BB2">
        <v>2017</v>
      </c>
      <c r="BC2">
        <v>2017</v>
      </c>
      <c r="BD2">
        <v>2017</v>
      </c>
      <c r="BE2">
        <v>2017</v>
      </c>
      <c r="BF2">
        <v>2017</v>
      </c>
      <c r="BG2">
        <v>2017</v>
      </c>
      <c r="BH2">
        <v>2017</v>
      </c>
      <c r="BI2">
        <v>2017</v>
      </c>
      <c r="BJ2">
        <v>2017</v>
      </c>
      <c r="BK2">
        <v>2018</v>
      </c>
      <c r="BL2">
        <v>2018</v>
      </c>
      <c r="BM2">
        <v>2018</v>
      </c>
      <c r="BN2">
        <v>2018</v>
      </c>
      <c r="BO2">
        <v>2018</v>
      </c>
      <c r="BP2">
        <v>2018</v>
      </c>
      <c r="BQ2">
        <v>2018</v>
      </c>
      <c r="BR2">
        <v>2018</v>
      </c>
      <c r="BS2">
        <v>2018</v>
      </c>
      <c r="BT2">
        <v>2018</v>
      </c>
      <c r="BU2">
        <v>2018</v>
      </c>
      <c r="BV2">
        <v>2018</v>
      </c>
      <c r="BW2">
        <v>2019</v>
      </c>
      <c r="BX2">
        <v>2019</v>
      </c>
      <c r="BY2">
        <v>2019</v>
      </c>
      <c r="BZ2">
        <v>2019</v>
      </c>
      <c r="CA2">
        <v>2019</v>
      </c>
      <c r="CB2">
        <v>2019</v>
      </c>
      <c r="CC2">
        <v>2019</v>
      </c>
      <c r="CD2">
        <v>2019</v>
      </c>
      <c r="CE2">
        <v>2019</v>
      </c>
      <c r="CF2">
        <v>2019</v>
      </c>
      <c r="CG2">
        <v>2019</v>
      </c>
      <c r="CH2">
        <v>2020</v>
      </c>
      <c r="CI2">
        <v>2020</v>
      </c>
      <c r="CJ2">
        <v>2020</v>
      </c>
      <c r="CK2">
        <v>2020</v>
      </c>
      <c r="CL2">
        <v>2020</v>
      </c>
      <c r="CM2">
        <v>2020</v>
      </c>
      <c r="CN2">
        <v>2020</v>
      </c>
      <c r="CO2">
        <v>2020</v>
      </c>
      <c r="CP2">
        <v>2020</v>
      </c>
      <c r="CQ2">
        <v>2020</v>
      </c>
      <c r="CR2">
        <v>2020</v>
      </c>
      <c r="CS2">
        <v>2020</v>
      </c>
      <c r="CT2">
        <v>2021</v>
      </c>
      <c r="CU2">
        <v>2021</v>
      </c>
      <c r="CV2">
        <v>2021</v>
      </c>
      <c r="CW2">
        <v>2021</v>
      </c>
      <c r="CX2">
        <v>2021</v>
      </c>
      <c r="CY2">
        <v>2021</v>
      </c>
      <c r="CZ2">
        <v>2021</v>
      </c>
      <c r="DA2">
        <v>2021</v>
      </c>
      <c r="DB2">
        <v>2021</v>
      </c>
      <c r="DC2">
        <v>2021</v>
      </c>
      <c r="DD2">
        <v>2021</v>
      </c>
      <c r="DE2">
        <v>2021</v>
      </c>
      <c r="DF2">
        <v>2022</v>
      </c>
      <c r="DG2">
        <v>2022</v>
      </c>
      <c r="DH2">
        <v>2022</v>
      </c>
      <c r="DI2">
        <v>2022</v>
      </c>
      <c r="DJ2">
        <v>2022</v>
      </c>
      <c r="DK2">
        <v>2022</v>
      </c>
      <c r="DL2">
        <v>2022</v>
      </c>
      <c r="DM2">
        <v>2022</v>
      </c>
      <c r="DN2">
        <v>2022</v>
      </c>
      <c r="DO2">
        <v>2022</v>
      </c>
      <c r="DP2">
        <v>2022</v>
      </c>
      <c r="DQ2">
        <v>2022</v>
      </c>
      <c r="DR2">
        <v>2023</v>
      </c>
      <c r="DS2">
        <v>2023</v>
      </c>
      <c r="DT2">
        <v>2023</v>
      </c>
      <c r="DU2">
        <v>2023</v>
      </c>
      <c r="DV2">
        <v>2023</v>
      </c>
      <c r="DW2">
        <v>2013</v>
      </c>
      <c r="DX2">
        <v>2013</v>
      </c>
      <c r="DY2">
        <v>2013</v>
      </c>
      <c r="DZ2">
        <v>2013</v>
      </c>
      <c r="EA2">
        <v>2013</v>
      </c>
      <c r="EB2">
        <v>2013</v>
      </c>
      <c r="EC2">
        <v>2013</v>
      </c>
      <c r="ED2">
        <v>2013</v>
      </c>
      <c r="EE2">
        <v>2013</v>
      </c>
      <c r="EF2">
        <v>2013</v>
      </c>
      <c r="EG2">
        <v>2013</v>
      </c>
      <c r="EH2">
        <v>2013</v>
      </c>
      <c r="EI2">
        <v>2014</v>
      </c>
      <c r="EJ2">
        <v>2014</v>
      </c>
      <c r="EK2">
        <v>2014</v>
      </c>
      <c r="EL2">
        <v>2014</v>
      </c>
      <c r="EM2">
        <v>2014</v>
      </c>
      <c r="EN2">
        <v>2014</v>
      </c>
      <c r="EO2">
        <v>2014</v>
      </c>
      <c r="EP2">
        <v>2014</v>
      </c>
      <c r="EQ2">
        <v>2014</v>
      </c>
      <c r="ER2">
        <v>2014</v>
      </c>
      <c r="ES2">
        <v>2014</v>
      </c>
      <c r="ET2">
        <v>2014</v>
      </c>
      <c r="EU2">
        <v>2015</v>
      </c>
      <c r="EV2">
        <v>2015</v>
      </c>
      <c r="EW2">
        <v>2015</v>
      </c>
      <c r="EX2">
        <v>2015</v>
      </c>
      <c r="EY2">
        <v>2015</v>
      </c>
      <c r="EZ2">
        <v>2015</v>
      </c>
      <c r="FA2">
        <v>2015</v>
      </c>
      <c r="FB2">
        <v>2015</v>
      </c>
      <c r="FC2">
        <v>2015</v>
      </c>
      <c r="FD2">
        <v>2015</v>
      </c>
      <c r="FE2">
        <v>2015</v>
      </c>
      <c r="FF2">
        <v>2015</v>
      </c>
      <c r="FG2">
        <v>2016</v>
      </c>
      <c r="FH2">
        <v>2016</v>
      </c>
      <c r="FI2">
        <v>2016</v>
      </c>
      <c r="FJ2">
        <v>2016</v>
      </c>
      <c r="FK2">
        <v>2016</v>
      </c>
      <c r="FL2">
        <v>2016</v>
      </c>
      <c r="FM2">
        <v>2016</v>
      </c>
      <c r="FN2">
        <v>2016</v>
      </c>
      <c r="FO2">
        <v>2016</v>
      </c>
      <c r="FP2">
        <v>2016</v>
      </c>
      <c r="FQ2">
        <v>2016</v>
      </c>
      <c r="FR2">
        <v>2016</v>
      </c>
      <c r="FS2">
        <v>2017</v>
      </c>
      <c r="FT2">
        <v>2017</v>
      </c>
      <c r="FU2">
        <v>2017</v>
      </c>
      <c r="FV2">
        <v>2017</v>
      </c>
      <c r="FW2">
        <v>2017</v>
      </c>
      <c r="FX2">
        <v>2017</v>
      </c>
      <c r="FY2">
        <v>2017</v>
      </c>
      <c r="FZ2">
        <v>2017</v>
      </c>
      <c r="GA2">
        <v>2017</v>
      </c>
      <c r="GB2">
        <v>2017</v>
      </c>
      <c r="GC2">
        <v>2017</v>
      </c>
      <c r="GD2">
        <v>2017</v>
      </c>
      <c r="GE2">
        <v>2018</v>
      </c>
      <c r="GF2">
        <v>2018</v>
      </c>
      <c r="GG2">
        <v>2018</v>
      </c>
      <c r="GH2">
        <v>2018</v>
      </c>
      <c r="GI2">
        <v>2018</v>
      </c>
      <c r="GJ2">
        <v>2018</v>
      </c>
      <c r="GK2">
        <v>2018</v>
      </c>
      <c r="GL2">
        <v>2018</v>
      </c>
      <c r="GM2">
        <v>2018</v>
      </c>
      <c r="GN2">
        <v>2018</v>
      </c>
      <c r="GO2">
        <v>2018</v>
      </c>
      <c r="GP2">
        <v>2018</v>
      </c>
      <c r="GQ2">
        <v>2019</v>
      </c>
      <c r="GR2">
        <v>2019</v>
      </c>
      <c r="GS2">
        <v>2019</v>
      </c>
      <c r="GT2">
        <v>2019</v>
      </c>
      <c r="GU2">
        <v>2019</v>
      </c>
      <c r="GV2">
        <v>2019</v>
      </c>
      <c r="GW2">
        <v>2019</v>
      </c>
      <c r="GX2">
        <v>2019</v>
      </c>
      <c r="GY2">
        <v>2019</v>
      </c>
      <c r="GZ2">
        <v>2019</v>
      </c>
      <c r="HA2">
        <v>2019</v>
      </c>
      <c r="HB2">
        <v>2020</v>
      </c>
      <c r="HC2">
        <v>2020</v>
      </c>
      <c r="HD2">
        <v>2020</v>
      </c>
      <c r="HE2">
        <v>2020</v>
      </c>
      <c r="HF2">
        <v>2020</v>
      </c>
      <c r="HG2">
        <v>2020</v>
      </c>
      <c r="HH2">
        <v>2020</v>
      </c>
      <c r="HI2">
        <v>2020</v>
      </c>
      <c r="HJ2">
        <v>2020</v>
      </c>
      <c r="HK2">
        <v>2020</v>
      </c>
      <c r="HL2">
        <v>2020</v>
      </c>
      <c r="HM2">
        <v>2020</v>
      </c>
      <c r="HN2">
        <v>2021</v>
      </c>
      <c r="HO2">
        <v>2021</v>
      </c>
      <c r="HP2">
        <v>2021</v>
      </c>
      <c r="HQ2">
        <v>2021</v>
      </c>
      <c r="HR2">
        <v>2021</v>
      </c>
      <c r="HS2">
        <v>2021</v>
      </c>
      <c r="HT2">
        <v>2021</v>
      </c>
      <c r="HU2">
        <v>2021</v>
      </c>
      <c r="HV2">
        <v>2021</v>
      </c>
      <c r="HW2">
        <v>2021</v>
      </c>
      <c r="HX2">
        <v>2021</v>
      </c>
      <c r="HY2">
        <v>2021</v>
      </c>
      <c r="HZ2">
        <v>2022</v>
      </c>
      <c r="IA2">
        <v>2022</v>
      </c>
      <c r="IB2">
        <v>2022</v>
      </c>
      <c r="IC2">
        <v>2022</v>
      </c>
      <c r="ID2">
        <v>2022</v>
      </c>
      <c r="IE2">
        <v>2022</v>
      </c>
      <c r="IF2">
        <v>2022</v>
      </c>
      <c r="IG2">
        <v>2022</v>
      </c>
      <c r="IH2">
        <v>2022</v>
      </c>
      <c r="II2">
        <v>2022</v>
      </c>
      <c r="IJ2">
        <v>2022</v>
      </c>
      <c r="IK2">
        <v>2022</v>
      </c>
      <c r="IL2">
        <v>2023</v>
      </c>
      <c r="IM2">
        <v>2023</v>
      </c>
      <c r="IN2">
        <v>2023</v>
      </c>
      <c r="IO2">
        <v>2023</v>
      </c>
      <c r="IP2">
        <v>2023</v>
      </c>
      <c r="IQ2">
        <v>2013</v>
      </c>
      <c r="IR2">
        <v>2013</v>
      </c>
      <c r="IS2">
        <v>2013</v>
      </c>
      <c r="IT2">
        <v>2013</v>
      </c>
      <c r="IU2">
        <v>2013</v>
      </c>
      <c r="IV2">
        <v>2013</v>
      </c>
      <c r="IW2">
        <v>2013</v>
      </c>
      <c r="IX2">
        <v>2013</v>
      </c>
      <c r="IY2">
        <v>2013</v>
      </c>
      <c r="IZ2">
        <v>2013</v>
      </c>
      <c r="JA2">
        <v>2013</v>
      </c>
      <c r="JB2">
        <v>2013</v>
      </c>
      <c r="JC2">
        <v>2014</v>
      </c>
      <c r="JD2">
        <v>2014</v>
      </c>
      <c r="JE2">
        <v>2014</v>
      </c>
      <c r="JF2">
        <v>2014</v>
      </c>
      <c r="JG2">
        <v>2014</v>
      </c>
      <c r="JH2">
        <v>2014</v>
      </c>
      <c r="JI2">
        <v>2014</v>
      </c>
      <c r="JJ2">
        <v>2014</v>
      </c>
      <c r="JK2">
        <v>2014</v>
      </c>
      <c r="JL2">
        <v>2014</v>
      </c>
      <c r="JM2">
        <v>2014</v>
      </c>
      <c r="JN2">
        <v>2014</v>
      </c>
      <c r="JO2">
        <v>2015</v>
      </c>
      <c r="JP2">
        <v>2015</v>
      </c>
      <c r="JQ2">
        <v>2015</v>
      </c>
      <c r="JR2">
        <v>2015</v>
      </c>
      <c r="JS2">
        <v>2015</v>
      </c>
      <c r="JT2">
        <v>2015</v>
      </c>
      <c r="JU2">
        <v>2015</v>
      </c>
      <c r="JV2">
        <v>2015</v>
      </c>
      <c r="JW2">
        <v>2015</v>
      </c>
      <c r="JX2">
        <v>2015</v>
      </c>
      <c r="JY2">
        <v>2015</v>
      </c>
      <c r="JZ2">
        <v>2015</v>
      </c>
      <c r="KA2">
        <v>2016</v>
      </c>
      <c r="KB2">
        <v>2016</v>
      </c>
      <c r="KC2">
        <v>2016</v>
      </c>
      <c r="KD2">
        <v>2016</v>
      </c>
      <c r="KE2">
        <v>2016</v>
      </c>
      <c r="KF2">
        <v>2016</v>
      </c>
      <c r="KG2">
        <v>2016</v>
      </c>
      <c r="KH2">
        <v>2016</v>
      </c>
      <c r="KI2">
        <v>2016</v>
      </c>
      <c r="KJ2">
        <v>2016</v>
      </c>
      <c r="KK2">
        <v>2016</v>
      </c>
      <c r="KL2">
        <v>2016</v>
      </c>
      <c r="KM2">
        <v>2017</v>
      </c>
      <c r="KN2">
        <v>2017</v>
      </c>
      <c r="KO2">
        <v>2017</v>
      </c>
      <c r="KP2">
        <v>2017</v>
      </c>
      <c r="KQ2">
        <v>2017</v>
      </c>
      <c r="KR2">
        <v>2017</v>
      </c>
      <c r="KS2">
        <v>2017</v>
      </c>
      <c r="KT2">
        <v>2017</v>
      </c>
      <c r="KU2">
        <v>2017</v>
      </c>
      <c r="KV2">
        <v>2017</v>
      </c>
      <c r="KW2">
        <v>2017</v>
      </c>
      <c r="KX2">
        <v>2017</v>
      </c>
      <c r="KY2">
        <v>2018</v>
      </c>
      <c r="KZ2">
        <v>2018</v>
      </c>
      <c r="LA2">
        <v>2018</v>
      </c>
      <c r="LB2">
        <v>2018</v>
      </c>
      <c r="LC2">
        <v>2018</v>
      </c>
      <c r="LD2">
        <v>2018</v>
      </c>
      <c r="LE2">
        <v>2018</v>
      </c>
      <c r="LF2">
        <v>2018</v>
      </c>
      <c r="LG2">
        <v>2018</v>
      </c>
      <c r="LH2">
        <v>2018</v>
      </c>
      <c r="LI2">
        <v>2018</v>
      </c>
      <c r="LJ2">
        <v>2018</v>
      </c>
      <c r="LK2">
        <v>2019</v>
      </c>
      <c r="LL2">
        <v>2019</v>
      </c>
      <c r="LM2">
        <v>2019</v>
      </c>
      <c r="LN2">
        <v>2019</v>
      </c>
      <c r="LO2">
        <v>2019</v>
      </c>
      <c r="LP2">
        <v>2019</v>
      </c>
      <c r="LQ2">
        <v>2019</v>
      </c>
      <c r="LR2">
        <v>2019</v>
      </c>
      <c r="LS2">
        <v>2019</v>
      </c>
      <c r="LT2">
        <v>2019</v>
      </c>
      <c r="LU2">
        <v>2019</v>
      </c>
      <c r="LV2">
        <v>2020</v>
      </c>
      <c r="LW2">
        <v>2020</v>
      </c>
      <c r="LX2">
        <v>2020</v>
      </c>
      <c r="LY2">
        <v>2020</v>
      </c>
      <c r="LZ2">
        <v>2020</v>
      </c>
      <c r="MA2">
        <v>2020</v>
      </c>
      <c r="MB2">
        <v>2020</v>
      </c>
      <c r="MC2">
        <v>2020</v>
      </c>
      <c r="MD2">
        <v>2020</v>
      </c>
      <c r="ME2">
        <v>2020</v>
      </c>
      <c r="MF2">
        <v>2020</v>
      </c>
      <c r="MG2">
        <v>2020</v>
      </c>
      <c r="MH2">
        <v>2021</v>
      </c>
      <c r="MI2">
        <v>2021</v>
      </c>
      <c r="MJ2">
        <v>2021</v>
      </c>
      <c r="MK2">
        <v>2021</v>
      </c>
      <c r="ML2">
        <v>2021</v>
      </c>
      <c r="MM2">
        <v>2021</v>
      </c>
      <c r="MN2">
        <v>2021</v>
      </c>
      <c r="MO2">
        <v>2021</v>
      </c>
      <c r="MP2">
        <v>2021</v>
      </c>
      <c r="MQ2">
        <v>2021</v>
      </c>
      <c r="MR2">
        <v>2021</v>
      </c>
      <c r="MS2">
        <v>2021</v>
      </c>
      <c r="MT2">
        <v>2022</v>
      </c>
      <c r="MU2">
        <v>2022</v>
      </c>
      <c r="MV2">
        <v>2022</v>
      </c>
      <c r="MW2">
        <v>2022</v>
      </c>
      <c r="MX2">
        <v>2022</v>
      </c>
      <c r="MY2">
        <v>2022</v>
      </c>
      <c r="MZ2">
        <v>2022</v>
      </c>
      <c r="NA2">
        <v>2022</v>
      </c>
      <c r="NB2">
        <v>2022</v>
      </c>
      <c r="NC2">
        <v>2022</v>
      </c>
      <c r="ND2">
        <v>2022</v>
      </c>
      <c r="NE2">
        <v>2022</v>
      </c>
      <c r="NF2">
        <v>2023</v>
      </c>
      <c r="NG2">
        <v>2023</v>
      </c>
      <c r="NH2">
        <v>2023</v>
      </c>
      <c r="NI2">
        <v>2023</v>
      </c>
      <c r="NJ2">
        <v>2023</v>
      </c>
    </row>
    <row r="3" spans="2:374">
      <c r="B3" t="str">
        <v>Month</v>
      </c>
      <c r="C3" t="str">
        <v>January</v>
      </c>
      <c r="D3" t="str">
        <v>February</v>
      </c>
      <c r="E3" t="str">
        <v>March</v>
      </c>
      <c r="F3" t="str">
        <v>April</v>
      </c>
      <c r="G3" t="str">
        <v>May</v>
      </c>
      <c r="H3" t="str">
        <v>June</v>
      </c>
      <c r="I3" t="str">
        <v>July</v>
      </c>
      <c r="J3" t="str">
        <v>August</v>
      </c>
      <c r="K3" t="str">
        <v>September</v>
      </c>
      <c r="L3" t="str">
        <v>October</v>
      </c>
      <c r="M3" t="str">
        <v>November</v>
      </c>
      <c r="N3" t="str">
        <v>December</v>
      </c>
      <c r="O3" t="str">
        <v>January</v>
      </c>
      <c r="P3" t="str">
        <v>February</v>
      </c>
      <c r="Q3" t="str">
        <v>March</v>
      </c>
      <c r="R3" t="str">
        <v>April</v>
      </c>
      <c r="S3" t="str">
        <v>May</v>
      </c>
      <c r="T3" t="str">
        <v>June</v>
      </c>
      <c r="U3" t="str">
        <v>July</v>
      </c>
      <c r="V3" t="str">
        <v>August</v>
      </c>
      <c r="W3" t="str">
        <v>September</v>
      </c>
      <c r="X3" t="str">
        <v>October</v>
      </c>
      <c r="Y3" t="str">
        <v>November</v>
      </c>
      <c r="Z3" t="str">
        <v>December</v>
      </c>
      <c r="AA3" t="str">
        <v>January</v>
      </c>
      <c r="AB3" t="str">
        <v>February</v>
      </c>
      <c r="AC3" t="str">
        <v>March</v>
      </c>
      <c r="AD3" t="str">
        <v>April</v>
      </c>
      <c r="AE3" t="str">
        <v>May</v>
      </c>
      <c r="AF3" t="str">
        <v>June</v>
      </c>
      <c r="AG3" t="str">
        <v>July</v>
      </c>
      <c r="AH3" t="str">
        <v>August</v>
      </c>
      <c r="AI3" t="str">
        <v>September</v>
      </c>
      <c r="AJ3" t="str">
        <v>October</v>
      </c>
      <c r="AK3" t="str">
        <v>November</v>
      </c>
      <c r="AL3" t="str">
        <v>December</v>
      </c>
      <c r="AM3" t="str">
        <v>January</v>
      </c>
      <c r="AN3" t="str">
        <v>February</v>
      </c>
      <c r="AO3" t="str">
        <v>March</v>
      </c>
      <c r="AP3" t="str">
        <v>April</v>
      </c>
      <c r="AQ3" t="str">
        <v>May</v>
      </c>
      <c r="AR3" t="str">
        <v>June</v>
      </c>
      <c r="AS3" t="str">
        <v>July</v>
      </c>
      <c r="AT3" t="str">
        <v>August</v>
      </c>
      <c r="AU3" t="str">
        <v>September</v>
      </c>
      <c r="AV3" t="str">
        <v>October</v>
      </c>
      <c r="AW3" t="str">
        <v>November</v>
      </c>
      <c r="AX3" t="str">
        <v>December</v>
      </c>
      <c r="AY3" t="str">
        <v>January</v>
      </c>
      <c r="AZ3" t="str">
        <v>February</v>
      </c>
      <c r="BA3" t="str">
        <v>March</v>
      </c>
      <c r="BB3" t="str">
        <v>April</v>
      </c>
      <c r="BC3" t="str">
        <v>May</v>
      </c>
      <c r="BD3" t="str">
        <v>June</v>
      </c>
      <c r="BE3" t="str">
        <v>July</v>
      </c>
      <c r="BF3" t="str">
        <v>August</v>
      </c>
      <c r="BG3" t="str">
        <v>September</v>
      </c>
      <c r="BH3" t="str">
        <v>October</v>
      </c>
      <c r="BI3" t="str">
        <v>November</v>
      </c>
      <c r="BJ3" t="str">
        <v>December</v>
      </c>
      <c r="BK3" t="str">
        <v>January</v>
      </c>
      <c r="BL3" t="str">
        <v>February</v>
      </c>
      <c r="BM3" t="str">
        <v>March</v>
      </c>
      <c r="BN3" t="str">
        <v>April</v>
      </c>
      <c r="BO3" t="str">
        <v>May</v>
      </c>
      <c r="BP3" t="str">
        <v>June</v>
      </c>
      <c r="BQ3" t="str">
        <v>July</v>
      </c>
      <c r="BR3" t="str">
        <v>August</v>
      </c>
      <c r="BS3" t="str">
        <v>September</v>
      </c>
      <c r="BT3" t="str">
        <v>October</v>
      </c>
      <c r="BU3" t="str">
        <v>November</v>
      </c>
      <c r="BV3" t="str">
        <v>December</v>
      </c>
      <c r="BW3" t="str">
        <v>January</v>
      </c>
      <c r="BX3" t="str">
        <v>February</v>
      </c>
      <c r="BY3" t="str">
        <v>March</v>
      </c>
      <c r="BZ3" t="str">
        <v>May</v>
      </c>
      <c r="CA3" t="str">
        <v>June</v>
      </c>
      <c r="CB3" t="str">
        <v>July</v>
      </c>
      <c r="CC3" t="str">
        <v>August</v>
      </c>
      <c r="CD3" t="str">
        <v>September</v>
      </c>
      <c r="CE3" t="str">
        <v>October</v>
      </c>
      <c r="CF3" t="str">
        <v>November</v>
      </c>
      <c r="CG3" t="str">
        <v>December</v>
      </c>
      <c r="CH3" t="str">
        <v>January</v>
      </c>
      <c r="CI3" t="str">
        <v>February</v>
      </c>
      <c r="CJ3" t="str">
        <v>March</v>
      </c>
      <c r="CK3" t="str">
        <v>April</v>
      </c>
      <c r="CL3" t="str">
        <v>May</v>
      </c>
      <c r="CM3" t="str">
        <v>June</v>
      </c>
      <c r="CN3" t="str">
        <v>July</v>
      </c>
      <c r="CO3" t="str">
        <v>August</v>
      </c>
      <c r="CP3" t="str">
        <v>September</v>
      </c>
      <c r="CQ3" t="str">
        <v>October</v>
      </c>
      <c r="CR3" t="str">
        <v>November</v>
      </c>
      <c r="CS3" t="str">
        <v>December</v>
      </c>
      <c r="CT3" t="str">
        <v>January</v>
      </c>
      <c r="CU3" t="str">
        <v>February</v>
      </c>
      <c r="CV3" t="str">
        <v>March</v>
      </c>
      <c r="CW3" t="str">
        <v>April</v>
      </c>
      <c r="CX3" t="str">
        <v>May</v>
      </c>
      <c r="CY3" t="str">
        <v>June</v>
      </c>
      <c r="CZ3" t="str">
        <v>July</v>
      </c>
      <c r="DA3" t="str">
        <v>August</v>
      </c>
      <c r="DB3" t="str">
        <v>September</v>
      </c>
      <c r="DC3" t="str">
        <v>October</v>
      </c>
      <c r="DD3" t="str">
        <v>November</v>
      </c>
      <c r="DE3" t="str">
        <v>December</v>
      </c>
      <c r="DF3" t="str">
        <v>January</v>
      </c>
      <c r="DG3" t="str">
        <v>February</v>
      </c>
      <c r="DH3" t="str">
        <v>March</v>
      </c>
      <c r="DI3" t="str">
        <v>April</v>
      </c>
      <c r="DJ3" t="str">
        <v>May</v>
      </c>
      <c r="DK3" t="str">
        <v>June</v>
      </c>
      <c r="DL3" t="str">
        <v>July</v>
      </c>
      <c r="DM3" t="str">
        <v>August</v>
      </c>
      <c r="DN3" t="str">
        <v>September</v>
      </c>
      <c r="DO3" t="str">
        <v>October</v>
      </c>
      <c r="DP3" t="str">
        <v>November</v>
      </c>
      <c r="DQ3" t="str">
        <v>December</v>
      </c>
      <c r="DR3" t="str">
        <v>January</v>
      </c>
      <c r="DS3" t="str">
        <v>February</v>
      </c>
      <c r="DT3" t="str">
        <v>March</v>
      </c>
      <c r="DU3" t="str">
        <v>April</v>
      </c>
      <c r="DV3" t="str">
        <v>May</v>
      </c>
      <c r="DW3" t="str">
        <v>January</v>
      </c>
      <c r="DX3" t="str">
        <v>February</v>
      </c>
      <c r="DY3" t="str">
        <v>March</v>
      </c>
      <c r="DZ3" t="str">
        <v>April</v>
      </c>
      <c r="EA3" t="str">
        <v>May</v>
      </c>
      <c r="EB3" t="str">
        <v>June</v>
      </c>
      <c r="EC3" t="str">
        <v>July</v>
      </c>
      <c r="ED3" t="str">
        <v>August</v>
      </c>
      <c r="EE3" t="str">
        <v>September</v>
      </c>
      <c r="EF3" t="str">
        <v>October</v>
      </c>
      <c r="EG3" t="str">
        <v>November</v>
      </c>
      <c r="EH3" t="str">
        <v>December</v>
      </c>
      <c r="EI3" t="str">
        <v>January</v>
      </c>
      <c r="EJ3" t="str">
        <v>February</v>
      </c>
      <c r="EK3" t="str">
        <v>March</v>
      </c>
      <c r="EL3" t="str">
        <v>April</v>
      </c>
      <c r="EM3" t="str">
        <v>May</v>
      </c>
      <c r="EN3" t="str">
        <v>June</v>
      </c>
      <c r="EO3" t="str">
        <v>July</v>
      </c>
      <c r="EP3" t="str">
        <v>August</v>
      </c>
      <c r="EQ3" t="str">
        <v>September</v>
      </c>
      <c r="ER3" t="str">
        <v>October</v>
      </c>
      <c r="ES3" t="str">
        <v>November</v>
      </c>
      <c r="ET3" t="str">
        <v>December</v>
      </c>
      <c r="EU3" t="str">
        <v>January</v>
      </c>
      <c r="EV3" t="str">
        <v>February</v>
      </c>
      <c r="EW3" t="str">
        <v>March</v>
      </c>
      <c r="EX3" t="str">
        <v>April</v>
      </c>
      <c r="EY3" t="str">
        <v>May</v>
      </c>
      <c r="EZ3" t="str">
        <v>June</v>
      </c>
      <c r="FA3" t="str">
        <v>July</v>
      </c>
      <c r="FB3" t="str">
        <v>August</v>
      </c>
      <c r="FC3" t="str">
        <v>September</v>
      </c>
      <c r="FD3" t="str">
        <v>October</v>
      </c>
      <c r="FE3" t="str">
        <v>November</v>
      </c>
      <c r="FF3" t="str">
        <v>December</v>
      </c>
      <c r="FG3" t="str">
        <v>January</v>
      </c>
      <c r="FH3" t="str">
        <v>February</v>
      </c>
      <c r="FI3" t="str">
        <v>March</v>
      </c>
      <c r="FJ3" t="str">
        <v>April</v>
      </c>
      <c r="FK3" t="str">
        <v>May</v>
      </c>
      <c r="FL3" t="str">
        <v>June</v>
      </c>
      <c r="FM3" t="str">
        <v>July</v>
      </c>
      <c r="FN3" t="str">
        <v>August</v>
      </c>
      <c r="FO3" t="str">
        <v>September</v>
      </c>
      <c r="FP3" t="str">
        <v>October</v>
      </c>
      <c r="FQ3" t="str">
        <v>November</v>
      </c>
      <c r="FR3" t="str">
        <v>December</v>
      </c>
      <c r="FS3" t="str">
        <v>January</v>
      </c>
      <c r="FT3" t="str">
        <v>February</v>
      </c>
      <c r="FU3" t="str">
        <v>March</v>
      </c>
      <c r="FV3" t="str">
        <v>April</v>
      </c>
      <c r="FW3" t="str">
        <v>May</v>
      </c>
      <c r="FX3" t="str">
        <v>June</v>
      </c>
      <c r="FY3" t="str">
        <v>July</v>
      </c>
      <c r="FZ3" t="str">
        <v>August</v>
      </c>
      <c r="GA3" t="str">
        <v>September</v>
      </c>
      <c r="GB3" t="str">
        <v>October</v>
      </c>
      <c r="GC3" t="str">
        <v>November</v>
      </c>
      <c r="GD3" t="str">
        <v>December</v>
      </c>
      <c r="GE3" t="str">
        <v>January</v>
      </c>
      <c r="GF3" t="str">
        <v>February</v>
      </c>
      <c r="GG3" t="str">
        <v>March</v>
      </c>
      <c r="GH3" t="str">
        <v>April</v>
      </c>
      <c r="GI3" t="str">
        <v>May</v>
      </c>
      <c r="GJ3" t="str">
        <v>June</v>
      </c>
      <c r="GK3" t="str">
        <v>July</v>
      </c>
      <c r="GL3" t="str">
        <v>August</v>
      </c>
      <c r="GM3" t="str">
        <v>September</v>
      </c>
      <c r="GN3" t="str">
        <v>October</v>
      </c>
      <c r="GO3" t="str">
        <v>November</v>
      </c>
      <c r="GP3" t="str">
        <v>December</v>
      </c>
      <c r="GQ3" t="str">
        <v>January</v>
      </c>
      <c r="GR3" t="str">
        <v>February</v>
      </c>
      <c r="GS3" t="str">
        <v>March</v>
      </c>
      <c r="GT3" t="str">
        <v>May</v>
      </c>
      <c r="GU3" t="str">
        <v>June</v>
      </c>
      <c r="GV3" t="str">
        <v>July</v>
      </c>
      <c r="GW3" t="str">
        <v>August</v>
      </c>
      <c r="GX3" t="str">
        <v>September</v>
      </c>
      <c r="GY3" t="str">
        <v>October</v>
      </c>
      <c r="GZ3" t="str">
        <v>November</v>
      </c>
      <c r="HA3" t="str">
        <v>December</v>
      </c>
      <c r="HB3" t="str">
        <v>January</v>
      </c>
      <c r="HC3" t="str">
        <v>February</v>
      </c>
      <c r="HD3" t="str">
        <v>March</v>
      </c>
      <c r="HE3" t="str">
        <v>April</v>
      </c>
      <c r="HF3" t="str">
        <v>May</v>
      </c>
      <c r="HG3" t="str">
        <v>June</v>
      </c>
      <c r="HH3" t="str">
        <v>July</v>
      </c>
      <c r="HI3" t="str">
        <v>August</v>
      </c>
      <c r="HJ3" t="str">
        <v>September</v>
      </c>
      <c r="HK3" t="str">
        <v>October</v>
      </c>
      <c r="HL3" t="str">
        <v>November</v>
      </c>
      <c r="HM3" t="str">
        <v>December</v>
      </c>
      <c r="HN3" t="str">
        <v>January</v>
      </c>
      <c r="HO3" t="str">
        <v>February</v>
      </c>
      <c r="HP3" t="str">
        <v>March</v>
      </c>
      <c r="HQ3" t="str">
        <v>April</v>
      </c>
      <c r="HR3" t="str">
        <v>May</v>
      </c>
      <c r="HS3" t="str">
        <v>June</v>
      </c>
      <c r="HT3" t="str">
        <v>July</v>
      </c>
      <c r="HU3" t="str">
        <v>August</v>
      </c>
      <c r="HV3" t="str">
        <v>September</v>
      </c>
      <c r="HW3" t="str">
        <v>October</v>
      </c>
      <c r="HX3" t="str">
        <v>November</v>
      </c>
      <c r="HY3" t="str">
        <v>December</v>
      </c>
      <c r="HZ3" t="str">
        <v>January</v>
      </c>
      <c r="IA3" t="str">
        <v>February</v>
      </c>
      <c r="IB3" t="str">
        <v>March</v>
      </c>
      <c r="IC3" t="str">
        <v>April</v>
      </c>
      <c r="ID3" t="str">
        <v>May</v>
      </c>
      <c r="IE3" t="str">
        <v>June</v>
      </c>
      <c r="IF3" t="str">
        <v>July</v>
      </c>
      <c r="IG3" t="str">
        <v>August</v>
      </c>
      <c r="IH3" t="str">
        <v>September</v>
      </c>
      <c r="II3" t="str">
        <v>October</v>
      </c>
      <c r="IJ3" t="str">
        <v>November</v>
      </c>
      <c r="IK3" t="str">
        <v>December</v>
      </c>
      <c r="IL3" t="str">
        <v>January</v>
      </c>
      <c r="IM3" t="str">
        <v>February</v>
      </c>
      <c r="IN3" t="str">
        <v>March</v>
      </c>
      <c r="IO3" t="str">
        <v>April</v>
      </c>
      <c r="IP3" t="str">
        <v>May</v>
      </c>
      <c r="IQ3" t="str">
        <v>January</v>
      </c>
      <c r="IR3" t="str">
        <v>February</v>
      </c>
      <c r="IS3" t="str">
        <v>March</v>
      </c>
      <c r="IT3" t="str">
        <v>April</v>
      </c>
      <c r="IU3" t="str">
        <v>May</v>
      </c>
      <c r="IV3" t="str">
        <v>June</v>
      </c>
      <c r="IW3" t="str">
        <v>July</v>
      </c>
      <c r="IX3" t="str">
        <v>August</v>
      </c>
      <c r="IY3" t="str">
        <v>September</v>
      </c>
      <c r="IZ3" t="str">
        <v>October</v>
      </c>
      <c r="JA3" t="str">
        <v>November</v>
      </c>
      <c r="JB3" t="str">
        <v>December</v>
      </c>
      <c r="JC3" t="str">
        <v>January</v>
      </c>
      <c r="JD3" t="str">
        <v>February</v>
      </c>
      <c r="JE3" t="str">
        <v>March</v>
      </c>
      <c r="JF3" t="str">
        <v>April</v>
      </c>
      <c r="JG3" t="str">
        <v>May</v>
      </c>
      <c r="JH3" t="str">
        <v>June</v>
      </c>
      <c r="JI3" t="str">
        <v>July</v>
      </c>
      <c r="JJ3" t="str">
        <v>August</v>
      </c>
      <c r="JK3" t="str">
        <v>September</v>
      </c>
      <c r="JL3" t="str">
        <v>October</v>
      </c>
      <c r="JM3" t="str">
        <v>November</v>
      </c>
      <c r="JN3" t="str">
        <v>December</v>
      </c>
      <c r="JO3" t="str">
        <v>January</v>
      </c>
      <c r="JP3" t="str">
        <v>February</v>
      </c>
      <c r="JQ3" t="str">
        <v>March</v>
      </c>
      <c r="JR3" t="str">
        <v>April</v>
      </c>
      <c r="JS3" t="str">
        <v>May</v>
      </c>
      <c r="JT3" t="str">
        <v>June</v>
      </c>
      <c r="JU3" t="str">
        <v>July</v>
      </c>
      <c r="JV3" t="str">
        <v>August</v>
      </c>
      <c r="JW3" t="str">
        <v>September</v>
      </c>
      <c r="JX3" t="str">
        <v>October</v>
      </c>
      <c r="JY3" t="str">
        <v>November</v>
      </c>
      <c r="JZ3" t="str">
        <v>December</v>
      </c>
      <c r="KA3" t="str">
        <v>January</v>
      </c>
      <c r="KB3" t="str">
        <v>February</v>
      </c>
      <c r="KC3" t="str">
        <v>March</v>
      </c>
      <c r="KD3" t="str">
        <v>April</v>
      </c>
      <c r="KE3" t="str">
        <v>May</v>
      </c>
      <c r="KF3" t="str">
        <v>June</v>
      </c>
      <c r="KG3" t="str">
        <v>July</v>
      </c>
      <c r="KH3" t="str">
        <v>August</v>
      </c>
      <c r="KI3" t="str">
        <v>September</v>
      </c>
      <c r="KJ3" t="str">
        <v>October</v>
      </c>
      <c r="KK3" t="str">
        <v>November</v>
      </c>
      <c r="KL3" t="str">
        <v>December</v>
      </c>
      <c r="KM3" t="str">
        <v>January</v>
      </c>
      <c r="KN3" t="str">
        <v>February</v>
      </c>
      <c r="KO3" t="str">
        <v>March</v>
      </c>
      <c r="KP3" t="str">
        <v>April</v>
      </c>
      <c r="KQ3" t="str">
        <v>May</v>
      </c>
      <c r="KR3" t="str">
        <v>June</v>
      </c>
      <c r="KS3" t="str">
        <v>July</v>
      </c>
      <c r="KT3" t="str">
        <v>August</v>
      </c>
      <c r="KU3" t="str">
        <v>September</v>
      </c>
      <c r="KV3" t="str">
        <v>October</v>
      </c>
      <c r="KW3" t="str">
        <v>November</v>
      </c>
      <c r="KX3" t="str">
        <v>December</v>
      </c>
      <c r="KY3" t="str">
        <v>January</v>
      </c>
      <c r="KZ3" t="str">
        <v>February</v>
      </c>
      <c r="LA3" t="str">
        <v>March</v>
      </c>
      <c r="LB3" t="str">
        <v>April</v>
      </c>
      <c r="LC3" t="str">
        <v>May</v>
      </c>
      <c r="LD3" t="str">
        <v>June</v>
      </c>
      <c r="LE3" t="str">
        <v>July</v>
      </c>
      <c r="LF3" t="str">
        <v>August</v>
      </c>
      <c r="LG3" t="str">
        <v>September</v>
      </c>
      <c r="LH3" t="str">
        <v>October</v>
      </c>
      <c r="LI3" t="str">
        <v>November</v>
      </c>
      <c r="LJ3" t="str">
        <v>December</v>
      </c>
      <c r="LK3" t="str">
        <v>January</v>
      </c>
      <c r="LL3" t="str">
        <v>February</v>
      </c>
      <c r="LM3" t="str">
        <v>March</v>
      </c>
      <c r="LN3" t="str">
        <v>May</v>
      </c>
      <c r="LO3" t="str">
        <v>June</v>
      </c>
      <c r="LP3" t="str">
        <v>July</v>
      </c>
      <c r="LQ3" t="str">
        <v>August</v>
      </c>
      <c r="LR3" t="str">
        <v>September</v>
      </c>
      <c r="LS3" t="str">
        <v>October</v>
      </c>
      <c r="LT3" t="str">
        <v>November</v>
      </c>
      <c r="LU3" t="str">
        <v>December</v>
      </c>
      <c r="LV3" t="str">
        <v>January</v>
      </c>
      <c r="LW3" t="str">
        <v>February</v>
      </c>
      <c r="LX3" t="str">
        <v>March</v>
      </c>
      <c r="LY3" t="str">
        <v>April</v>
      </c>
      <c r="LZ3" t="str">
        <v>May</v>
      </c>
      <c r="MA3" t="str">
        <v>June</v>
      </c>
      <c r="MB3" t="str">
        <v>July</v>
      </c>
      <c r="MC3" t="str">
        <v>August</v>
      </c>
      <c r="MD3" t="str">
        <v>September</v>
      </c>
      <c r="ME3" t="str">
        <v>October</v>
      </c>
      <c r="MF3" t="str">
        <v>November</v>
      </c>
      <c r="MG3" t="str">
        <v>December</v>
      </c>
      <c r="MH3" t="str">
        <v>January</v>
      </c>
      <c r="MI3" t="str">
        <v>February</v>
      </c>
      <c r="MJ3" t="str">
        <v>March</v>
      </c>
      <c r="MK3" t="str">
        <v>April</v>
      </c>
      <c r="ML3" t="str">
        <v>May</v>
      </c>
      <c r="MM3" t="str">
        <v>June</v>
      </c>
      <c r="MN3" t="str">
        <v>July</v>
      </c>
      <c r="MO3" t="str">
        <v>August</v>
      </c>
      <c r="MP3" t="str">
        <v>September</v>
      </c>
      <c r="MQ3" t="str">
        <v>October</v>
      </c>
      <c r="MR3" t="str">
        <v>November</v>
      </c>
      <c r="MS3" t="str">
        <v>December</v>
      </c>
      <c r="MT3" t="str">
        <v>January</v>
      </c>
      <c r="MU3" t="str">
        <v>February</v>
      </c>
      <c r="MV3" t="str">
        <v>March</v>
      </c>
      <c r="MW3" t="str">
        <v>April</v>
      </c>
      <c r="MX3" t="str">
        <v>May</v>
      </c>
      <c r="MY3" t="str">
        <v>June</v>
      </c>
      <c r="MZ3" t="str">
        <v>July</v>
      </c>
      <c r="NA3" t="str">
        <v>August</v>
      </c>
      <c r="NB3" t="str">
        <v>September</v>
      </c>
      <c r="NC3" t="str">
        <v>October</v>
      </c>
      <c r="ND3" t="str">
        <v>November</v>
      </c>
      <c r="NE3" t="str">
        <v>December</v>
      </c>
      <c r="NF3" t="str">
        <v>January</v>
      </c>
      <c r="NG3" t="str">
        <v>February</v>
      </c>
      <c r="NH3" t="str">
        <v>March</v>
      </c>
      <c r="NI3" t="str">
        <v>April</v>
      </c>
      <c r="NJ3" t="str">
        <v>May</v>
      </c>
    </row>
    <row r="4" spans="2:374">
      <c r="B4" t="str">
        <v>Month and Year</v>
      </c>
      <c r="C4" t="str">
        <v>January 2013</v>
      </c>
      <c r="D4" t="str">
        <v>February 2013</v>
      </c>
      <c r="E4" t="str">
        <v>March 2013</v>
      </c>
      <c r="F4" t="str">
        <v>April 2013</v>
      </c>
      <c r="G4" t="str">
        <v>May 2013</v>
      </c>
      <c r="H4" t="str">
        <v>June 2013</v>
      </c>
      <c r="I4" t="str">
        <v>July 2013</v>
      </c>
      <c r="J4" t="str">
        <v>August 2013</v>
      </c>
      <c r="K4" t="str">
        <v>September 2013</v>
      </c>
      <c r="L4" t="str">
        <v>October 2013</v>
      </c>
      <c r="M4" t="str">
        <v>November 2013</v>
      </c>
      <c r="N4" t="str">
        <v>December 2013</v>
      </c>
      <c r="O4" t="str">
        <v>January 2014</v>
      </c>
      <c r="P4" t="str">
        <v>February 2014</v>
      </c>
      <c r="Q4" t="str">
        <v>March 2014</v>
      </c>
      <c r="R4" t="str">
        <v>April 2014</v>
      </c>
      <c r="S4" t="str">
        <v>May 2014</v>
      </c>
      <c r="T4" t="str">
        <v>June 2014</v>
      </c>
      <c r="U4" t="str">
        <v>July 2014</v>
      </c>
      <c r="V4" t="str">
        <v>August 2014</v>
      </c>
      <c r="W4" t="str">
        <v>September 2014</v>
      </c>
      <c r="X4" t="str">
        <v>October 2014</v>
      </c>
      <c r="Y4" t="str">
        <v>November 2014</v>
      </c>
      <c r="Z4" t="str">
        <v>December 2014</v>
      </c>
      <c r="AA4" t="str">
        <v>January 2015</v>
      </c>
      <c r="AB4" t="str">
        <v>February 2015</v>
      </c>
      <c r="AC4" t="str">
        <v>March 2015</v>
      </c>
      <c r="AD4" t="str">
        <v>April 2015</v>
      </c>
      <c r="AE4" t="str">
        <v>May 2015</v>
      </c>
      <c r="AF4" t="str">
        <v>June 2015</v>
      </c>
      <c r="AG4" t="str">
        <v>July 2015</v>
      </c>
      <c r="AH4" t="str">
        <v>August 2015</v>
      </c>
      <c r="AI4" t="str">
        <v>September 2015</v>
      </c>
      <c r="AJ4" t="str">
        <v>October 2015</v>
      </c>
      <c r="AK4" t="str">
        <v>November 2015</v>
      </c>
      <c r="AL4" t="str">
        <v>December 2015</v>
      </c>
      <c r="AM4" t="str">
        <v>January 2016</v>
      </c>
      <c r="AN4" t="str">
        <v>February 2016</v>
      </c>
      <c r="AO4" t="str">
        <v>March 2016</v>
      </c>
      <c r="AP4" t="str">
        <v>April 2016</v>
      </c>
      <c r="AQ4" t="str">
        <v>May 2016</v>
      </c>
      <c r="AR4" t="str">
        <v>June 2016</v>
      </c>
      <c r="AS4" t="str">
        <v>July 2016</v>
      </c>
      <c r="AT4" t="str">
        <v>August 2016</v>
      </c>
      <c r="AU4" t="str">
        <v>September 2016</v>
      </c>
      <c r="AV4" t="str">
        <v>October 2016</v>
      </c>
      <c r="AW4" t="str">
        <v>November 2016</v>
      </c>
      <c r="AX4" t="str">
        <v>December 2016</v>
      </c>
      <c r="AY4" t="str">
        <v>January 2017</v>
      </c>
      <c r="AZ4" t="str">
        <v>February 2017</v>
      </c>
      <c r="BA4" t="str">
        <v>March 2017</v>
      </c>
      <c r="BB4" t="str">
        <v>April 2017</v>
      </c>
      <c r="BC4" t="str">
        <v>May 2017</v>
      </c>
      <c r="BD4" t="str">
        <v>June 2017</v>
      </c>
      <c r="BE4" t="str">
        <v>July 2017</v>
      </c>
      <c r="BF4" t="str">
        <v>August 2017</v>
      </c>
      <c r="BG4" t="str">
        <v>September 2017</v>
      </c>
      <c r="BH4" t="str">
        <v>October 2017</v>
      </c>
      <c r="BI4" t="str">
        <v>November 2017</v>
      </c>
      <c r="BJ4" t="str">
        <v>December 2017</v>
      </c>
      <c r="BK4" t="str">
        <v>January 2018</v>
      </c>
      <c r="BL4" t="str">
        <v>February 2018</v>
      </c>
      <c r="BM4" t="str">
        <v>March 2018</v>
      </c>
      <c r="BN4" t="str">
        <v>April 2018</v>
      </c>
      <c r="BO4" t="str">
        <v>May 2018</v>
      </c>
      <c r="BP4" t="str">
        <v>June 2018</v>
      </c>
      <c r="BQ4" t="str">
        <v>July 2018</v>
      </c>
      <c r="BR4" t="str">
        <v>August 2018</v>
      </c>
      <c r="BS4" t="str">
        <v>September 2018</v>
      </c>
      <c r="BT4" t="str">
        <v>October 2018</v>
      </c>
      <c r="BU4" t="str">
        <v>November 2018</v>
      </c>
      <c r="BV4" t="str">
        <v>December 2018</v>
      </c>
      <c r="BW4" t="str">
        <v>January 2019</v>
      </c>
      <c r="BX4" t="str">
        <v>February 2019</v>
      </c>
      <c r="BY4" t="str">
        <v>March 2019</v>
      </c>
      <c r="BZ4" t="str">
        <v>May 2019</v>
      </c>
      <c r="CA4" t="str">
        <v>June 2019</v>
      </c>
      <c r="CB4" t="str">
        <v>July 2019</v>
      </c>
      <c r="CC4" t="str">
        <v>August 2019</v>
      </c>
      <c r="CD4" t="str">
        <v>September 2019</v>
      </c>
      <c r="CE4" t="str">
        <v>October 2019</v>
      </c>
      <c r="CF4" t="str">
        <v>November 2019</v>
      </c>
      <c r="CG4" t="str">
        <v>December 2019</v>
      </c>
      <c r="CH4" t="str">
        <v>January 2020</v>
      </c>
      <c r="CI4" t="str">
        <v>February 2020</v>
      </c>
      <c r="CJ4" t="str">
        <v>March 2020</v>
      </c>
      <c r="CK4" t="str">
        <v>April 2020</v>
      </c>
      <c r="CL4" t="str">
        <v>May 2020</v>
      </c>
      <c r="CM4" t="str">
        <v>June 2020</v>
      </c>
      <c r="CN4" t="str">
        <v>July 2020</v>
      </c>
      <c r="CO4" t="str">
        <v>August 2020</v>
      </c>
      <c r="CP4" t="str">
        <v>September 2020</v>
      </c>
      <c r="CQ4" t="str">
        <v>October 2020</v>
      </c>
      <c r="CR4" t="str">
        <v>November 2020</v>
      </c>
      <c r="CS4" t="str">
        <v>December 2020</v>
      </c>
      <c r="CT4" t="str">
        <v>January 2021</v>
      </c>
      <c r="CU4" t="str">
        <v>February 2021</v>
      </c>
      <c r="CV4" t="str">
        <v>March 2021</v>
      </c>
      <c r="CW4" t="str">
        <v>April 2021</v>
      </c>
      <c r="CX4" t="str">
        <v>May 2021</v>
      </c>
      <c r="CY4" t="str">
        <v>June 2021</v>
      </c>
      <c r="CZ4" t="str">
        <v>July 2021</v>
      </c>
      <c r="DA4" t="str">
        <v>August 2021</v>
      </c>
      <c r="DB4" t="str">
        <v>September 2021</v>
      </c>
      <c r="DC4" t="str">
        <v>October 2021</v>
      </c>
      <c r="DD4" t="str">
        <v>November 2021</v>
      </c>
      <c r="DE4" t="str">
        <v>December 2021</v>
      </c>
      <c r="DF4" t="str">
        <v>January 2022</v>
      </c>
      <c r="DG4" t="str">
        <v>February 2022</v>
      </c>
      <c r="DH4" t="str">
        <v>March 2022</v>
      </c>
      <c r="DI4" t="str">
        <v>April 2022</v>
      </c>
      <c r="DJ4" t="str">
        <v>May 2022</v>
      </c>
      <c r="DK4" t="str">
        <v>June 2022</v>
      </c>
      <c r="DL4" t="str">
        <v>July 2022</v>
      </c>
      <c r="DM4" t="str">
        <v>August 2022</v>
      </c>
      <c r="DN4" t="str">
        <v>September 2022</v>
      </c>
      <c r="DO4" t="str">
        <v>October 2022</v>
      </c>
      <c r="DP4" t="str">
        <v>November 2022</v>
      </c>
      <c r="DQ4" t="str">
        <v>December 2022</v>
      </c>
      <c r="DR4" t="str">
        <v>January 2023</v>
      </c>
      <c r="DS4" t="str">
        <v>February 2023</v>
      </c>
      <c r="DT4" t="str">
        <v>March 2023</v>
      </c>
      <c r="DU4" t="str">
        <v>April 2023</v>
      </c>
      <c r="DV4" t="str">
        <v>May 2023</v>
      </c>
      <c r="DW4" t="str">
        <v>January 2013</v>
      </c>
      <c r="DX4" t="str">
        <v>February 2013</v>
      </c>
      <c r="DY4" t="str">
        <v>March 2013</v>
      </c>
      <c r="DZ4" t="str">
        <v>April 2013</v>
      </c>
      <c r="EA4" t="str">
        <v>May 2013</v>
      </c>
      <c r="EB4" t="str">
        <v>June 2013</v>
      </c>
      <c r="EC4" t="str">
        <v>July 2013</v>
      </c>
      <c r="ED4" t="str">
        <v>August 2013</v>
      </c>
      <c r="EE4" t="str">
        <v>September 2013</v>
      </c>
      <c r="EF4" t="str">
        <v>October 2013</v>
      </c>
      <c r="EG4" t="str">
        <v>November 2013</v>
      </c>
      <c r="EH4" t="str">
        <v>December 2013</v>
      </c>
      <c r="EI4" t="str">
        <v>January 2014</v>
      </c>
      <c r="EJ4" t="str">
        <v>February 2014</v>
      </c>
      <c r="EK4" t="str">
        <v>March 2014</v>
      </c>
      <c r="EL4" t="str">
        <v>April 2014</v>
      </c>
      <c r="EM4" t="str">
        <v>May 2014</v>
      </c>
      <c r="EN4" t="str">
        <v>June 2014</v>
      </c>
      <c r="EO4" t="str">
        <v>July 2014</v>
      </c>
      <c r="EP4" t="str">
        <v>August 2014</v>
      </c>
      <c r="EQ4" t="str">
        <v>September 2014</v>
      </c>
      <c r="ER4" t="str">
        <v>October 2014</v>
      </c>
      <c r="ES4" t="str">
        <v>November 2014</v>
      </c>
      <c r="ET4" t="str">
        <v>December 2014</v>
      </c>
      <c r="EU4" t="str">
        <v>January 2015</v>
      </c>
      <c r="EV4" t="str">
        <v>February 2015</v>
      </c>
      <c r="EW4" t="str">
        <v>March 2015</v>
      </c>
      <c r="EX4" t="str">
        <v>April 2015</v>
      </c>
      <c r="EY4" t="str">
        <v>May 2015</v>
      </c>
      <c r="EZ4" t="str">
        <v>June 2015</v>
      </c>
      <c r="FA4" t="str">
        <v>July 2015</v>
      </c>
      <c r="FB4" t="str">
        <v>August 2015</v>
      </c>
      <c r="FC4" t="str">
        <v>September 2015</v>
      </c>
      <c r="FD4" t="str">
        <v>October 2015</v>
      </c>
      <c r="FE4" t="str">
        <v>November 2015</v>
      </c>
      <c r="FF4" t="str">
        <v>December 2015</v>
      </c>
      <c r="FG4" t="str">
        <v>January 2016</v>
      </c>
      <c r="FH4" t="str">
        <v>February 2016</v>
      </c>
      <c r="FI4" t="str">
        <v>March 2016</v>
      </c>
      <c r="FJ4" t="str">
        <v>April 2016</v>
      </c>
      <c r="FK4" t="str">
        <v>May 2016</v>
      </c>
      <c r="FL4" t="str">
        <v>June 2016</v>
      </c>
      <c r="FM4" t="str">
        <v>July 2016</v>
      </c>
      <c r="FN4" t="str">
        <v>August 2016</v>
      </c>
      <c r="FO4" t="str">
        <v>September 2016</v>
      </c>
      <c r="FP4" t="str">
        <v>October 2016</v>
      </c>
      <c r="FQ4" t="str">
        <v>November 2016</v>
      </c>
      <c r="FR4" t="str">
        <v>December 2016</v>
      </c>
      <c r="FS4" t="str">
        <v>January 2017</v>
      </c>
      <c r="FT4" t="str">
        <v>February 2017</v>
      </c>
      <c r="FU4" t="str">
        <v>March 2017</v>
      </c>
      <c r="FV4" t="str">
        <v>April 2017</v>
      </c>
      <c r="FW4" t="str">
        <v>May 2017</v>
      </c>
      <c r="FX4" t="str">
        <v>June 2017</v>
      </c>
      <c r="FY4" t="str">
        <v>July 2017</v>
      </c>
      <c r="FZ4" t="str">
        <v>August 2017</v>
      </c>
      <c r="GA4" t="str">
        <v>September 2017</v>
      </c>
      <c r="GB4" t="str">
        <v>October 2017</v>
      </c>
      <c r="GC4" t="str">
        <v>November 2017</v>
      </c>
      <c r="GD4" t="str">
        <v>December 2017</v>
      </c>
      <c r="GE4" t="str">
        <v>January 2018</v>
      </c>
      <c r="GF4" t="str">
        <v>February 2018</v>
      </c>
      <c r="GG4" t="str">
        <v>March 2018</v>
      </c>
      <c r="GH4" t="str">
        <v>April 2018</v>
      </c>
      <c r="GI4" t="str">
        <v>May 2018</v>
      </c>
      <c r="GJ4" t="str">
        <v>June 2018</v>
      </c>
      <c r="GK4" t="str">
        <v>July 2018</v>
      </c>
      <c r="GL4" t="str">
        <v>August 2018</v>
      </c>
      <c r="GM4" t="str">
        <v>September 2018</v>
      </c>
      <c r="GN4" t="str">
        <v>October 2018</v>
      </c>
      <c r="GO4" t="str">
        <v>November 2018</v>
      </c>
      <c r="GP4" t="str">
        <v>December 2018</v>
      </c>
      <c r="GQ4" t="str">
        <v>January 2019</v>
      </c>
      <c r="GR4" t="str">
        <v>February 2019</v>
      </c>
      <c r="GS4" t="str">
        <v>March 2019</v>
      </c>
      <c r="GT4" t="str">
        <v>May 2019</v>
      </c>
      <c r="GU4" t="str">
        <v>June 2019</v>
      </c>
      <c r="GV4" t="str">
        <v>July 2019</v>
      </c>
      <c r="GW4" t="str">
        <v>August 2019</v>
      </c>
      <c r="GX4" t="str">
        <v>September 2019</v>
      </c>
      <c r="GY4" t="str">
        <v>October 2019</v>
      </c>
      <c r="GZ4" t="str">
        <v>November 2019</v>
      </c>
      <c r="HA4" t="str">
        <v>December 2019</v>
      </c>
      <c r="HB4" t="str">
        <v>January 2020</v>
      </c>
      <c r="HC4" t="str">
        <v>February 2020</v>
      </c>
      <c r="HD4" t="str">
        <v>March 2020</v>
      </c>
      <c r="HE4" t="str">
        <v>April 2020</v>
      </c>
      <c r="HF4" t="str">
        <v>May 2020</v>
      </c>
      <c r="HG4" t="str">
        <v>June 2020</v>
      </c>
      <c r="HH4" t="str">
        <v>July 2020</v>
      </c>
      <c r="HI4" t="str">
        <v>August 2020</v>
      </c>
      <c r="HJ4" t="str">
        <v>September 2020</v>
      </c>
      <c r="HK4" t="str">
        <v>October 2020</v>
      </c>
      <c r="HL4" t="str">
        <v>November 2020</v>
      </c>
      <c r="HM4" t="str">
        <v>December 2020</v>
      </c>
      <c r="HN4" t="str">
        <v>January 2021</v>
      </c>
      <c r="HO4" t="str">
        <v>February 2021</v>
      </c>
      <c r="HP4" t="str">
        <v>March 2021</v>
      </c>
      <c r="HQ4" t="str">
        <v>April 2021</v>
      </c>
      <c r="HR4" t="str">
        <v>May 2021</v>
      </c>
      <c r="HS4" t="str">
        <v>June 2021</v>
      </c>
      <c r="HT4" t="str">
        <v>July 2021</v>
      </c>
      <c r="HU4" t="str">
        <v>August 2021</v>
      </c>
      <c r="HV4" t="str">
        <v>September 2021</v>
      </c>
      <c r="HW4" t="str">
        <v>October 2021</v>
      </c>
      <c r="HX4" t="str">
        <v>November 2021</v>
      </c>
      <c r="HY4" t="str">
        <v>December 2021</v>
      </c>
      <c r="HZ4" t="str">
        <v>January 2022</v>
      </c>
      <c r="IA4" t="str">
        <v>February 2022</v>
      </c>
      <c r="IB4" t="str">
        <v>March 2022</v>
      </c>
      <c r="IC4" t="str">
        <v>April 2022</v>
      </c>
      <c r="ID4" t="str">
        <v>May 2022</v>
      </c>
      <c r="IE4" t="str">
        <v>June 2022</v>
      </c>
      <c r="IF4" t="str">
        <v>July 2022</v>
      </c>
      <c r="IG4" t="str">
        <v>August 2022</v>
      </c>
      <c r="IH4" t="str">
        <v>September 2022</v>
      </c>
      <c r="II4" t="str">
        <v>October 2022</v>
      </c>
      <c r="IJ4" t="str">
        <v>November 2022</v>
      </c>
      <c r="IK4" t="str">
        <v>December 2022</v>
      </c>
      <c r="IL4" t="str">
        <v>January 2023</v>
      </c>
      <c r="IM4" t="str">
        <v>February 2023</v>
      </c>
      <c r="IN4" t="str">
        <v>March 2023</v>
      </c>
      <c r="IO4" t="str">
        <v>April 2023</v>
      </c>
      <c r="IP4" t="str">
        <v>May 2023</v>
      </c>
      <c r="IQ4" t="str">
        <v>January 2013</v>
      </c>
      <c r="IR4" t="str">
        <v>February 2013</v>
      </c>
      <c r="IS4" t="str">
        <v>March 2013</v>
      </c>
      <c r="IT4" t="str">
        <v>April 2013</v>
      </c>
      <c r="IU4" t="str">
        <v>May 2013</v>
      </c>
      <c r="IV4" t="str">
        <v>June 2013</v>
      </c>
      <c r="IW4" t="str">
        <v>July 2013</v>
      </c>
      <c r="IX4" t="str">
        <v>August 2013</v>
      </c>
      <c r="IY4" t="str">
        <v>September 2013</v>
      </c>
      <c r="IZ4" t="str">
        <v>October 2013</v>
      </c>
      <c r="JA4" t="str">
        <v>November 2013</v>
      </c>
      <c r="JB4" t="str">
        <v>December 2013</v>
      </c>
      <c r="JC4" t="str">
        <v>January 2014</v>
      </c>
      <c r="JD4" t="str">
        <v>February 2014</v>
      </c>
      <c r="JE4" t="str">
        <v>March 2014</v>
      </c>
      <c r="JF4" t="str">
        <v>April 2014</v>
      </c>
      <c r="JG4" t="str">
        <v>May 2014</v>
      </c>
      <c r="JH4" t="str">
        <v>June 2014</v>
      </c>
      <c r="JI4" t="str">
        <v>July 2014</v>
      </c>
      <c r="JJ4" t="str">
        <v>August 2014</v>
      </c>
      <c r="JK4" t="str">
        <v>September 2014</v>
      </c>
      <c r="JL4" t="str">
        <v>October 2014</v>
      </c>
      <c r="JM4" t="str">
        <v>November 2014</v>
      </c>
      <c r="JN4" t="str">
        <v>December 2014</v>
      </c>
      <c r="JO4" t="str">
        <v>January 2015</v>
      </c>
      <c r="JP4" t="str">
        <v>February 2015</v>
      </c>
      <c r="JQ4" t="str">
        <v>March 2015</v>
      </c>
      <c r="JR4" t="str">
        <v>April 2015</v>
      </c>
      <c r="JS4" t="str">
        <v>May 2015</v>
      </c>
      <c r="JT4" t="str">
        <v>June 2015</v>
      </c>
      <c r="JU4" t="str">
        <v>July 2015</v>
      </c>
      <c r="JV4" t="str">
        <v>August 2015</v>
      </c>
      <c r="JW4" t="str">
        <v>September 2015</v>
      </c>
      <c r="JX4" t="str">
        <v>October 2015</v>
      </c>
      <c r="JY4" t="str">
        <v>November 2015</v>
      </c>
      <c r="JZ4" t="str">
        <v>December 2015</v>
      </c>
      <c r="KA4" t="str">
        <v>January 2016</v>
      </c>
      <c r="KB4" t="str">
        <v>February 2016</v>
      </c>
      <c r="KC4" t="str">
        <v>March 2016</v>
      </c>
      <c r="KD4" t="str">
        <v>April 2016</v>
      </c>
      <c r="KE4" t="str">
        <v>May 2016</v>
      </c>
      <c r="KF4" t="str">
        <v>June 2016</v>
      </c>
      <c r="KG4" t="str">
        <v>July 2016</v>
      </c>
      <c r="KH4" t="str">
        <v>August 2016</v>
      </c>
      <c r="KI4" t="str">
        <v>September 2016</v>
      </c>
      <c r="KJ4" t="str">
        <v>October 2016</v>
      </c>
      <c r="KK4" t="str">
        <v>November 2016</v>
      </c>
      <c r="KL4" t="str">
        <v>December 2016</v>
      </c>
      <c r="KM4" t="str">
        <v>January 2017</v>
      </c>
      <c r="KN4" t="str">
        <v>February 2017</v>
      </c>
      <c r="KO4" t="str">
        <v>March 2017</v>
      </c>
      <c r="KP4" t="str">
        <v>April 2017</v>
      </c>
      <c r="KQ4" t="str">
        <v>May 2017</v>
      </c>
      <c r="KR4" t="str">
        <v>June 2017</v>
      </c>
      <c r="KS4" t="str">
        <v>July 2017</v>
      </c>
      <c r="KT4" t="str">
        <v>August 2017</v>
      </c>
      <c r="KU4" t="str">
        <v>September 2017</v>
      </c>
      <c r="KV4" t="str">
        <v>October 2017</v>
      </c>
      <c r="KW4" t="str">
        <v>November 2017</v>
      </c>
      <c r="KX4" t="str">
        <v>December 2017</v>
      </c>
      <c r="KY4" t="str">
        <v>January 2018</v>
      </c>
      <c r="KZ4" t="str">
        <v>February 2018</v>
      </c>
      <c r="LA4" t="str">
        <v>March 2018</v>
      </c>
      <c r="LB4" t="str">
        <v>April 2018</v>
      </c>
      <c r="LC4" t="str">
        <v>May 2018</v>
      </c>
      <c r="LD4" t="str">
        <v>June 2018</v>
      </c>
      <c r="LE4" t="str">
        <v>July 2018</v>
      </c>
      <c r="LF4" t="str">
        <v>August 2018</v>
      </c>
      <c r="LG4" t="str">
        <v>September 2018</v>
      </c>
      <c r="LH4" t="str">
        <v>October 2018</v>
      </c>
      <c r="LI4" t="str">
        <v>November 2018</v>
      </c>
      <c r="LJ4" t="str">
        <v>December 2018</v>
      </c>
      <c r="LK4" t="str">
        <v>January 2019</v>
      </c>
      <c r="LL4" t="str">
        <v>February 2019</v>
      </c>
      <c r="LM4" t="str">
        <v>March 2019</v>
      </c>
      <c r="LN4" t="str">
        <v>May 2019</v>
      </c>
      <c r="LO4" t="str">
        <v>June 2019</v>
      </c>
      <c r="LP4" t="str">
        <v>July 2019</v>
      </c>
      <c r="LQ4" t="str">
        <v>August 2019</v>
      </c>
      <c r="LR4" t="str">
        <v>September 2019</v>
      </c>
      <c r="LS4" t="str">
        <v>October 2019</v>
      </c>
      <c r="LT4" t="str">
        <v>November 2019</v>
      </c>
      <c r="LU4" t="str">
        <v>December 2019</v>
      </c>
      <c r="LV4" t="str">
        <v>January 2020</v>
      </c>
      <c r="LW4" t="str">
        <v>February 2020</v>
      </c>
      <c r="LX4" t="str">
        <v>March 2020</v>
      </c>
      <c r="LY4" t="str">
        <v>April 2020</v>
      </c>
      <c r="LZ4" t="str">
        <v>May 2020</v>
      </c>
      <c r="MA4" t="str">
        <v>June 2020</v>
      </c>
      <c r="MB4" t="str">
        <v>July 2020</v>
      </c>
      <c r="MC4" t="str">
        <v>August 2020</v>
      </c>
      <c r="MD4" t="str">
        <v>September 2020</v>
      </c>
      <c r="ME4" t="str">
        <v>October 2020</v>
      </c>
      <c r="MF4" t="str">
        <v>November 2020</v>
      </c>
      <c r="MG4" t="str">
        <v>December 2020</v>
      </c>
      <c r="MH4" t="str">
        <v>January 2021</v>
      </c>
      <c r="MI4" t="str">
        <v>February 2021</v>
      </c>
      <c r="MJ4" t="str">
        <v>March 2021</v>
      </c>
      <c r="MK4" t="str">
        <v>April 2021</v>
      </c>
      <c r="ML4" t="str">
        <v>May 2021</v>
      </c>
      <c r="MM4" t="str">
        <v>June 2021</v>
      </c>
      <c r="MN4" t="str">
        <v>July 2021</v>
      </c>
      <c r="MO4" t="str">
        <v>August 2021</v>
      </c>
      <c r="MP4" t="str">
        <v>September 2021</v>
      </c>
      <c r="MQ4" t="str">
        <v>October 2021</v>
      </c>
      <c r="MR4" t="str">
        <v>November 2021</v>
      </c>
      <c r="MS4" t="str">
        <v>December 2021</v>
      </c>
      <c r="MT4" t="str">
        <v>January 2022</v>
      </c>
      <c r="MU4" t="str">
        <v>February 2022</v>
      </c>
      <c r="MV4" t="str">
        <v>March 2022</v>
      </c>
      <c r="MW4" t="str">
        <v>April 2022</v>
      </c>
      <c r="MX4" t="str">
        <v>May 2022</v>
      </c>
      <c r="MY4" t="str">
        <v>June 2022</v>
      </c>
      <c r="MZ4" t="str">
        <v>July 2022</v>
      </c>
      <c r="NA4" t="str">
        <v>August 2022</v>
      </c>
      <c r="NB4" t="str">
        <v>September 2022</v>
      </c>
      <c r="NC4" t="str">
        <v>October 2022</v>
      </c>
      <c r="ND4" t="str">
        <v>November 2022</v>
      </c>
      <c r="NE4" t="str">
        <v>December 2022</v>
      </c>
      <c r="NF4" t="str">
        <v>January 2023</v>
      </c>
      <c r="NG4" t="str">
        <v>February 2023</v>
      </c>
      <c r="NH4" t="str">
        <v>March 2023</v>
      </c>
      <c r="NI4" t="str">
        <v>April 2023</v>
      </c>
      <c r="NJ4" t="str">
        <v>May 2023</v>
      </c>
    </row>
    <row r="5" spans="2:374">
      <c r="B5" t="str">
        <v>Cereals and products</v>
      </c>
      <c r="C5">
        <v>107.5</v>
      </c>
      <c r="D5">
        <v>109.2</v>
      </c>
      <c r="E5">
        <v>110.2</v>
      </c>
      <c r="F5">
        <v>110.2</v>
      </c>
      <c r="G5">
        <v>110.9</v>
      </c>
      <c r="H5">
        <v>112.3</v>
      </c>
      <c r="I5">
        <v>113.4</v>
      </c>
      <c r="J5">
        <v>114.3</v>
      </c>
      <c r="K5">
        <v>115.4</v>
      </c>
      <c r="L5">
        <v>116.3</v>
      </c>
      <c r="M5">
        <v>117.3</v>
      </c>
      <c r="N5">
        <v>118.4</v>
      </c>
      <c r="O5">
        <v>118.9</v>
      </c>
      <c r="P5">
        <v>119.4</v>
      </c>
      <c r="Q5">
        <v>120.1</v>
      </c>
      <c r="R5">
        <v>120.2</v>
      </c>
      <c r="S5">
        <v>120.3</v>
      </c>
      <c r="T5">
        <v>120.7</v>
      </c>
      <c r="U5">
        <v>121.7</v>
      </c>
      <c r="V5">
        <v>121.8</v>
      </c>
      <c r="W5">
        <v>122.3</v>
      </c>
      <c r="X5">
        <v>122.6</v>
      </c>
      <c r="Y5">
        <v>122.7</v>
      </c>
      <c r="Z5">
        <v>122.4</v>
      </c>
      <c r="AA5">
        <v>123.1</v>
      </c>
      <c r="AB5">
        <v>123.4</v>
      </c>
      <c r="AC5">
        <v>123.3</v>
      </c>
      <c r="AD5">
        <v>123.3</v>
      </c>
      <c r="AE5">
        <v>123.5</v>
      </c>
      <c r="AF5">
        <v>124.1</v>
      </c>
      <c r="AG5">
        <v>124</v>
      </c>
      <c r="AH5">
        <v>124.7</v>
      </c>
      <c r="AI5">
        <v>125.1</v>
      </c>
      <c r="AJ5">
        <v>125.6</v>
      </c>
      <c r="AK5">
        <v>126.1</v>
      </c>
      <c r="AL5">
        <v>126.3</v>
      </c>
      <c r="AM5">
        <v>126.8</v>
      </c>
      <c r="AN5">
        <v>127.1</v>
      </c>
      <c r="AO5">
        <v>127.3</v>
      </c>
      <c r="AP5">
        <v>127.4</v>
      </c>
      <c r="AQ5">
        <v>127.6</v>
      </c>
      <c r="AR5">
        <v>128.6</v>
      </c>
      <c r="AS5">
        <v>129.30000000000001</v>
      </c>
      <c r="AT5">
        <v>130.1</v>
      </c>
      <c r="AU5">
        <v>130.80000000000001</v>
      </c>
      <c r="AV5">
        <v>131.30000000000001</v>
      </c>
      <c r="AW5">
        <v>132</v>
      </c>
      <c r="AX5">
        <v>132.6</v>
      </c>
      <c r="AY5">
        <v>133.1</v>
      </c>
      <c r="AZ5">
        <v>133.30000000000001</v>
      </c>
      <c r="BA5">
        <v>133.6</v>
      </c>
      <c r="BB5">
        <v>133.19999999999999</v>
      </c>
      <c r="BC5">
        <v>133.1</v>
      </c>
      <c r="BD5">
        <v>133.5</v>
      </c>
      <c r="BE5">
        <v>134</v>
      </c>
      <c r="BF5">
        <v>134.80000000000001</v>
      </c>
      <c r="BG5">
        <v>135.19999999999999</v>
      </c>
      <c r="BH5">
        <v>135.9</v>
      </c>
      <c r="BI5">
        <v>136.30000000000001</v>
      </c>
      <c r="BJ5">
        <v>136.4</v>
      </c>
      <c r="BK5">
        <v>136.6</v>
      </c>
      <c r="BL5">
        <v>136.4</v>
      </c>
      <c r="BM5">
        <v>136.80000000000001</v>
      </c>
      <c r="BN5">
        <v>137.1</v>
      </c>
      <c r="BO5">
        <v>137.4</v>
      </c>
      <c r="BP5">
        <v>137.6</v>
      </c>
      <c r="BQ5">
        <v>138.4</v>
      </c>
      <c r="BR5">
        <v>139.19999999999999</v>
      </c>
      <c r="BS5">
        <v>139.4</v>
      </c>
      <c r="BT5">
        <v>139.30000000000001</v>
      </c>
      <c r="BU5">
        <v>137.1</v>
      </c>
      <c r="BV5">
        <v>137.1</v>
      </c>
      <c r="BW5">
        <v>136.6</v>
      </c>
      <c r="BX5">
        <v>136.80000000000001</v>
      </c>
      <c r="BY5">
        <v>136.9</v>
      </c>
      <c r="BZ5">
        <v>137.4</v>
      </c>
      <c r="CA5">
        <v>137.80000000000001</v>
      </c>
      <c r="CB5">
        <v>138.4</v>
      </c>
      <c r="CC5">
        <v>139.19999999999999</v>
      </c>
      <c r="CD5">
        <v>140.1</v>
      </c>
      <c r="CE5">
        <v>141</v>
      </c>
      <c r="CF5">
        <v>141.80000000000001</v>
      </c>
      <c r="CG5">
        <v>142.80000000000001</v>
      </c>
      <c r="CH5">
        <v>143.69999999999999</v>
      </c>
      <c r="CI5">
        <v>144.19999999999999</v>
      </c>
      <c r="CJ5">
        <v>144.4</v>
      </c>
      <c r="CK5">
        <v>147.19999999999999</v>
      </c>
      <c r="CL5" t="str">
        <v>NA</v>
      </c>
      <c r="CM5">
        <v>148.19999999999999</v>
      </c>
      <c r="CN5">
        <v>148.19999999999999</v>
      </c>
      <c r="CO5">
        <v>147.6</v>
      </c>
      <c r="CP5">
        <v>146.9</v>
      </c>
      <c r="CQ5">
        <v>146</v>
      </c>
      <c r="CR5">
        <v>145.4</v>
      </c>
      <c r="CS5">
        <v>144.6</v>
      </c>
      <c r="CT5">
        <v>143.4</v>
      </c>
      <c r="CU5">
        <v>142.80000000000001</v>
      </c>
      <c r="CV5">
        <v>142.5</v>
      </c>
      <c r="CW5">
        <v>142.69999999999999</v>
      </c>
      <c r="CX5">
        <v>145.1</v>
      </c>
      <c r="CY5">
        <v>145.6</v>
      </c>
      <c r="CZ5">
        <v>145.1</v>
      </c>
      <c r="DA5">
        <v>144.9</v>
      </c>
      <c r="DB5">
        <v>145.4</v>
      </c>
      <c r="DC5">
        <v>146.1</v>
      </c>
      <c r="DD5">
        <v>146.9</v>
      </c>
      <c r="DE5">
        <v>147.4</v>
      </c>
      <c r="DF5">
        <v>148.30000000000001</v>
      </c>
      <c r="DG5">
        <v>148.80000000000001</v>
      </c>
      <c r="DH5">
        <v>150.19999999999999</v>
      </c>
      <c r="DI5">
        <v>151.80000000000001</v>
      </c>
      <c r="DJ5">
        <v>152.9</v>
      </c>
      <c r="DK5">
        <v>153.80000000000001</v>
      </c>
      <c r="DL5">
        <v>155.19999999999999</v>
      </c>
      <c r="DM5">
        <v>159.5</v>
      </c>
      <c r="DN5">
        <v>162.9</v>
      </c>
      <c r="DO5">
        <v>164.7</v>
      </c>
      <c r="DP5">
        <v>166.9</v>
      </c>
      <c r="DQ5">
        <v>168.8</v>
      </c>
      <c r="DR5">
        <v>174</v>
      </c>
      <c r="DS5">
        <v>174.2</v>
      </c>
      <c r="DT5">
        <v>174.3</v>
      </c>
      <c r="DU5">
        <v>173.3</v>
      </c>
      <c r="DV5">
        <v>173.2</v>
      </c>
      <c r="DW5">
        <v>108.4</v>
      </c>
      <c r="DX5">
        <v>110.4</v>
      </c>
      <c r="DY5">
        <v>111.4</v>
      </c>
      <c r="DZ5">
        <v>111.6</v>
      </c>
      <c r="EA5">
        <v>112.3</v>
      </c>
      <c r="EB5">
        <v>113.8</v>
      </c>
      <c r="EC5">
        <v>114.8</v>
      </c>
      <c r="ED5">
        <v>115.6</v>
      </c>
      <c r="EE5">
        <v>116.4</v>
      </c>
      <c r="EF5">
        <v>117.1</v>
      </c>
      <c r="EG5">
        <v>118.1</v>
      </c>
      <c r="EH5">
        <v>119.1</v>
      </c>
      <c r="EI5">
        <v>119.6</v>
      </c>
      <c r="EJ5">
        <v>120.2</v>
      </c>
      <c r="EK5">
        <v>120.7</v>
      </c>
      <c r="EL5">
        <v>120.9</v>
      </c>
      <c r="EM5">
        <v>121.1</v>
      </c>
      <c r="EN5">
        <v>121.5</v>
      </c>
      <c r="EO5">
        <v>122.4</v>
      </c>
      <c r="EP5">
        <v>122.7</v>
      </c>
      <c r="EQ5">
        <v>122.9</v>
      </c>
      <c r="ER5">
        <v>123.2</v>
      </c>
      <c r="ES5">
        <v>123.3</v>
      </c>
      <c r="ET5">
        <v>122.9</v>
      </c>
      <c r="EU5">
        <v>123.4</v>
      </c>
      <c r="EV5">
        <v>123.7</v>
      </c>
      <c r="EW5">
        <v>123.5</v>
      </c>
      <c r="EX5">
        <v>123.5</v>
      </c>
      <c r="EY5">
        <v>123.6</v>
      </c>
      <c r="EZ5">
        <v>123.9</v>
      </c>
      <c r="FA5">
        <v>123.7</v>
      </c>
      <c r="FB5">
        <v>124.2</v>
      </c>
      <c r="FC5">
        <v>124.6</v>
      </c>
      <c r="FD5">
        <v>125</v>
      </c>
      <c r="FE5">
        <v>125.4</v>
      </c>
      <c r="FF5">
        <v>125.7</v>
      </c>
      <c r="FG5">
        <v>126.1</v>
      </c>
      <c r="FH5">
        <v>126.4</v>
      </c>
      <c r="FI5">
        <v>126.5</v>
      </c>
      <c r="FJ5">
        <v>126.6</v>
      </c>
      <c r="FK5">
        <v>126.8</v>
      </c>
      <c r="FL5">
        <v>127.7</v>
      </c>
      <c r="FM5">
        <v>128.5</v>
      </c>
      <c r="FN5">
        <v>129.30000000000001</v>
      </c>
      <c r="FO5">
        <v>129.9</v>
      </c>
      <c r="FP5">
        <v>130.5</v>
      </c>
      <c r="FQ5">
        <v>131.4</v>
      </c>
      <c r="FR5">
        <v>132.30000000000001</v>
      </c>
      <c r="FS5">
        <v>132.80000000000001</v>
      </c>
      <c r="FT5">
        <v>133.1</v>
      </c>
      <c r="FU5">
        <v>133.30000000000001</v>
      </c>
      <c r="FV5">
        <v>133</v>
      </c>
      <c r="FW5">
        <v>132.9</v>
      </c>
      <c r="FX5">
        <v>133.30000000000001</v>
      </c>
      <c r="FY5">
        <v>133.6</v>
      </c>
      <c r="FZ5">
        <v>134.30000000000001</v>
      </c>
      <c r="GA5">
        <v>134.69999999999999</v>
      </c>
      <c r="GB5">
        <v>135.30000000000001</v>
      </c>
      <c r="GC5">
        <v>135.69999999999999</v>
      </c>
      <c r="GD5">
        <v>135.80000000000001</v>
      </c>
      <c r="GE5">
        <v>136</v>
      </c>
      <c r="GF5">
        <v>135.9</v>
      </c>
      <c r="GG5">
        <v>136.19999999999999</v>
      </c>
      <c r="GH5">
        <v>136.4</v>
      </c>
      <c r="GI5">
        <v>136.6</v>
      </c>
      <c r="GJ5">
        <v>136.9</v>
      </c>
      <c r="GK5">
        <v>137.5</v>
      </c>
      <c r="GL5">
        <v>138.30000000000001</v>
      </c>
      <c r="GM5">
        <v>138.6</v>
      </c>
      <c r="GN5">
        <v>137.4</v>
      </c>
      <c r="GO5">
        <v>137.4</v>
      </c>
      <c r="GP5">
        <v>137.5</v>
      </c>
      <c r="GQ5">
        <v>137.1</v>
      </c>
      <c r="GR5">
        <v>137.6</v>
      </c>
      <c r="GS5">
        <v>137.80000000000001</v>
      </c>
      <c r="GT5">
        <v>138.30000000000001</v>
      </c>
      <c r="GU5">
        <v>138.69999999999999</v>
      </c>
      <c r="GV5">
        <v>139.30000000000001</v>
      </c>
      <c r="GW5">
        <v>140.1</v>
      </c>
      <c r="GX5">
        <v>140.9</v>
      </c>
      <c r="GY5">
        <v>141.80000000000001</v>
      </c>
      <c r="GZ5">
        <v>142.5</v>
      </c>
      <c r="HA5">
        <v>143.5</v>
      </c>
      <c r="HB5">
        <v>144.30000000000001</v>
      </c>
      <c r="HC5">
        <v>144.80000000000001</v>
      </c>
      <c r="HD5">
        <v>145.1</v>
      </c>
      <c r="HE5">
        <v>148.69999999999999</v>
      </c>
      <c r="HF5" t="str">
        <v>NA</v>
      </c>
      <c r="HG5">
        <v>149.6</v>
      </c>
      <c r="HH5">
        <v>149.6</v>
      </c>
      <c r="HI5">
        <v>148.9</v>
      </c>
      <c r="HJ5">
        <v>148.4</v>
      </c>
      <c r="HK5">
        <v>147.5</v>
      </c>
      <c r="HL5">
        <v>146.80000000000001</v>
      </c>
      <c r="HM5">
        <v>146</v>
      </c>
      <c r="HN5">
        <v>144.9</v>
      </c>
      <c r="HO5">
        <v>144.30000000000001</v>
      </c>
      <c r="HP5">
        <v>144.1</v>
      </c>
      <c r="HQ5">
        <v>144.30000000000001</v>
      </c>
      <c r="HR5">
        <v>146.30000000000001</v>
      </c>
      <c r="HS5">
        <v>146.69999999999999</v>
      </c>
      <c r="HT5">
        <v>146.4</v>
      </c>
      <c r="HU5">
        <v>146.6</v>
      </c>
      <c r="HV5">
        <v>146.6</v>
      </c>
      <c r="HW5">
        <v>147.4</v>
      </c>
      <c r="HX5">
        <v>148.19999999999999</v>
      </c>
      <c r="HY5">
        <v>148.69999999999999</v>
      </c>
      <c r="HZ5">
        <v>149.5</v>
      </c>
      <c r="IA5">
        <v>150</v>
      </c>
      <c r="IB5">
        <v>151.30000000000001</v>
      </c>
      <c r="IC5">
        <v>152.9</v>
      </c>
      <c r="ID5">
        <v>154.1</v>
      </c>
      <c r="IE5">
        <v>155</v>
      </c>
      <c r="IF5">
        <v>156.5</v>
      </c>
      <c r="IG5">
        <v>160.30000000000001</v>
      </c>
      <c r="IH5">
        <v>163.5</v>
      </c>
      <c r="II5">
        <v>165.2</v>
      </c>
      <c r="IJ5">
        <v>167.4</v>
      </c>
      <c r="IK5">
        <v>169.2</v>
      </c>
      <c r="IL5">
        <v>173.8</v>
      </c>
      <c r="IM5">
        <v>174.4</v>
      </c>
      <c r="IN5">
        <v>174.4</v>
      </c>
      <c r="IO5">
        <v>173.8</v>
      </c>
      <c r="IP5">
        <v>173.7</v>
      </c>
      <c r="IQ5">
        <v>110.5</v>
      </c>
      <c r="IR5">
        <v>112.9</v>
      </c>
      <c r="IS5">
        <v>113.9</v>
      </c>
      <c r="IT5">
        <v>114.6</v>
      </c>
      <c r="IU5">
        <v>115.4</v>
      </c>
      <c r="IV5">
        <v>117</v>
      </c>
      <c r="IW5">
        <v>117.8</v>
      </c>
      <c r="IX5">
        <v>118.3</v>
      </c>
      <c r="IY5">
        <v>118.6</v>
      </c>
      <c r="IZ5">
        <v>118.9</v>
      </c>
      <c r="JA5">
        <v>119.8</v>
      </c>
      <c r="JB5">
        <v>120.5</v>
      </c>
      <c r="JC5">
        <v>121.2</v>
      </c>
      <c r="JD5">
        <v>121.9</v>
      </c>
      <c r="JE5">
        <v>122.1</v>
      </c>
      <c r="JF5">
        <v>122.5</v>
      </c>
      <c r="JG5">
        <v>122.7</v>
      </c>
      <c r="JH5">
        <v>123.1</v>
      </c>
      <c r="JI5">
        <v>123.8</v>
      </c>
      <c r="JJ5">
        <v>124.8</v>
      </c>
      <c r="JK5">
        <v>124.2</v>
      </c>
      <c r="JL5">
        <v>124.6</v>
      </c>
      <c r="JM5">
        <v>124.5</v>
      </c>
      <c r="JN5">
        <v>124</v>
      </c>
      <c r="JO5">
        <v>124</v>
      </c>
      <c r="JP5">
        <v>124.3</v>
      </c>
      <c r="JQ5">
        <v>124</v>
      </c>
      <c r="JR5">
        <v>123.8</v>
      </c>
      <c r="JS5">
        <v>123.8</v>
      </c>
      <c r="JT5">
        <v>123.6</v>
      </c>
      <c r="JU5">
        <v>123.2</v>
      </c>
      <c r="JV5">
        <v>123.1</v>
      </c>
      <c r="JW5">
        <v>123.4</v>
      </c>
      <c r="JX5">
        <v>123.6</v>
      </c>
      <c r="JY5">
        <v>124</v>
      </c>
      <c r="JZ5">
        <v>124.3</v>
      </c>
      <c r="KA5">
        <v>124.7</v>
      </c>
      <c r="KB5">
        <v>124.8</v>
      </c>
      <c r="KC5">
        <v>124.8</v>
      </c>
      <c r="KD5">
        <v>124.9</v>
      </c>
      <c r="KE5">
        <v>125</v>
      </c>
      <c r="KF5">
        <v>125.9</v>
      </c>
      <c r="KG5">
        <v>126.8</v>
      </c>
      <c r="KH5">
        <v>127.6</v>
      </c>
      <c r="KI5">
        <v>128.1</v>
      </c>
      <c r="KJ5">
        <v>128.69999999999999</v>
      </c>
      <c r="KK5">
        <v>130.19999999999999</v>
      </c>
      <c r="KL5">
        <v>131.6</v>
      </c>
      <c r="KM5">
        <v>132.19999999999999</v>
      </c>
      <c r="KN5">
        <v>132.80000000000001</v>
      </c>
      <c r="KO5">
        <v>132.69999999999999</v>
      </c>
      <c r="KP5">
        <v>132.69999999999999</v>
      </c>
      <c r="KQ5">
        <v>132.6</v>
      </c>
      <c r="KR5">
        <v>132.9</v>
      </c>
      <c r="KS5">
        <v>132.80000000000001</v>
      </c>
      <c r="KT5">
        <v>133.19999999999999</v>
      </c>
      <c r="KU5">
        <v>133.6</v>
      </c>
      <c r="KV5">
        <v>133.9</v>
      </c>
      <c r="KW5">
        <v>134.30000000000001</v>
      </c>
      <c r="KX5">
        <v>134.4</v>
      </c>
      <c r="KY5">
        <v>134.6</v>
      </c>
      <c r="KZ5">
        <v>134.80000000000001</v>
      </c>
      <c r="LA5">
        <v>135</v>
      </c>
      <c r="LB5">
        <v>135</v>
      </c>
      <c r="LC5">
        <v>135</v>
      </c>
      <c r="LD5">
        <v>135.30000000000001</v>
      </c>
      <c r="LE5">
        <v>135.6</v>
      </c>
      <c r="LF5">
        <v>136.5</v>
      </c>
      <c r="LG5">
        <v>137</v>
      </c>
      <c r="LH5">
        <v>137.6</v>
      </c>
      <c r="LI5">
        <v>138.1</v>
      </c>
      <c r="LJ5">
        <v>138.5</v>
      </c>
      <c r="LK5">
        <v>138.30000000000001</v>
      </c>
      <c r="LL5">
        <v>139.4</v>
      </c>
      <c r="LM5">
        <v>139.69999999999999</v>
      </c>
      <c r="LN5">
        <v>140.4</v>
      </c>
      <c r="LO5">
        <v>140.69999999999999</v>
      </c>
      <c r="LP5">
        <v>141.4</v>
      </c>
      <c r="LQ5">
        <v>142.1</v>
      </c>
      <c r="LR5">
        <v>142.69999999999999</v>
      </c>
      <c r="LS5">
        <v>143.5</v>
      </c>
      <c r="LT5">
        <v>144.1</v>
      </c>
      <c r="LU5">
        <v>144.9</v>
      </c>
      <c r="LV5">
        <v>145.6</v>
      </c>
      <c r="LW5">
        <v>146.19999999999999</v>
      </c>
      <c r="LX5">
        <v>146.5</v>
      </c>
      <c r="LY5">
        <v>151.80000000000001</v>
      </c>
      <c r="LZ5" t="str">
        <v>NA</v>
      </c>
      <c r="MA5">
        <v>152.69999999999999</v>
      </c>
      <c r="MB5">
        <v>152.69999999999999</v>
      </c>
      <c r="MC5">
        <v>151.6</v>
      </c>
      <c r="MD5">
        <v>151.5</v>
      </c>
      <c r="ME5">
        <v>150.6</v>
      </c>
      <c r="MF5">
        <v>149.69999999999999</v>
      </c>
      <c r="MG5">
        <v>149</v>
      </c>
      <c r="MH5">
        <v>148</v>
      </c>
      <c r="MI5">
        <v>147.6</v>
      </c>
      <c r="MJ5">
        <v>147.5</v>
      </c>
      <c r="MK5">
        <v>147.6</v>
      </c>
      <c r="ML5">
        <v>148.80000000000001</v>
      </c>
      <c r="MM5">
        <v>149.19999999999999</v>
      </c>
      <c r="MN5">
        <v>149.1</v>
      </c>
      <c r="MO5">
        <v>149.30000000000001</v>
      </c>
      <c r="MP5">
        <v>149.30000000000001</v>
      </c>
      <c r="MQ5">
        <v>150.1</v>
      </c>
      <c r="MR5">
        <v>151</v>
      </c>
      <c r="MS5">
        <v>151.6</v>
      </c>
      <c r="MT5">
        <v>152.19999999999999</v>
      </c>
      <c r="MU5">
        <v>152.5</v>
      </c>
      <c r="MV5">
        <v>153.69999999999999</v>
      </c>
      <c r="MW5">
        <v>155.4</v>
      </c>
      <c r="MX5">
        <v>156.69999999999999</v>
      </c>
      <c r="MY5">
        <v>157.5</v>
      </c>
      <c r="MZ5">
        <v>159.30000000000001</v>
      </c>
      <c r="NA5">
        <v>162.1</v>
      </c>
      <c r="NB5">
        <v>164.9</v>
      </c>
      <c r="NC5">
        <v>166.4</v>
      </c>
      <c r="ND5">
        <v>168.4</v>
      </c>
      <c r="NE5">
        <v>170.2</v>
      </c>
      <c r="NF5">
        <v>173.3</v>
      </c>
      <c r="NG5">
        <v>174.7</v>
      </c>
      <c r="NH5">
        <v>174.7</v>
      </c>
      <c r="NI5">
        <v>174.8</v>
      </c>
      <c r="NJ5">
        <v>174.7</v>
      </c>
    </row>
    <row r="6" spans="2:374">
      <c r="B6" t="str">
        <v>Meat and fish</v>
      </c>
      <c r="C6">
        <v>106.3</v>
      </c>
      <c r="D6">
        <v>108.7</v>
      </c>
      <c r="E6">
        <v>108.8</v>
      </c>
      <c r="F6">
        <v>109.5</v>
      </c>
      <c r="G6">
        <v>109.8</v>
      </c>
      <c r="H6">
        <v>112.1</v>
      </c>
      <c r="I6">
        <v>114.9</v>
      </c>
      <c r="J6">
        <v>115.4</v>
      </c>
      <c r="K6">
        <v>115.7</v>
      </c>
      <c r="L6">
        <v>115.4</v>
      </c>
      <c r="M6">
        <v>114.9</v>
      </c>
      <c r="N6">
        <v>115.9</v>
      </c>
      <c r="O6">
        <v>117.1</v>
      </c>
      <c r="P6">
        <v>117.7</v>
      </c>
      <c r="Q6">
        <v>118.1</v>
      </c>
      <c r="R6">
        <v>118.9</v>
      </c>
      <c r="S6">
        <v>120.2</v>
      </c>
      <c r="T6">
        <v>121.6</v>
      </c>
      <c r="U6">
        <v>122.5</v>
      </c>
      <c r="V6">
        <v>122.8</v>
      </c>
      <c r="W6">
        <v>122.4</v>
      </c>
      <c r="X6">
        <v>122.5</v>
      </c>
      <c r="Y6">
        <v>122.6</v>
      </c>
      <c r="Z6">
        <v>122.4</v>
      </c>
      <c r="AA6">
        <v>123.1</v>
      </c>
      <c r="AB6">
        <v>124.4</v>
      </c>
      <c r="AC6">
        <v>124.7</v>
      </c>
      <c r="AD6">
        <v>125.5</v>
      </c>
      <c r="AE6">
        <v>127.1</v>
      </c>
      <c r="AF6">
        <v>130.4</v>
      </c>
      <c r="AG6">
        <v>131.5</v>
      </c>
      <c r="AH6">
        <v>131.30000000000001</v>
      </c>
      <c r="AI6">
        <v>131.1</v>
      </c>
      <c r="AJ6">
        <v>130.4</v>
      </c>
      <c r="AK6">
        <v>130.6</v>
      </c>
      <c r="AL6">
        <v>131.30000000000001</v>
      </c>
      <c r="AM6">
        <v>133.19999999999999</v>
      </c>
      <c r="AN6">
        <v>133.69999999999999</v>
      </c>
      <c r="AO6">
        <v>134.4</v>
      </c>
      <c r="AP6">
        <v>135.4</v>
      </c>
      <c r="AQ6">
        <v>137.5</v>
      </c>
      <c r="AR6">
        <v>138.6</v>
      </c>
      <c r="AS6">
        <v>139.5</v>
      </c>
      <c r="AT6">
        <v>138.80000000000001</v>
      </c>
      <c r="AU6">
        <v>138.19999999999999</v>
      </c>
      <c r="AV6">
        <v>137.6</v>
      </c>
      <c r="AW6">
        <v>137.4</v>
      </c>
      <c r="AX6">
        <v>137.30000000000001</v>
      </c>
      <c r="AY6">
        <v>137.80000000000001</v>
      </c>
      <c r="AZ6">
        <v>138.30000000000001</v>
      </c>
      <c r="BA6">
        <v>138.80000000000001</v>
      </c>
      <c r="BB6">
        <v>138.69999999999999</v>
      </c>
      <c r="BC6">
        <v>140.30000000000001</v>
      </c>
      <c r="BD6">
        <v>143.69999999999999</v>
      </c>
      <c r="BE6">
        <v>144.19999999999999</v>
      </c>
      <c r="BF6">
        <v>143.1</v>
      </c>
      <c r="BG6">
        <v>142</v>
      </c>
      <c r="BH6">
        <v>141.9</v>
      </c>
      <c r="BI6">
        <v>142.5</v>
      </c>
      <c r="BJ6">
        <v>143.69999999999999</v>
      </c>
      <c r="BK6">
        <v>144.4</v>
      </c>
      <c r="BL6">
        <v>143.69999999999999</v>
      </c>
      <c r="BM6">
        <v>143.80000000000001</v>
      </c>
      <c r="BN6">
        <v>144.5</v>
      </c>
      <c r="BO6">
        <v>145.69999999999999</v>
      </c>
      <c r="BP6">
        <v>148.1</v>
      </c>
      <c r="BQ6">
        <v>149.30000000000001</v>
      </c>
      <c r="BR6">
        <v>148.80000000000001</v>
      </c>
      <c r="BS6">
        <v>147.19999999999999</v>
      </c>
      <c r="BT6">
        <v>147.6</v>
      </c>
      <c r="BU6">
        <v>150.80000000000001</v>
      </c>
      <c r="BV6">
        <v>151.9</v>
      </c>
      <c r="BW6">
        <v>152.5</v>
      </c>
      <c r="BX6">
        <v>153</v>
      </c>
      <c r="BY6">
        <v>154.1</v>
      </c>
      <c r="BZ6">
        <v>159.5</v>
      </c>
      <c r="CA6">
        <v>163.5</v>
      </c>
      <c r="CB6">
        <v>164</v>
      </c>
      <c r="CC6">
        <v>161.9</v>
      </c>
      <c r="CD6">
        <v>161.9</v>
      </c>
      <c r="CE6">
        <v>161.6</v>
      </c>
      <c r="CF6">
        <v>163.69999999999999</v>
      </c>
      <c r="CG6">
        <v>165.3</v>
      </c>
      <c r="CH6">
        <v>167.3</v>
      </c>
      <c r="CI6">
        <v>167.5</v>
      </c>
      <c r="CJ6">
        <v>166.8</v>
      </c>
      <c r="CK6" t="str">
        <v>NA</v>
      </c>
      <c r="CL6" t="str">
        <v>NA</v>
      </c>
      <c r="CM6">
        <v>190.3</v>
      </c>
      <c r="CN6">
        <v>190.3</v>
      </c>
      <c r="CO6">
        <v>187.2</v>
      </c>
      <c r="CP6">
        <v>183.9</v>
      </c>
      <c r="CQ6">
        <v>186.3</v>
      </c>
      <c r="CR6">
        <v>188.6</v>
      </c>
      <c r="CS6">
        <v>188.5</v>
      </c>
      <c r="CT6">
        <v>187.5</v>
      </c>
      <c r="CU6">
        <v>184</v>
      </c>
      <c r="CV6">
        <v>189.4</v>
      </c>
      <c r="CW6">
        <v>195.5</v>
      </c>
      <c r="CX6">
        <v>198.5</v>
      </c>
      <c r="CY6">
        <v>200.1</v>
      </c>
      <c r="CZ6">
        <v>204.5</v>
      </c>
      <c r="DA6">
        <v>202.3</v>
      </c>
      <c r="DB6">
        <v>202.1</v>
      </c>
      <c r="DC6">
        <v>202.5</v>
      </c>
      <c r="DD6">
        <v>199.8</v>
      </c>
      <c r="DE6">
        <v>197</v>
      </c>
      <c r="DF6">
        <v>196.9</v>
      </c>
      <c r="DG6">
        <v>198.1</v>
      </c>
      <c r="DH6">
        <v>208</v>
      </c>
      <c r="DI6">
        <v>209.7</v>
      </c>
      <c r="DJ6">
        <v>214.7</v>
      </c>
      <c r="DK6">
        <v>217.2</v>
      </c>
      <c r="DL6">
        <v>210.8</v>
      </c>
      <c r="DM6">
        <v>204.1</v>
      </c>
      <c r="DN6">
        <v>206.7</v>
      </c>
      <c r="DO6">
        <v>208.8</v>
      </c>
      <c r="DP6">
        <v>207.2</v>
      </c>
      <c r="DQ6">
        <v>206.9</v>
      </c>
      <c r="DR6">
        <v>208.3</v>
      </c>
      <c r="DS6">
        <v>205.2</v>
      </c>
      <c r="DT6">
        <v>205.2</v>
      </c>
      <c r="DU6">
        <v>206.9</v>
      </c>
      <c r="DV6">
        <v>211.5</v>
      </c>
      <c r="DW6">
        <v>107.3</v>
      </c>
      <c r="DX6">
        <v>110.2</v>
      </c>
      <c r="DY6">
        <v>109.7</v>
      </c>
      <c r="DZ6">
        <v>110.9</v>
      </c>
      <c r="EA6">
        <v>111.3</v>
      </c>
      <c r="EB6">
        <v>114.9</v>
      </c>
      <c r="EC6">
        <v>116.4</v>
      </c>
      <c r="ED6">
        <v>117.2</v>
      </c>
      <c r="EE6">
        <v>116.9</v>
      </c>
      <c r="EF6">
        <v>116.3</v>
      </c>
      <c r="EG6">
        <v>115.4</v>
      </c>
      <c r="EH6">
        <v>116.7</v>
      </c>
      <c r="EI6">
        <v>118.8</v>
      </c>
      <c r="EJ6">
        <v>119.2</v>
      </c>
      <c r="EK6">
        <v>119.3</v>
      </c>
      <c r="EL6">
        <v>119.9</v>
      </c>
      <c r="EM6">
        <v>121.6</v>
      </c>
      <c r="EN6">
        <v>123.1</v>
      </c>
      <c r="EO6">
        <v>123.9</v>
      </c>
      <c r="EP6">
        <v>124.4</v>
      </c>
      <c r="EQ6">
        <v>123.5</v>
      </c>
      <c r="ER6">
        <v>123.8</v>
      </c>
      <c r="ES6">
        <v>123.7</v>
      </c>
      <c r="ET6">
        <v>123.2</v>
      </c>
      <c r="EU6">
        <v>123.9</v>
      </c>
      <c r="EV6">
        <v>125.1</v>
      </c>
      <c r="EW6">
        <v>125.4</v>
      </c>
      <c r="EX6">
        <v>126.4</v>
      </c>
      <c r="EY6">
        <v>128</v>
      </c>
      <c r="EZ6">
        <v>131.80000000000001</v>
      </c>
      <c r="FA6">
        <v>132.5</v>
      </c>
      <c r="FB6">
        <v>131.4</v>
      </c>
      <c r="FC6">
        <v>130.4</v>
      </c>
      <c r="FD6">
        <v>129.80000000000001</v>
      </c>
      <c r="FE6">
        <v>130.30000000000001</v>
      </c>
      <c r="FF6">
        <v>131.4</v>
      </c>
      <c r="FG6">
        <v>134.1</v>
      </c>
      <c r="FH6">
        <v>134.19999999999999</v>
      </c>
      <c r="FI6">
        <v>135.1</v>
      </c>
      <c r="FJ6">
        <v>136.80000000000001</v>
      </c>
      <c r="FK6">
        <v>139.1</v>
      </c>
      <c r="FL6">
        <v>140.5</v>
      </c>
      <c r="FM6">
        <v>141.19999999999999</v>
      </c>
      <c r="FN6">
        <v>139.30000000000001</v>
      </c>
      <c r="FO6">
        <v>138</v>
      </c>
      <c r="FP6">
        <v>137.9</v>
      </c>
      <c r="FQ6">
        <v>137.80000000000001</v>
      </c>
      <c r="FR6">
        <v>137.6</v>
      </c>
      <c r="FS6">
        <v>138.19999999999999</v>
      </c>
      <c r="FT6">
        <v>138.80000000000001</v>
      </c>
      <c r="FU6">
        <v>139</v>
      </c>
      <c r="FV6">
        <v>139.4</v>
      </c>
      <c r="FW6">
        <v>141.6</v>
      </c>
      <c r="FX6">
        <v>145.5</v>
      </c>
      <c r="FY6">
        <v>145.69999999999999</v>
      </c>
      <c r="FZ6">
        <v>143.4</v>
      </c>
      <c r="GA6">
        <v>142.4</v>
      </c>
      <c r="GB6">
        <v>142.19999999999999</v>
      </c>
      <c r="GC6">
        <v>142.4</v>
      </c>
      <c r="GD6">
        <v>143.30000000000001</v>
      </c>
      <c r="GE6">
        <v>144.19999999999999</v>
      </c>
      <c r="GF6">
        <v>143.5</v>
      </c>
      <c r="GG6">
        <v>143.6</v>
      </c>
      <c r="GH6">
        <v>144.4</v>
      </c>
      <c r="GI6">
        <v>146.6</v>
      </c>
      <c r="GJ6">
        <v>148.69999999999999</v>
      </c>
      <c r="GK6">
        <v>149.1</v>
      </c>
      <c r="GL6">
        <v>148</v>
      </c>
      <c r="GM6">
        <v>145.80000000000001</v>
      </c>
      <c r="GN6">
        <v>149.5</v>
      </c>
      <c r="GO6">
        <v>149.19999999999999</v>
      </c>
      <c r="GP6">
        <v>150.5</v>
      </c>
      <c r="GQ6">
        <v>151.4</v>
      </c>
      <c r="GR6">
        <v>152</v>
      </c>
      <c r="GS6">
        <v>153</v>
      </c>
      <c r="GT6">
        <v>158.5</v>
      </c>
      <c r="GU6">
        <v>162.1</v>
      </c>
      <c r="GV6">
        <v>162.69999999999999</v>
      </c>
      <c r="GW6">
        <v>160.6</v>
      </c>
      <c r="GX6">
        <v>160.80000000000001</v>
      </c>
      <c r="GY6">
        <v>161</v>
      </c>
      <c r="GZ6">
        <v>163.19999999999999</v>
      </c>
      <c r="HA6">
        <v>165</v>
      </c>
      <c r="HB6">
        <v>167.4</v>
      </c>
      <c r="HC6">
        <v>167.5</v>
      </c>
      <c r="HD6">
        <v>167</v>
      </c>
      <c r="HE6" t="str">
        <v>NA</v>
      </c>
      <c r="HF6" t="str">
        <v>NA</v>
      </c>
      <c r="HG6">
        <v>192.7</v>
      </c>
      <c r="HH6">
        <v>192.7</v>
      </c>
      <c r="HI6">
        <v>190.9</v>
      </c>
      <c r="HJ6">
        <v>187.1</v>
      </c>
      <c r="HK6">
        <v>188.9</v>
      </c>
      <c r="HL6">
        <v>191</v>
      </c>
      <c r="HM6">
        <v>191</v>
      </c>
      <c r="HN6">
        <v>190.1</v>
      </c>
      <c r="HO6">
        <v>186.5</v>
      </c>
      <c r="HP6">
        <v>192.2</v>
      </c>
      <c r="HQ6">
        <v>198</v>
      </c>
      <c r="HR6">
        <v>200.5</v>
      </c>
      <c r="HS6">
        <v>202</v>
      </c>
      <c r="HT6">
        <v>206.8</v>
      </c>
      <c r="HU6">
        <v>204</v>
      </c>
      <c r="HV6">
        <v>204</v>
      </c>
      <c r="HW6">
        <v>204.6</v>
      </c>
      <c r="HX6">
        <v>201.6</v>
      </c>
      <c r="HY6">
        <v>198.8</v>
      </c>
      <c r="HZ6">
        <v>198.7</v>
      </c>
      <c r="IA6">
        <v>200.6</v>
      </c>
      <c r="IB6">
        <v>210.7</v>
      </c>
      <c r="IC6">
        <v>211.8</v>
      </c>
      <c r="ID6">
        <v>217</v>
      </c>
      <c r="IE6">
        <v>219.4</v>
      </c>
      <c r="IF6">
        <v>213</v>
      </c>
      <c r="IG6">
        <v>206.5</v>
      </c>
      <c r="IH6">
        <v>209.2</v>
      </c>
      <c r="II6">
        <v>210.9</v>
      </c>
      <c r="IJ6">
        <v>209.4</v>
      </c>
      <c r="IK6">
        <v>209</v>
      </c>
      <c r="IL6">
        <v>210.7</v>
      </c>
      <c r="IM6">
        <v>207.7</v>
      </c>
      <c r="IN6">
        <v>207.7</v>
      </c>
      <c r="IO6">
        <v>209.3</v>
      </c>
      <c r="IP6">
        <v>214.3</v>
      </c>
      <c r="IQ6">
        <v>109.1</v>
      </c>
      <c r="IR6">
        <v>112.9</v>
      </c>
      <c r="IS6">
        <v>111.4</v>
      </c>
      <c r="IT6">
        <v>113.4</v>
      </c>
      <c r="IU6">
        <v>114.2</v>
      </c>
      <c r="IV6">
        <v>120.1</v>
      </c>
      <c r="IW6">
        <v>119.2</v>
      </c>
      <c r="IX6">
        <v>120.4</v>
      </c>
      <c r="IY6">
        <v>119.1</v>
      </c>
      <c r="IZ6">
        <v>118.1</v>
      </c>
      <c r="JA6">
        <v>116.3</v>
      </c>
      <c r="JB6">
        <v>118.1</v>
      </c>
      <c r="JC6">
        <v>122</v>
      </c>
      <c r="JD6">
        <v>122</v>
      </c>
      <c r="JE6">
        <v>121.4</v>
      </c>
      <c r="JF6">
        <v>121.7</v>
      </c>
      <c r="JG6">
        <v>124.1</v>
      </c>
      <c r="JH6">
        <v>125.9</v>
      </c>
      <c r="JI6">
        <v>126.4</v>
      </c>
      <c r="JJ6">
        <v>127.3</v>
      </c>
      <c r="JK6">
        <v>125.4</v>
      </c>
      <c r="JL6">
        <v>126.1</v>
      </c>
      <c r="JM6">
        <v>125.6</v>
      </c>
      <c r="JN6">
        <v>124.7</v>
      </c>
      <c r="JO6">
        <v>125.5</v>
      </c>
      <c r="JP6">
        <v>126.5</v>
      </c>
      <c r="JQ6">
        <v>126.7</v>
      </c>
      <c r="JR6">
        <v>128.19999999999999</v>
      </c>
      <c r="JS6">
        <v>129.69999999999999</v>
      </c>
      <c r="JT6">
        <v>134.4</v>
      </c>
      <c r="JU6">
        <v>134.30000000000001</v>
      </c>
      <c r="JV6">
        <v>131.69999999999999</v>
      </c>
      <c r="JW6">
        <v>129</v>
      </c>
      <c r="JX6">
        <v>128.6</v>
      </c>
      <c r="JY6">
        <v>129.80000000000001</v>
      </c>
      <c r="JZ6">
        <v>131.69999999999999</v>
      </c>
      <c r="KA6">
        <v>135.9</v>
      </c>
      <c r="KB6">
        <v>135.1</v>
      </c>
      <c r="KC6">
        <v>136.30000000000001</v>
      </c>
      <c r="KD6">
        <v>139.30000000000001</v>
      </c>
      <c r="KE6">
        <v>142.1</v>
      </c>
      <c r="KF6">
        <v>143.9</v>
      </c>
      <c r="KG6">
        <v>144.19999999999999</v>
      </c>
      <c r="KH6">
        <v>140.30000000000001</v>
      </c>
      <c r="KI6">
        <v>137.69999999999999</v>
      </c>
      <c r="KJ6">
        <v>138.4</v>
      </c>
      <c r="KK6">
        <v>138.5</v>
      </c>
      <c r="KL6">
        <v>138.19999999999999</v>
      </c>
      <c r="KM6">
        <v>138.9</v>
      </c>
      <c r="KN6">
        <v>139.80000000000001</v>
      </c>
      <c r="KO6">
        <v>139.4</v>
      </c>
      <c r="KP6">
        <v>140.6</v>
      </c>
      <c r="KQ6">
        <v>144.1</v>
      </c>
      <c r="KR6">
        <v>148.69999999999999</v>
      </c>
      <c r="KS6">
        <v>148.4</v>
      </c>
      <c r="KT6">
        <v>143.9</v>
      </c>
      <c r="KU6">
        <v>143</v>
      </c>
      <c r="KV6">
        <v>142.80000000000001</v>
      </c>
      <c r="KW6">
        <v>142.1</v>
      </c>
      <c r="KX6">
        <v>142.6</v>
      </c>
      <c r="KY6">
        <v>143.69999999999999</v>
      </c>
      <c r="KZ6">
        <v>143</v>
      </c>
      <c r="LA6">
        <v>143.1</v>
      </c>
      <c r="LB6">
        <v>144.30000000000001</v>
      </c>
      <c r="LC6">
        <v>148.19999999999999</v>
      </c>
      <c r="LD6">
        <v>149.69999999999999</v>
      </c>
      <c r="LE6">
        <v>148.6</v>
      </c>
      <c r="LF6">
        <v>146.4</v>
      </c>
      <c r="LG6">
        <v>143.1</v>
      </c>
      <c r="LH6">
        <v>144.9</v>
      </c>
      <c r="LI6">
        <v>146.30000000000001</v>
      </c>
      <c r="LJ6">
        <v>147.80000000000001</v>
      </c>
      <c r="LK6">
        <v>149.4</v>
      </c>
      <c r="LL6">
        <v>150.1</v>
      </c>
      <c r="LM6">
        <v>151.1</v>
      </c>
      <c r="LN6">
        <v>156.69999999999999</v>
      </c>
      <c r="LO6">
        <v>159.6</v>
      </c>
      <c r="LP6">
        <v>160.19999999999999</v>
      </c>
      <c r="LQ6">
        <v>158.30000000000001</v>
      </c>
      <c r="LR6">
        <v>158.69999999999999</v>
      </c>
      <c r="LS6">
        <v>159.80000000000001</v>
      </c>
      <c r="LT6">
        <v>162.4</v>
      </c>
      <c r="LU6">
        <v>164.5</v>
      </c>
      <c r="LV6">
        <v>167.6</v>
      </c>
      <c r="LW6">
        <v>167.6</v>
      </c>
      <c r="LX6">
        <v>167.5</v>
      </c>
      <c r="LY6" t="str">
        <v>NA</v>
      </c>
      <c r="LZ6" t="str">
        <v>NA</v>
      </c>
      <c r="MA6">
        <v>197</v>
      </c>
      <c r="MB6">
        <v>197</v>
      </c>
      <c r="MC6">
        <v>197.8</v>
      </c>
      <c r="MD6">
        <v>193.1</v>
      </c>
      <c r="ME6">
        <v>193.7</v>
      </c>
      <c r="MF6">
        <v>195.5</v>
      </c>
      <c r="MG6">
        <v>195.7</v>
      </c>
      <c r="MH6">
        <v>194.8</v>
      </c>
      <c r="MI6">
        <v>191.2</v>
      </c>
      <c r="MJ6">
        <v>197.5</v>
      </c>
      <c r="MK6">
        <v>202.5</v>
      </c>
      <c r="ML6">
        <v>204.3</v>
      </c>
      <c r="MM6">
        <v>205.5</v>
      </c>
      <c r="MN6">
        <v>210.9</v>
      </c>
      <c r="MO6">
        <v>207.4</v>
      </c>
      <c r="MP6">
        <v>207.4</v>
      </c>
      <c r="MQ6">
        <v>208.4</v>
      </c>
      <c r="MR6">
        <v>204.9</v>
      </c>
      <c r="MS6">
        <v>202.2</v>
      </c>
      <c r="MT6">
        <v>202.1</v>
      </c>
      <c r="MU6">
        <v>205.2</v>
      </c>
      <c r="MV6">
        <v>215.8</v>
      </c>
      <c r="MW6">
        <v>215.8</v>
      </c>
      <c r="MX6">
        <v>221.2</v>
      </c>
      <c r="MY6">
        <v>223.4</v>
      </c>
      <c r="MZ6">
        <v>217.1</v>
      </c>
      <c r="NA6">
        <v>210.9</v>
      </c>
      <c r="NB6">
        <v>213.7</v>
      </c>
      <c r="NC6">
        <v>214.9</v>
      </c>
      <c r="ND6">
        <v>213.4</v>
      </c>
      <c r="NE6">
        <v>212.9</v>
      </c>
      <c r="NF6">
        <v>215.2</v>
      </c>
      <c r="NG6">
        <v>212.2</v>
      </c>
      <c r="NH6">
        <v>212.2</v>
      </c>
      <c r="NI6">
        <v>213.7</v>
      </c>
      <c r="NJ6">
        <v>219.4</v>
      </c>
    </row>
    <row r="7" spans="2:374">
      <c r="B7" t="str">
        <v>Egg</v>
      </c>
      <c r="C7">
        <v>108.1</v>
      </c>
      <c r="D7">
        <v>110.2</v>
      </c>
      <c r="E7">
        <v>109.9</v>
      </c>
      <c r="F7">
        <v>106.9</v>
      </c>
      <c r="G7">
        <v>105.9</v>
      </c>
      <c r="H7">
        <v>108.1</v>
      </c>
      <c r="I7">
        <v>110.5</v>
      </c>
      <c r="J7">
        <v>111.1</v>
      </c>
      <c r="K7">
        <v>111.7</v>
      </c>
      <c r="L7">
        <v>112.6</v>
      </c>
      <c r="M7">
        <v>116.2</v>
      </c>
      <c r="N7">
        <v>120.4</v>
      </c>
      <c r="O7">
        <v>120.5</v>
      </c>
      <c r="P7">
        <v>121.2</v>
      </c>
      <c r="Q7">
        <v>120.7</v>
      </c>
      <c r="R7">
        <v>118.1</v>
      </c>
      <c r="S7">
        <v>116.9</v>
      </c>
      <c r="T7">
        <v>116.1</v>
      </c>
      <c r="U7">
        <v>117.7</v>
      </c>
      <c r="V7">
        <v>117.8</v>
      </c>
      <c r="W7">
        <v>117.8</v>
      </c>
      <c r="X7">
        <v>118.3</v>
      </c>
      <c r="Y7">
        <v>119.9</v>
      </c>
      <c r="Z7">
        <v>121.8</v>
      </c>
      <c r="AA7">
        <v>122.1</v>
      </c>
      <c r="AB7">
        <v>122.1</v>
      </c>
      <c r="AC7">
        <v>118.9</v>
      </c>
      <c r="AD7">
        <v>117.2</v>
      </c>
      <c r="AE7">
        <v>117.3</v>
      </c>
      <c r="AF7">
        <v>122.1</v>
      </c>
      <c r="AG7">
        <v>122</v>
      </c>
      <c r="AH7">
        <v>121.3</v>
      </c>
      <c r="AI7">
        <v>120.7</v>
      </c>
      <c r="AJ7">
        <v>120.8</v>
      </c>
      <c r="AK7">
        <v>121.7</v>
      </c>
      <c r="AL7">
        <v>123.3</v>
      </c>
      <c r="AM7">
        <v>126.5</v>
      </c>
      <c r="AN7">
        <v>127.7</v>
      </c>
      <c r="AO7">
        <v>125.1</v>
      </c>
      <c r="AP7">
        <v>123.4</v>
      </c>
      <c r="AQ7">
        <v>124.4</v>
      </c>
      <c r="AR7">
        <v>126.6</v>
      </c>
      <c r="AS7">
        <v>129.6</v>
      </c>
      <c r="AT7">
        <v>130.30000000000001</v>
      </c>
      <c r="AU7">
        <v>130.5</v>
      </c>
      <c r="AV7">
        <v>130.1</v>
      </c>
      <c r="AW7">
        <v>130.6</v>
      </c>
      <c r="AX7">
        <v>131.6</v>
      </c>
      <c r="AY7">
        <v>131.9</v>
      </c>
      <c r="AZ7">
        <v>129.30000000000001</v>
      </c>
      <c r="BA7">
        <v>128.80000000000001</v>
      </c>
      <c r="BB7">
        <v>127.1</v>
      </c>
      <c r="BC7">
        <v>126.8</v>
      </c>
      <c r="BD7">
        <v>128</v>
      </c>
      <c r="BE7">
        <v>129.80000000000001</v>
      </c>
      <c r="BF7">
        <v>130</v>
      </c>
      <c r="BG7">
        <v>130.5</v>
      </c>
      <c r="BH7">
        <v>131</v>
      </c>
      <c r="BI7">
        <v>140.5</v>
      </c>
      <c r="BJ7">
        <v>144.80000000000001</v>
      </c>
      <c r="BK7">
        <v>143.80000000000001</v>
      </c>
      <c r="BL7">
        <v>140.6</v>
      </c>
      <c r="BM7">
        <v>140</v>
      </c>
      <c r="BN7">
        <v>135.9</v>
      </c>
      <c r="BO7">
        <v>135.5</v>
      </c>
      <c r="BP7">
        <v>136.69999999999999</v>
      </c>
      <c r="BQ7">
        <v>139.30000000000001</v>
      </c>
      <c r="BR7">
        <v>139.1</v>
      </c>
      <c r="BS7">
        <v>136.6</v>
      </c>
      <c r="BT7">
        <v>134.6</v>
      </c>
      <c r="BU7">
        <v>136.69999999999999</v>
      </c>
      <c r="BV7">
        <v>137.4</v>
      </c>
      <c r="BW7">
        <v>138.19999999999999</v>
      </c>
      <c r="BX7">
        <v>139.1</v>
      </c>
      <c r="BY7">
        <v>138.69999999999999</v>
      </c>
      <c r="BZ7">
        <v>134.5</v>
      </c>
      <c r="CA7">
        <v>136.19999999999999</v>
      </c>
      <c r="CB7">
        <v>138.4</v>
      </c>
      <c r="CC7">
        <v>137.1</v>
      </c>
      <c r="CD7">
        <v>138.30000000000001</v>
      </c>
      <c r="CE7">
        <v>141.19999999999999</v>
      </c>
      <c r="CF7">
        <v>143.80000000000001</v>
      </c>
      <c r="CG7">
        <v>149.5</v>
      </c>
      <c r="CH7">
        <v>153.5</v>
      </c>
      <c r="CI7">
        <v>150.9</v>
      </c>
      <c r="CJ7">
        <v>147.6</v>
      </c>
      <c r="CK7">
        <v>146.9</v>
      </c>
      <c r="CL7" t="str">
        <v>NA</v>
      </c>
      <c r="CM7">
        <v>149.4</v>
      </c>
      <c r="CN7">
        <v>149.4</v>
      </c>
      <c r="CO7">
        <v>148.4</v>
      </c>
      <c r="CP7">
        <v>149.5</v>
      </c>
      <c r="CQ7">
        <v>159.19999999999999</v>
      </c>
      <c r="CR7">
        <v>171.6</v>
      </c>
      <c r="CS7">
        <v>173.4</v>
      </c>
      <c r="CT7">
        <v>173.4</v>
      </c>
      <c r="CU7">
        <v>168</v>
      </c>
      <c r="CV7">
        <v>163.19999999999999</v>
      </c>
      <c r="CW7">
        <v>163.4</v>
      </c>
      <c r="CX7">
        <v>168.6</v>
      </c>
      <c r="CY7">
        <v>179.3</v>
      </c>
      <c r="CZ7">
        <v>180.4</v>
      </c>
      <c r="DA7">
        <v>176.5</v>
      </c>
      <c r="DB7">
        <v>172</v>
      </c>
      <c r="DC7">
        <v>170.1</v>
      </c>
      <c r="DD7">
        <v>171.5</v>
      </c>
      <c r="DE7">
        <v>176.5</v>
      </c>
      <c r="DF7">
        <v>178</v>
      </c>
      <c r="DG7">
        <v>175.5</v>
      </c>
      <c r="DH7">
        <v>167.9</v>
      </c>
      <c r="DI7">
        <v>164.5</v>
      </c>
      <c r="DJ7">
        <v>161.4</v>
      </c>
      <c r="DK7">
        <v>169.6</v>
      </c>
      <c r="DL7">
        <v>174.3</v>
      </c>
      <c r="DM7">
        <v>168.3</v>
      </c>
      <c r="DN7">
        <v>169</v>
      </c>
      <c r="DO7">
        <v>170.3</v>
      </c>
      <c r="DP7">
        <v>180.2</v>
      </c>
      <c r="DQ7">
        <v>189.1</v>
      </c>
      <c r="DR7">
        <v>192.9</v>
      </c>
      <c r="DS7">
        <v>173.9</v>
      </c>
      <c r="DT7">
        <v>173.9</v>
      </c>
      <c r="DU7">
        <v>167.9</v>
      </c>
      <c r="DV7">
        <v>171</v>
      </c>
      <c r="DW7">
        <v>110</v>
      </c>
      <c r="DX7">
        <v>112.8</v>
      </c>
      <c r="DY7">
        <v>111.2</v>
      </c>
      <c r="DZ7">
        <v>106.6</v>
      </c>
      <c r="EA7">
        <v>104.7</v>
      </c>
      <c r="EB7">
        <v>109.8</v>
      </c>
      <c r="EC7">
        <v>111.9</v>
      </c>
      <c r="ED7">
        <v>111.7</v>
      </c>
      <c r="EE7">
        <v>112.3</v>
      </c>
      <c r="EF7">
        <v>113.3</v>
      </c>
      <c r="EG7">
        <v>118.7</v>
      </c>
      <c r="EH7">
        <v>123.5</v>
      </c>
      <c r="EI7">
        <v>124.1</v>
      </c>
      <c r="EJ7">
        <v>122.5</v>
      </c>
      <c r="EK7">
        <v>121</v>
      </c>
      <c r="EL7">
        <v>116.2</v>
      </c>
      <c r="EM7">
        <v>115.9</v>
      </c>
      <c r="EN7">
        <v>115.8</v>
      </c>
      <c r="EO7">
        <v>117.8</v>
      </c>
      <c r="EP7">
        <v>117.3</v>
      </c>
      <c r="EQ7">
        <v>117.3</v>
      </c>
      <c r="ER7">
        <v>118.1</v>
      </c>
      <c r="ES7">
        <v>121</v>
      </c>
      <c r="ET7">
        <v>123.5</v>
      </c>
      <c r="EU7">
        <v>123.8</v>
      </c>
      <c r="EV7">
        <v>121.1</v>
      </c>
      <c r="EW7">
        <v>116.8</v>
      </c>
      <c r="EX7">
        <v>114.4</v>
      </c>
      <c r="EY7">
        <v>115</v>
      </c>
      <c r="EZ7">
        <v>121.6</v>
      </c>
      <c r="FA7">
        <v>121</v>
      </c>
      <c r="FB7">
        <v>120.1</v>
      </c>
      <c r="FC7">
        <v>118.7</v>
      </c>
      <c r="FD7">
        <v>118.9</v>
      </c>
      <c r="FE7">
        <v>121.6</v>
      </c>
      <c r="FF7">
        <v>124.8</v>
      </c>
      <c r="FG7">
        <v>128.6</v>
      </c>
      <c r="FH7">
        <v>128.69999999999999</v>
      </c>
      <c r="FI7">
        <v>124.6</v>
      </c>
      <c r="FJ7">
        <v>122</v>
      </c>
      <c r="FK7">
        <v>125.4</v>
      </c>
      <c r="FL7">
        <v>128.30000000000001</v>
      </c>
      <c r="FM7">
        <v>132.30000000000001</v>
      </c>
      <c r="FN7">
        <v>131.6</v>
      </c>
      <c r="FO7">
        <v>130.5</v>
      </c>
      <c r="FP7">
        <v>130.19999999999999</v>
      </c>
      <c r="FQ7">
        <v>132</v>
      </c>
      <c r="FR7">
        <v>132.9</v>
      </c>
      <c r="FS7">
        <v>132.19999999999999</v>
      </c>
      <c r="FT7">
        <v>129.30000000000001</v>
      </c>
      <c r="FU7">
        <v>128.6</v>
      </c>
      <c r="FV7">
        <v>126.1</v>
      </c>
      <c r="FW7">
        <v>126.3</v>
      </c>
      <c r="FX7">
        <v>128.1</v>
      </c>
      <c r="FY7">
        <v>129.6</v>
      </c>
      <c r="FZ7">
        <v>129.30000000000001</v>
      </c>
      <c r="GA7">
        <v>130.19999999999999</v>
      </c>
      <c r="GB7">
        <v>131.19999999999999</v>
      </c>
      <c r="GC7">
        <v>142.9</v>
      </c>
      <c r="GD7">
        <v>145.19999999999999</v>
      </c>
      <c r="GE7">
        <v>143.69999999999999</v>
      </c>
      <c r="GF7">
        <v>140.30000000000001</v>
      </c>
      <c r="GG7">
        <v>138.30000000000001</v>
      </c>
      <c r="GH7">
        <v>133.9</v>
      </c>
      <c r="GI7">
        <v>133.6</v>
      </c>
      <c r="GJ7">
        <v>135.6</v>
      </c>
      <c r="GK7">
        <v>139.19999999999999</v>
      </c>
      <c r="GL7">
        <v>138.1</v>
      </c>
      <c r="GM7">
        <v>135.1</v>
      </c>
      <c r="GN7">
        <v>137.30000000000001</v>
      </c>
      <c r="GO7">
        <v>137.1</v>
      </c>
      <c r="GP7">
        <v>138.80000000000001</v>
      </c>
      <c r="GQ7">
        <v>140.19999999999999</v>
      </c>
      <c r="GR7">
        <v>141.5</v>
      </c>
      <c r="GS7">
        <v>140.30000000000001</v>
      </c>
      <c r="GT7">
        <v>136</v>
      </c>
      <c r="GU7">
        <v>137.80000000000001</v>
      </c>
      <c r="GV7">
        <v>140</v>
      </c>
      <c r="GW7">
        <v>138.5</v>
      </c>
      <c r="GX7">
        <v>139.6</v>
      </c>
      <c r="GY7">
        <v>142.6</v>
      </c>
      <c r="GZ7">
        <v>145.6</v>
      </c>
      <c r="HA7">
        <v>151.1</v>
      </c>
      <c r="HB7">
        <v>154.9</v>
      </c>
      <c r="HC7">
        <v>151.80000000000001</v>
      </c>
      <c r="HD7">
        <v>148.1</v>
      </c>
      <c r="HE7">
        <v>148.80000000000001</v>
      </c>
      <c r="HF7" t="str">
        <v>NA</v>
      </c>
      <c r="HG7">
        <v>151.4</v>
      </c>
      <c r="HH7">
        <v>151.4</v>
      </c>
      <c r="HI7">
        <v>150.80000000000001</v>
      </c>
      <c r="HJ7">
        <v>152.5</v>
      </c>
      <c r="HK7">
        <v>161.4</v>
      </c>
      <c r="HL7">
        <v>173.6</v>
      </c>
      <c r="HM7">
        <v>175.3</v>
      </c>
      <c r="HN7">
        <v>175.3</v>
      </c>
      <c r="HO7">
        <v>168.7</v>
      </c>
      <c r="HP7">
        <v>163.80000000000001</v>
      </c>
      <c r="HQ7">
        <v>164.6</v>
      </c>
      <c r="HR7">
        <v>170.3</v>
      </c>
      <c r="HS7">
        <v>180.7</v>
      </c>
      <c r="HT7">
        <v>182.2</v>
      </c>
      <c r="HU7">
        <v>172.8</v>
      </c>
      <c r="HV7">
        <v>172.8</v>
      </c>
      <c r="HW7">
        <v>171.2</v>
      </c>
      <c r="HX7">
        <v>173</v>
      </c>
      <c r="HY7">
        <v>177.9</v>
      </c>
      <c r="HZ7">
        <v>178.8</v>
      </c>
      <c r="IA7">
        <v>175.8</v>
      </c>
      <c r="IB7">
        <v>167.8</v>
      </c>
      <c r="IC7">
        <v>164.5</v>
      </c>
      <c r="ID7">
        <v>162.4</v>
      </c>
      <c r="IE7">
        <v>170.8</v>
      </c>
      <c r="IF7">
        <v>175.2</v>
      </c>
      <c r="IG7">
        <v>169.2</v>
      </c>
      <c r="IH7">
        <v>169.7</v>
      </c>
      <c r="II7">
        <v>170.9</v>
      </c>
      <c r="IJ7">
        <v>181.4</v>
      </c>
      <c r="IK7">
        <v>190.2</v>
      </c>
      <c r="IL7">
        <v>194.5</v>
      </c>
      <c r="IM7">
        <v>175.2</v>
      </c>
      <c r="IN7">
        <v>175.2</v>
      </c>
      <c r="IO7">
        <v>169.6</v>
      </c>
      <c r="IP7">
        <v>173.2</v>
      </c>
      <c r="IQ7">
        <v>113</v>
      </c>
      <c r="IR7">
        <v>116.9</v>
      </c>
      <c r="IS7">
        <v>113.2</v>
      </c>
      <c r="IT7">
        <v>106</v>
      </c>
      <c r="IU7">
        <v>102.7</v>
      </c>
      <c r="IV7">
        <v>112.5</v>
      </c>
      <c r="IW7">
        <v>114</v>
      </c>
      <c r="IX7">
        <v>112.7</v>
      </c>
      <c r="IY7">
        <v>113.2</v>
      </c>
      <c r="IZ7">
        <v>114.5</v>
      </c>
      <c r="JA7">
        <v>122.6</v>
      </c>
      <c r="JB7">
        <v>128.5</v>
      </c>
      <c r="JC7">
        <v>129.9</v>
      </c>
      <c r="JD7">
        <v>124.5</v>
      </c>
      <c r="JE7">
        <v>121.5</v>
      </c>
      <c r="JF7">
        <v>113.3</v>
      </c>
      <c r="JG7">
        <v>114.2</v>
      </c>
      <c r="JH7">
        <v>115.4</v>
      </c>
      <c r="JI7">
        <v>118</v>
      </c>
      <c r="JJ7">
        <v>116.5</v>
      </c>
      <c r="JK7">
        <v>116.4</v>
      </c>
      <c r="JL7">
        <v>117.8</v>
      </c>
      <c r="JM7">
        <v>122.7</v>
      </c>
      <c r="JN7">
        <v>126.3</v>
      </c>
      <c r="JO7">
        <v>126.6</v>
      </c>
      <c r="JP7">
        <v>119.5</v>
      </c>
      <c r="JQ7">
        <v>113.5</v>
      </c>
      <c r="JR7">
        <v>110</v>
      </c>
      <c r="JS7">
        <v>111.3</v>
      </c>
      <c r="JT7">
        <v>120.9</v>
      </c>
      <c r="JU7">
        <v>119.5</v>
      </c>
      <c r="JV7">
        <v>118.1</v>
      </c>
      <c r="JW7">
        <v>115.6</v>
      </c>
      <c r="JX7">
        <v>115.9</v>
      </c>
      <c r="JY7">
        <v>121.5</v>
      </c>
      <c r="JZ7">
        <v>127.1</v>
      </c>
      <c r="KA7">
        <v>132</v>
      </c>
      <c r="KB7">
        <v>130.30000000000001</v>
      </c>
      <c r="KC7">
        <v>123.7</v>
      </c>
      <c r="KD7">
        <v>119.9</v>
      </c>
      <c r="KE7">
        <v>127</v>
      </c>
      <c r="KF7">
        <v>130.9</v>
      </c>
      <c r="KG7">
        <v>136.6</v>
      </c>
      <c r="KH7">
        <v>133.69999999999999</v>
      </c>
      <c r="KI7">
        <v>130.6</v>
      </c>
      <c r="KJ7">
        <v>130.30000000000001</v>
      </c>
      <c r="KK7">
        <v>134.1</v>
      </c>
      <c r="KL7">
        <v>134.9</v>
      </c>
      <c r="KM7">
        <v>132.6</v>
      </c>
      <c r="KN7">
        <v>129.30000000000001</v>
      </c>
      <c r="KO7">
        <v>128.4</v>
      </c>
      <c r="KP7">
        <v>124.5</v>
      </c>
      <c r="KQ7">
        <v>125.6</v>
      </c>
      <c r="KR7">
        <v>128.30000000000001</v>
      </c>
      <c r="KS7">
        <v>129.4</v>
      </c>
      <c r="KT7">
        <v>128.30000000000001</v>
      </c>
      <c r="KU7">
        <v>129.69999999999999</v>
      </c>
      <c r="KV7">
        <v>131.4</v>
      </c>
      <c r="KW7">
        <v>146.69999999999999</v>
      </c>
      <c r="KX7">
        <v>145.9</v>
      </c>
      <c r="KY7">
        <v>143.6</v>
      </c>
      <c r="KZ7">
        <v>139.9</v>
      </c>
      <c r="LA7">
        <v>135.5</v>
      </c>
      <c r="LB7">
        <v>130.80000000000001</v>
      </c>
      <c r="LC7">
        <v>130.5</v>
      </c>
      <c r="LD7">
        <v>133.9</v>
      </c>
      <c r="LE7">
        <v>139.1</v>
      </c>
      <c r="LF7">
        <v>136.6</v>
      </c>
      <c r="LG7">
        <v>132.80000000000001</v>
      </c>
      <c r="LH7">
        <v>133.5</v>
      </c>
      <c r="LI7">
        <v>137.80000000000001</v>
      </c>
      <c r="LJ7">
        <v>141.1</v>
      </c>
      <c r="LK7">
        <v>143.5</v>
      </c>
      <c r="LL7">
        <v>145.30000000000001</v>
      </c>
      <c r="LM7">
        <v>142.9</v>
      </c>
      <c r="LN7">
        <v>138.30000000000001</v>
      </c>
      <c r="LO7">
        <v>140.4</v>
      </c>
      <c r="LP7">
        <v>142.5</v>
      </c>
      <c r="LQ7">
        <v>140.80000000000001</v>
      </c>
      <c r="LR7">
        <v>141.6</v>
      </c>
      <c r="LS7">
        <v>144.69999999999999</v>
      </c>
      <c r="LT7">
        <v>148.4</v>
      </c>
      <c r="LU7">
        <v>153.69999999999999</v>
      </c>
      <c r="LV7">
        <v>157</v>
      </c>
      <c r="LW7">
        <v>153.1</v>
      </c>
      <c r="LX7">
        <v>148.9</v>
      </c>
      <c r="LY7">
        <v>151.9</v>
      </c>
      <c r="LZ7" t="str">
        <v>NA</v>
      </c>
      <c r="MA7">
        <v>154.6</v>
      </c>
      <c r="MB7">
        <v>154.6</v>
      </c>
      <c r="MC7">
        <v>154.5</v>
      </c>
      <c r="MD7">
        <v>157.30000000000001</v>
      </c>
      <c r="ME7">
        <v>164.8</v>
      </c>
      <c r="MF7">
        <v>176.9</v>
      </c>
      <c r="MG7">
        <v>178.3</v>
      </c>
      <c r="MH7">
        <v>178.4</v>
      </c>
      <c r="MI7">
        <v>169.9</v>
      </c>
      <c r="MJ7">
        <v>164.7</v>
      </c>
      <c r="MK7">
        <v>166.4</v>
      </c>
      <c r="ML7">
        <v>173</v>
      </c>
      <c r="MM7">
        <v>182.8</v>
      </c>
      <c r="MN7">
        <v>185</v>
      </c>
      <c r="MO7">
        <v>174.1</v>
      </c>
      <c r="MP7">
        <v>174.1</v>
      </c>
      <c r="MQ7">
        <v>173</v>
      </c>
      <c r="MR7">
        <v>175.4</v>
      </c>
      <c r="MS7">
        <v>180</v>
      </c>
      <c r="MT7">
        <v>180.1</v>
      </c>
      <c r="MU7">
        <v>176.4</v>
      </c>
      <c r="MV7">
        <v>167.7</v>
      </c>
      <c r="MW7">
        <v>164.6</v>
      </c>
      <c r="MX7">
        <v>164.1</v>
      </c>
      <c r="MY7">
        <v>172.8</v>
      </c>
      <c r="MZ7">
        <v>176.6</v>
      </c>
      <c r="NA7">
        <v>170.6</v>
      </c>
      <c r="NB7">
        <v>170.9</v>
      </c>
      <c r="NC7">
        <v>171.9</v>
      </c>
      <c r="ND7">
        <v>183.2</v>
      </c>
      <c r="NE7">
        <v>191.9</v>
      </c>
      <c r="NF7">
        <v>197</v>
      </c>
      <c r="NG7">
        <v>177.2</v>
      </c>
      <c r="NH7">
        <v>177.2</v>
      </c>
      <c r="NI7">
        <v>172.4</v>
      </c>
      <c r="NJ7">
        <v>176.7</v>
      </c>
    </row>
    <row r="8" spans="2:374">
      <c r="B8" t="str">
        <v>Milk and products</v>
      </c>
      <c r="C8">
        <v>104.9</v>
      </c>
      <c r="D8">
        <v>105.4</v>
      </c>
      <c r="E8">
        <v>105.6</v>
      </c>
      <c r="F8">
        <v>106.3</v>
      </c>
      <c r="G8">
        <v>107.5</v>
      </c>
      <c r="H8">
        <v>108.3</v>
      </c>
      <c r="I8">
        <v>109.3</v>
      </c>
      <c r="J8">
        <v>110</v>
      </c>
      <c r="K8">
        <v>111</v>
      </c>
      <c r="L8">
        <v>111.7</v>
      </c>
      <c r="M8">
        <v>112.8</v>
      </c>
      <c r="N8">
        <v>113.8</v>
      </c>
      <c r="O8">
        <v>114.4</v>
      </c>
      <c r="P8">
        <v>115</v>
      </c>
      <c r="Q8">
        <v>116.1</v>
      </c>
      <c r="R8">
        <v>117</v>
      </c>
      <c r="S8">
        <v>118</v>
      </c>
      <c r="T8">
        <v>119.3</v>
      </c>
      <c r="U8">
        <v>120.6</v>
      </c>
      <c r="V8">
        <v>121.9</v>
      </c>
      <c r="W8">
        <v>122.7</v>
      </c>
      <c r="X8">
        <v>123.2</v>
      </c>
      <c r="Y8">
        <v>124</v>
      </c>
      <c r="Z8">
        <v>124.2</v>
      </c>
      <c r="AA8">
        <v>124.9</v>
      </c>
      <c r="AB8">
        <v>125.8</v>
      </c>
      <c r="AC8">
        <v>126</v>
      </c>
      <c r="AD8">
        <v>126.8</v>
      </c>
      <c r="AE8">
        <v>127.7</v>
      </c>
      <c r="AF8">
        <v>128.69999999999999</v>
      </c>
      <c r="AG8">
        <v>128.69999999999999</v>
      </c>
      <c r="AH8">
        <v>128.80000000000001</v>
      </c>
      <c r="AI8">
        <v>129.19999999999999</v>
      </c>
      <c r="AJ8">
        <v>129.4</v>
      </c>
      <c r="AK8">
        <v>129.5</v>
      </c>
      <c r="AL8">
        <v>129.80000000000001</v>
      </c>
      <c r="AM8">
        <v>130.30000000000001</v>
      </c>
      <c r="AN8">
        <v>130.69999999999999</v>
      </c>
      <c r="AO8">
        <v>130.5</v>
      </c>
      <c r="AP8">
        <v>131.30000000000001</v>
      </c>
      <c r="AQ8">
        <v>132.4</v>
      </c>
      <c r="AR8">
        <v>133.6</v>
      </c>
      <c r="AS8">
        <v>134.5</v>
      </c>
      <c r="AT8">
        <v>135.30000000000001</v>
      </c>
      <c r="AU8">
        <v>135.5</v>
      </c>
      <c r="AV8">
        <v>136</v>
      </c>
      <c r="AW8">
        <v>136.19999999999999</v>
      </c>
      <c r="AX8">
        <v>136.30000000000001</v>
      </c>
      <c r="AY8">
        <v>136.69999999999999</v>
      </c>
      <c r="AZ8">
        <v>137.19999999999999</v>
      </c>
      <c r="BA8">
        <v>137.19999999999999</v>
      </c>
      <c r="BB8">
        <v>137.69999999999999</v>
      </c>
      <c r="BC8">
        <v>138.19999999999999</v>
      </c>
      <c r="BD8">
        <v>138.6</v>
      </c>
      <c r="BE8">
        <v>139</v>
      </c>
      <c r="BF8">
        <v>139.4</v>
      </c>
      <c r="BG8">
        <v>140.19999999999999</v>
      </c>
      <c r="BH8">
        <v>141.5</v>
      </c>
      <c r="BI8">
        <v>141.5</v>
      </c>
      <c r="BJ8">
        <v>141.9</v>
      </c>
      <c r="BK8">
        <v>142</v>
      </c>
      <c r="BL8">
        <v>141.5</v>
      </c>
      <c r="BM8">
        <v>142</v>
      </c>
      <c r="BN8">
        <v>142.4</v>
      </c>
      <c r="BO8">
        <v>142.9</v>
      </c>
      <c r="BP8">
        <v>143.19999999999999</v>
      </c>
      <c r="BQ8">
        <v>143.4</v>
      </c>
      <c r="BR8">
        <v>143.5</v>
      </c>
      <c r="BS8">
        <v>143.69999999999999</v>
      </c>
      <c r="BT8">
        <v>141.9</v>
      </c>
      <c r="BU8">
        <v>141.9</v>
      </c>
      <c r="BV8">
        <v>142.4</v>
      </c>
      <c r="BW8">
        <v>142.4</v>
      </c>
      <c r="BX8">
        <v>142.5</v>
      </c>
      <c r="BY8">
        <v>142.5</v>
      </c>
      <c r="BZ8">
        <v>142.6</v>
      </c>
      <c r="CA8">
        <v>143.19999999999999</v>
      </c>
      <c r="CB8">
        <v>143.9</v>
      </c>
      <c r="CC8">
        <v>144.6</v>
      </c>
      <c r="CD8">
        <v>145.69999999999999</v>
      </c>
      <c r="CE8">
        <v>146.5</v>
      </c>
      <c r="CF8">
        <v>147.1</v>
      </c>
      <c r="CG8">
        <v>148.69999999999999</v>
      </c>
      <c r="CH8">
        <v>150.5</v>
      </c>
      <c r="CI8">
        <v>150.9</v>
      </c>
      <c r="CJ8">
        <v>151.69999999999999</v>
      </c>
      <c r="CK8">
        <v>155.6</v>
      </c>
      <c r="CL8" t="str">
        <v>NA</v>
      </c>
      <c r="CM8">
        <v>153.30000000000001</v>
      </c>
      <c r="CN8">
        <v>153.30000000000001</v>
      </c>
      <c r="CO8">
        <v>153.30000000000001</v>
      </c>
      <c r="CP8">
        <v>153.4</v>
      </c>
      <c r="CQ8">
        <v>153.6</v>
      </c>
      <c r="CR8">
        <v>153.80000000000001</v>
      </c>
      <c r="CS8">
        <v>154</v>
      </c>
      <c r="CT8">
        <v>154</v>
      </c>
      <c r="CU8">
        <v>154.4</v>
      </c>
      <c r="CV8">
        <v>154.5</v>
      </c>
      <c r="CW8">
        <v>155</v>
      </c>
      <c r="CX8">
        <v>155.80000000000001</v>
      </c>
      <c r="CY8">
        <v>156.1</v>
      </c>
      <c r="CZ8">
        <v>157.1</v>
      </c>
      <c r="DA8">
        <v>157.5</v>
      </c>
      <c r="DB8">
        <v>158</v>
      </c>
      <c r="DC8">
        <v>158.4</v>
      </c>
      <c r="DD8">
        <v>159.1</v>
      </c>
      <c r="DE8">
        <v>159.80000000000001</v>
      </c>
      <c r="DF8">
        <v>160.5</v>
      </c>
      <c r="DG8">
        <v>160.69999999999999</v>
      </c>
      <c r="DH8">
        <v>162</v>
      </c>
      <c r="DI8">
        <v>163.80000000000001</v>
      </c>
      <c r="DJ8">
        <v>164.6</v>
      </c>
      <c r="DK8">
        <v>165.4</v>
      </c>
      <c r="DL8">
        <v>166.3</v>
      </c>
      <c r="DM8">
        <v>167.9</v>
      </c>
      <c r="DN8">
        <v>169.5</v>
      </c>
      <c r="DO8">
        <v>170.9</v>
      </c>
      <c r="DP8">
        <v>172.3</v>
      </c>
      <c r="DQ8">
        <v>173.4</v>
      </c>
      <c r="DR8">
        <v>174.3</v>
      </c>
      <c r="DS8">
        <v>177</v>
      </c>
      <c r="DT8">
        <v>177</v>
      </c>
      <c r="DU8">
        <v>178.2</v>
      </c>
      <c r="DV8">
        <v>179.6</v>
      </c>
      <c r="DW8">
        <v>104.4</v>
      </c>
      <c r="DX8">
        <v>104.9</v>
      </c>
      <c r="DY8">
        <v>105.1</v>
      </c>
      <c r="DZ8">
        <v>105.7</v>
      </c>
      <c r="EA8">
        <v>106.8</v>
      </c>
      <c r="EB8">
        <v>107.9</v>
      </c>
      <c r="EC8">
        <v>108.9</v>
      </c>
      <c r="ED8">
        <v>109.6</v>
      </c>
      <c r="EE8">
        <v>110.5</v>
      </c>
      <c r="EF8">
        <v>111.2</v>
      </c>
      <c r="EG8">
        <v>112.5</v>
      </c>
      <c r="EH8">
        <v>113.4</v>
      </c>
      <c r="EI8">
        <v>114.1</v>
      </c>
      <c r="EJ8">
        <v>115.1</v>
      </c>
      <c r="EK8">
        <v>116.1</v>
      </c>
      <c r="EL8">
        <v>117</v>
      </c>
      <c r="EM8">
        <v>118.4</v>
      </c>
      <c r="EN8">
        <v>119.7</v>
      </c>
      <c r="EO8">
        <v>121</v>
      </c>
      <c r="EP8">
        <v>122</v>
      </c>
      <c r="EQ8">
        <v>122.7</v>
      </c>
      <c r="ER8">
        <v>123.2</v>
      </c>
      <c r="ES8">
        <v>124.2</v>
      </c>
      <c r="ET8">
        <v>124.5</v>
      </c>
      <c r="EU8">
        <v>125</v>
      </c>
      <c r="EV8">
        <v>125.7</v>
      </c>
      <c r="EW8">
        <v>126</v>
      </c>
      <c r="EX8">
        <v>126.6</v>
      </c>
      <c r="EY8">
        <v>127.3</v>
      </c>
      <c r="EZ8">
        <v>128.19999999999999</v>
      </c>
      <c r="FA8">
        <v>128.30000000000001</v>
      </c>
      <c r="FB8">
        <v>128.5</v>
      </c>
      <c r="FC8">
        <v>128.9</v>
      </c>
      <c r="FD8">
        <v>129.1</v>
      </c>
      <c r="FE8">
        <v>129.19999999999999</v>
      </c>
      <c r="FF8">
        <v>129.4</v>
      </c>
      <c r="FG8">
        <v>129.9</v>
      </c>
      <c r="FH8">
        <v>130.30000000000001</v>
      </c>
      <c r="FI8">
        <v>130.19999999999999</v>
      </c>
      <c r="FJ8">
        <v>130.9</v>
      </c>
      <c r="FK8">
        <v>131.69999999999999</v>
      </c>
      <c r="FL8">
        <v>132.6</v>
      </c>
      <c r="FM8">
        <v>133.5</v>
      </c>
      <c r="FN8">
        <v>134.1</v>
      </c>
      <c r="FO8">
        <v>134.4</v>
      </c>
      <c r="FP8">
        <v>134.80000000000001</v>
      </c>
      <c r="FQ8">
        <v>135</v>
      </c>
      <c r="FR8">
        <v>135.1</v>
      </c>
      <c r="FS8">
        <v>135.4</v>
      </c>
      <c r="FT8">
        <v>135.80000000000001</v>
      </c>
      <c r="FU8">
        <v>136.30000000000001</v>
      </c>
      <c r="FV8">
        <v>137.19999999999999</v>
      </c>
      <c r="FW8">
        <v>137.69999999999999</v>
      </c>
      <c r="FX8">
        <v>138.1</v>
      </c>
      <c r="FY8">
        <v>138.5</v>
      </c>
      <c r="FZ8">
        <v>139</v>
      </c>
      <c r="GA8">
        <v>139.6</v>
      </c>
      <c r="GB8">
        <v>140.6</v>
      </c>
      <c r="GC8">
        <v>140.80000000000001</v>
      </c>
      <c r="GD8">
        <v>141</v>
      </c>
      <c r="GE8">
        <v>141.1</v>
      </c>
      <c r="GF8">
        <v>140.9</v>
      </c>
      <c r="GG8">
        <v>141.19999999999999</v>
      </c>
      <c r="GH8">
        <v>141.6</v>
      </c>
      <c r="GI8">
        <v>142.1</v>
      </c>
      <c r="GJ8">
        <v>142.30000000000001</v>
      </c>
      <c r="GK8">
        <v>142.5</v>
      </c>
      <c r="GL8">
        <v>142.6</v>
      </c>
      <c r="GM8">
        <v>142.9</v>
      </c>
      <c r="GN8">
        <v>141.9</v>
      </c>
      <c r="GO8">
        <v>141.80000000000001</v>
      </c>
      <c r="GP8">
        <v>142.1</v>
      </c>
      <c r="GQ8">
        <v>142.1</v>
      </c>
      <c r="GR8">
        <v>142.19999999999999</v>
      </c>
      <c r="GS8">
        <v>142.30000000000001</v>
      </c>
      <c r="GT8">
        <v>142.5</v>
      </c>
      <c r="GU8">
        <v>143.30000000000001</v>
      </c>
      <c r="GV8">
        <v>144</v>
      </c>
      <c r="GW8">
        <v>144.69999999999999</v>
      </c>
      <c r="GX8">
        <v>145.4</v>
      </c>
      <c r="GY8">
        <v>146.19999999999999</v>
      </c>
      <c r="GZ8">
        <v>146.69999999999999</v>
      </c>
      <c r="HA8">
        <v>148.30000000000001</v>
      </c>
      <c r="HB8">
        <v>150.1</v>
      </c>
      <c r="HC8">
        <v>150.80000000000001</v>
      </c>
      <c r="HD8">
        <v>151.5</v>
      </c>
      <c r="HE8">
        <v>155.6</v>
      </c>
      <c r="HF8" t="str">
        <v>NA</v>
      </c>
      <c r="HG8">
        <v>153.30000000000001</v>
      </c>
      <c r="HH8">
        <v>153.30000000000001</v>
      </c>
      <c r="HI8">
        <v>153.30000000000001</v>
      </c>
      <c r="HJ8">
        <v>153.6</v>
      </c>
      <c r="HK8">
        <v>153.6</v>
      </c>
      <c r="HL8">
        <v>153.80000000000001</v>
      </c>
      <c r="HM8">
        <v>154.1</v>
      </c>
      <c r="HN8">
        <v>154.1</v>
      </c>
      <c r="HO8">
        <v>154.69999999999999</v>
      </c>
      <c r="HP8">
        <v>154.9</v>
      </c>
      <c r="HQ8">
        <v>155.4</v>
      </c>
      <c r="HR8">
        <v>156.1</v>
      </c>
      <c r="HS8">
        <v>156.19999999999999</v>
      </c>
      <c r="HT8">
        <v>157.5</v>
      </c>
      <c r="HU8">
        <v>158.4</v>
      </c>
      <c r="HV8">
        <v>158.4</v>
      </c>
      <c r="HW8">
        <v>158.69999999999999</v>
      </c>
      <c r="HX8">
        <v>159.30000000000001</v>
      </c>
      <c r="HY8">
        <v>159.9</v>
      </c>
      <c r="HZ8">
        <v>160.5</v>
      </c>
      <c r="IA8">
        <v>160.69999999999999</v>
      </c>
      <c r="IB8">
        <v>162.19999999999999</v>
      </c>
      <c r="IC8">
        <v>163.9</v>
      </c>
      <c r="ID8">
        <v>164.9</v>
      </c>
      <c r="IE8">
        <v>165.8</v>
      </c>
      <c r="IF8">
        <v>166.6</v>
      </c>
      <c r="IG8">
        <v>168.1</v>
      </c>
      <c r="IH8">
        <v>169.7</v>
      </c>
      <c r="II8">
        <v>170.9</v>
      </c>
      <c r="IJ8">
        <v>172.3</v>
      </c>
      <c r="IK8">
        <v>173.6</v>
      </c>
      <c r="IL8">
        <v>174.6</v>
      </c>
      <c r="IM8">
        <v>177.3</v>
      </c>
      <c r="IN8">
        <v>177.3</v>
      </c>
      <c r="IO8">
        <v>178.4</v>
      </c>
      <c r="IP8">
        <v>179.5</v>
      </c>
      <c r="IQ8">
        <v>103.6</v>
      </c>
      <c r="IR8">
        <v>104</v>
      </c>
      <c r="IS8">
        <v>104.3</v>
      </c>
      <c r="IT8">
        <v>104.7</v>
      </c>
      <c r="IU8">
        <v>105.5</v>
      </c>
      <c r="IV8">
        <v>107.3</v>
      </c>
      <c r="IW8">
        <v>108.3</v>
      </c>
      <c r="IX8">
        <v>108.9</v>
      </c>
      <c r="IY8">
        <v>109.6</v>
      </c>
      <c r="IZ8">
        <v>110.4</v>
      </c>
      <c r="JA8">
        <v>112</v>
      </c>
      <c r="JB8">
        <v>112.8</v>
      </c>
      <c r="JC8">
        <v>113.6</v>
      </c>
      <c r="JD8">
        <v>115.2</v>
      </c>
      <c r="JE8">
        <v>116.2</v>
      </c>
      <c r="JF8">
        <v>117</v>
      </c>
      <c r="JG8">
        <v>119.1</v>
      </c>
      <c r="JH8">
        <v>120.4</v>
      </c>
      <c r="JI8">
        <v>121.6</v>
      </c>
      <c r="JJ8">
        <v>122.2</v>
      </c>
      <c r="JK8">
        <v>122.7</v>
      </c>
      <c r="JL8">
        <v>123.1</v>
      </c>
      <c r="JM8">
        <v>124.6</v>
      </c>
      <c r="JN8">
        <v>124.9</v>
      </c>
      <c r="JO8">
        <v>125.2</v>
      </c>
      <c r="JP8">
        <v>125.6</v>
      </c>
      <c r="JQ8">
        <v>125.9</v>
      </c>
      <c r="JR8">
        <v>126.3</v>
      </c>
      <c r="JS8">
        <v>126.6</v>
      </c>
      <c r="JT8">
        <v>127.3</v>
      </c>
      <c r="JU8">
        <v>127.7</v>
      </c>
      <c r="JV8">
        <v>128</v>
      </c>
      <c r="JW8">
        <v>128.30000000000001</v>
      </c>
      <c r="JX8">
        <v>128.5</v>
      </c>
      <c r="JY8">
        <v>128.6</v>
      </c>
      <c r="JZ8">
        <v>128.6</v>
      </c>
      <c r="KA8">
        <v>129.19999999999999</v>
      </c>
      <c r="KB8">
        <v>129.6</v>
      </c>
      <c r="KC8">
        <v>129.69999999999999</v>
      </c>
      <c r="KD8">
        <v>130.19999999999999</v>
      </c>
      <c r="KE8">
        <v>130.4</v>
      </c>
      <c r="KF8">
        <v>131</v>
      </c>
      <c r="KG8">
        <v>131.80000000000001</v>
      </c>
      <c r="KH8">
        <v>132.19999999999999</v>
      </c>
      <c r="KI8">
        <v>132.6</v>
      </c>
      <c r="KJ8">
        <v>132.69999999999999</v>
      </c>
      <c r="KK8">
        <v>132.9</v>
      </c>
      <c r="KL8">
        <v>133.1</v>
      </c>
      <c r="KM8">
        <v>133.1</v>
      </c>
      <c r="KN8">
        <v>133.5</v>
      </c>
      <c r="KO8">
        <v>134.9</v>
      </c>
      <c r="KP8">
        <v>136.30000000000001</v>
      </c>
      <c r="KQ8">
        <v>136.80000000000001</v>
      </c>
      <c r="KR8">
        <v>137.30000000000001</v>
      </c>
      <c r="KS8">
        <v>137.69999999999999</v>
      </c>
      <c r="KT8">
        <v>138.30000000000001</v>
      </c>
      <c r="KU8">
        <v>138.69999999999999</v>
      </c>
      <c r="KV8">
        <v>139.1</v>
      </c>
      <c r="KW8">
        <v>139.5</v>
      </c>
      <c r="KX8">
        <v>139.5</v>
      </c>
      <c r="KY8">
        <v>139.6</v>
      </c>
      <c r="KZ8">
        <v>139.9</v>
      </c>
      <c r="LA8">
        <v>139.9</v>
      </c>
      <c r="LB8">
        <v>140.30000000000001</v>
      </c>
      <c r="LC8">
        <v>140.69999999999999</v>
      </c>
      <c r="LD8">
        <v>140.80000000000001</v>
      </c>
      <c r="LE8">
        <v>141</v>
      </c>
      <c r="LF8">
        <v>141.19999999999999</v>
      </c>
      <c r="LG8">
        <v>141.5</v>
      </c>
      <c r="LH8">
        <v>141.5</v>
      </c>
      <c r="LI8">
        <v>141.6</v>
      </c>
      <c r="LJ8">
        <v>141.6</v>
      </c>
      <c r="LK8">
        <v>141.69999999999999</v>
      </c>
      <c r="LL8">
        <v>141.69999999999999</v>
      </c>
      <c r="LM8">
        <v>141.9</v>
      </c>
      <c r="LN8">
        <v>142.4</v>
      </c>
      <c r="LO8">
        <v>143.4</v>
      </c>
      <c r="LP8">
        <v>144.1</v>
      </c>
      <c r="LQ8">
        <v>144.9</v>
      </c>
      <c r="LR8">
        <v>144.9</v>
      </c>
      <c r="LS8">
        <v>145.6</v>
      </c>
      <c r="LT8">
        <v>145.9</v>
      </c>
      <c r="LU8">
        <v>147.5</v>
      </c>
      <c r="LV8">
        <v>149.30000000000001</v>
      </c>
      <c r="LW8">
        <v>150.69999999999999</v>
      </c>
      <c r="LX8">
        <v>151.1</v>
      </c>
      <c r="LY8">
        <v>155.5</v>
      </c>
      <c r="LZ8" t="str">
        <v>NA</v>
      </c>
      <c r="MA8">
        <v>153.4</v>
      </c>
      <c r="MB8">
        <v>153.4</v>
      </c>
      <c r="MC8">
        <v>153.4</v>
      </c>
      <c r="MD8">
        <v>153.9</v>
      </c>
      <c r="ME8">
        <v>153.69999999999999</v>
      </c>
      <c r="MF8">
        <v>153.9</v>
      </c>
      <c r="MG8">
        <v>154.19999999999999</v>
      </c>
      <c r="MH8">
        <v>154.4</v>
      </c>
      <c r="MI8">
        <v>155.1</v>
      </c>
      <c r="MJ8">
        <v>155.6</v>
      </c>
      <c r="MK8">
        <v>156</v>
      </c>
      <c r="ML8">
        <v>156.5</v>
      </c>
      <c r="MM8">
        <v>156.5</v>
      </c>
      <c r="MN8">
        <v>158.19999999999999</v>
      </c>
      <c r="MO8">
        <v>159.19999999999999</v>
      </c>
      <c r="MP8">
        <v>159.1</v>
      </c>
      <c r="MQ8">
        <v>159.19999999999999</v>
      </c>
      <c r="MR8">
        <v>159.6</v>
      </c>
      <c r="MS8">
        <v>160</v>
      </c>
      <c r="MT8">
        <v>160.4</v>
      </c>
      <c r="MU8">
        <v>160.6</v>
      </c>
      <c r="MV8">
        <v>162.6</v>
      </c>
      <c r="MW8">
        <v>164.2</v>
      </c>
      <c r="MX8">
        <v>165.4</v>
      </c>
      <c r="MY8">
        <v>166.4</v>
      </c>
      <c r="MZ8">
        <v>167.1</v>
      </c>
      <c r="NA8">
        <v>168.4</v>
      </c>
      <c r="NB8">
        <v>170.1</v>
      </c>
      <c r="NC8">
        <v>171</v>
      </c>
      <c r="ND8">
        <v>172.3</v>
      </c>
      <c r="NE8">
        <v>173.9</v>
      </c>
      <c r="NF8">
        <v>175.2</v>
      </c>
      <c r="NG8">
        <v>177.9</v>
      </c>
      <c r="NH8">
        <v>177.9</v>
      </c>
      <c r="NI8">
        <v>178.8</v>
      </c>
      <c r="NJ8">
        <v>179.4</v>
      </c>
    </row>
    <row r="9" spans="2:374">
      <c r="B9" t="str">
        <v>Oils and fats</v>
      </c>
      <c r="C9">
        <v>106.1</v>
      </c>
      <c r="D9">
        <v>106.7</v>
      </c>
      <c r="E9">
        <v>106.2</v>
      </c>
      <c r="F9">
        <v>105.7</v>
      </c>
      <c r="G9">
        <v>105.3</v>
      </c>
      <c r="H9">
        <v>105.9</v>
      </c>
      <c r="I9">
        <v>106.2</v>
      </c>
      <c r="J9">
        <v>106.4</v>
      </c>
      <c r="K9">
        <v>107.4</v>
      </c>
      <c r="L9">
        <v>107.7</v>
      </c>
      <c r="M9">
        <v>108.9</v>
      </c>
      <c r="N9">
        <v>109.5</v>
      </c>
      <c r="O9">
        <v>109</v>
      </c>
      <c r="P9">
        <v>109</v>
      </c>
      <c r="Q9">
        <v>109.3</v>
      </c>
      <c r="R9">
        <v>109.7</v>
      </c>
      <c r="S9">
        <v>110.1</v>
      </c>
      <c r="T9">
        <v>110.3</v>
      </c>
      <c r="U9">
        <v>110.4</v>
      </c>
      <c r="V9">
        <v>110.6</v>
      </c>
      <c r="W9">
        <v>110.4</v>
      </c>
      <c r="X9">
        <v>110.5</v>
      </c>
      <c r="Y9">
        <v>110.5</v>
      </c>
      <c r="Z9">
        <v>110.2</v>
      </c>
      <c r="AA9">
        <v>111</v>
      </c>
      <c r="AB9">
        <v>111.5</v>
      </c>
      <c r="AC9">
        <v>111.8</v>
      </c>
      <c r="AD9">
        <v>111.9</v>
      </c>
      <c r="AE9">
        <v>112.5</v>
      </c>
      <c r="AF9">
        <v>114.1</v>
      </c>
      <c r="AG9">
        <v>113.5</v>
      </c>
      <c r="AH9">
        <v>114</v>
      </c>
      <c r="AI9">
        <v>114.7</v>
      </c>
      <c r="AJ9">
        <v>115.8</v>
      </c>
      <c r="AK9">
        <v>117.8</v>
      </c>
      <c r="AL9">
        <v>118.3</v>
      </c>
      <c r="AM9">
        <v>118.9</v>
      </c>
      <c r="AN9">
        <v>118.5</v>
      </c>
      <c r="AO9">
        <v>118.3</v>
      </c>
      <c r="AP9">
        <v>118.2</v>
      </c>
      <c r="AQ9">
        <v>118.2</v>
      </c>
      <c r="AR9">
        <v>118.6</v>
      </c>
      <c r="AS9">
        <v>119.5</v>
      </c>
      <c r="AT9">
        <v>119.9</v>
      </c>
      <c r="AU9">
        <v>120.2</v>
      </c>
      <c r="AV9">
        <v>120.8</v>
      </c>
      <c r="AW9">
        <v>121.1</v>
      </c>
      <c r="AX9">
        <v>121.6</v>
      </c>
      <c r="AY9">
        <v>122</v>
      </c>
      <c r="AZ9">
        <v>122.1</v>
      </c>
      <c r="BA9">
        <v>121.6</v>
      </c>
      <c r="BB9">
        <v>121.3</v>
      </c>
      <c r="BC9">
        <v>120.8</v>
      </c>
      <c r="BD9">
        <v>120.9</v>
      </c>
      <c r="BE9">
        <v>120.9</v>
      </c>
      <c r="BF9">
        <v>120.5</v>
      </c>
      <c r="BG9">
        <v>120.7</v>
      </c>
      <c r="BH9">
        <v>121.4</v>
      </c>
      <c r="BI9">
        <v>121.6</v>
      </c>
      <c r="BJ9">
        <v>123.1</v>
      </c>
      <c r="BK9">
        <v>123.2</v>
      </c>
      <c r="BL9">
        <v>122.9</v>
      </c>
      <c r="BM9">
        <v>123.2</v>
      </c>
      <c r="BN9">
        <v>123.5</v>
      </c>
      <c r="BO9">
        <v>123.6</v>
      </c>
      <c r="BP9">
        <v>124</v>
      </c>
      <c r="BQ9">
        <v>124.1</v>
      </c>
      <c r="BR9">
        <v>125</v>
      </c>
      <c r="BS9">
        <v>124.6</v>
      </c>
      <c r="BT9">
        <v>123.5</v>
      </c>
      <c r="BU9">
        <v>122.8</v>
      </c>
      <c r="BV9">
        <v>124.2</v>
      </c>
      <c r="BW9">
        <v>123.9</v>
      </c>
      <c r="BX9">
        <v>124.1</v>
      </c>
      <c r="BY9">
        <v>124.1</v>
      </c>
      <c r="BZ9">
        <v>124</v>
      </c>
      <c r="CA9">
        <v>124.3</v>
      </c>
      <c r="CB9">
        <v>124.4</v>
      </c>
      <c r="CC9">
        <v>124.7</v>
      </c>
      <c r="CD9">
        <v>125.1</v>
      </c>
      <c r="CE9">
        <v>125.6</v>
      </c>
      <c r="CF9">
        <v>126</v>
      </c>
      <c r="CG9">
        <v>127.5</v>
      </c>
      <c r="CH9">
        <v>132</v>
      </c>
      <c r="CI9">
        <v>133.69999999999999</v>
      </c>
      <c r="CJ9">
        <v>133.30000000000001</v>
      </c>
      <c r="CK9">
        <v>137.1</v>
      </c>
      <c r="CL9" t="str">
        <v>NA</v>
      </c>
      <c r="CM9">
        <v>138.19999999999999</v>
      </c>
      <c r="CN9">
        <v>138.19999999999999</v>
      </c>
      <c r="CO9">
        <v>139.80000000000001</v>
      </c>
      <c r="CP9">
        <v>140.4</v>
      </c>
      <c r="CQ9">
        <v>142.6</v>
      </c>
      <c r="CR9">
        <v>145.4</v>
      </c>
      <c r="CS9">
        <v>150</v>
      </c>
      <c r="CT9">
        <v>154.80000000000001</v>
      </c>
      <c r="CU9">
        <v>163</v>
      </c>
      <c r="CV9">
        <v>168.2</v>
      </c>
      <c r="CW9">
        <v>175.2</v>
      </c>
      <c r="CX9">
        <v>184.4</v>
      </c>
      <c r="CY9">
        <v>190.4</v>
      </c>
      <c r="CZ9">
        <v>188.7</v>
      </c>
      <c r="DA9">
        <v>190.9</v>
      </c>
      <c r="DB9">
        <v>195.5</v>
      </c>
      <c r="DC9">
        <v>198.8</v>
      </c>
      <c r="DD9">
        <v>198.4</v>
      </c>
      <c r="DE9">
        <v>195.8</v>
      </c>
      <c r="DF9">
        <v>192.6</v>
      </c>
      <c r="DG9">
        <v>192.6</v>
      </c>
      <c r="DH9">
        <v>203.1</v>
      </c>
      <c r="DI9">
        <v>207.4</v>
      </c>
      <c r="DJ9">
        <v>209.9</v>
      </c>
      <c r="DK9">
        <v>208.1</v>
      </c>
      <c r="DL9">
        <v>202.2</v>
      </c>
      <c r="DM9">
        <v>198.1</v>
      </c>
      <c r="DN9">
        <v>194.1</v>
      </c>
      <c r="DO9">
        <v>191.6</v>
      </c>
      <c r="DP9">
        <v>194</v>
      </c>
      <c r="DQ9">
        <v>193.9</v>
      </c>
      <c r="DR9">
        <v>192.6</v>
      </c>
      <c r="DS9">
        <v>183.4</v>
      </c>
      <c r="DT9">
        <v>183.3</v>
      </c>
      <c r="DU9">
        <v>178.5</v>
      </c>
      <c r="DV9">
        <v>173.3</v>
      </c>
      <c r="DW9">
        <v>105.1</v>
      </c>
      <c r="DX9">
        <v>105.5</v>
      </c>
      <c r="DY9">
        <v>104.9</v>
      </c>
      <c r="DZ9">
        <v>104.4</v>
      </c>
      <c r="EA9">
        <v>103.9</v>
      </c>
      <c r="EB9">
        <v>104.2</v>
      </c>
      <c r="EC9">
        <v>104.3</v>
      </c>
      <c r="ED9">
        <v>104.5</v>
      </c>
      <c r="EE9">
        <v>105.3</v>
      </c>
      <c r="EF9">
        <v>105.7</v>
      </c>
      <c r="EG9">
        <v>106.8</v>
      </c>
      <c r="EH9">
        <v>107.3</v>
      </c>
      <c r="EI9">
        <v>106.8</v>
      </c>
      <c r="EJ9">
        <v>106.6</v>
      </c>
      <c r="EK9">
        <v>106.9</v>
      </c>
      <c r="EL9">
        <v>107.3</v>
      </c>
      <c r="EM9">
        <v>107.7</v>
      </c>
      <c r="EN9">
        <v>107.8</v>
      </c>
      <c r="EO9">
        <v>107.9</v>
      </c>
      <c r="EP9">
        <v>108</v>
      </c>
      <c r="EQ9">
        <v>107.9</v>
      </c>
      <c r="ER9">
        <v>107.9</v>
      </c>
      <c r="ES9">
        <v>107.8</v>
      </c>
      <c r="ET9">
        <v>107.6</v>
      </c>
      <c r="EU9">
        <v>108.5</v>
      </c>
      <c r="EV9">
        <v>109.1</v>
      </c>
      <c r="EW9">
        <v>109.2</v>
      </c>
      <c r="EX9">
        <v>109.2</v>
      </c>
      <c r="EY9">
        <v>109.8</v>
      </c>
      <c r="EZ9">
        <v>111.1</v>
      </c>
      <c r="FA9">
        <v>110.9</v>
      </c>
      <c r="FB9">
        <v>111.4</v>
      </c>
      <c r="FC9">
        <v>111.9</v>
      </c>
      <c r="FD9">
        <v>113.3</v>
      </c>
      <c r="FE9">
        <v>114.9</v>
      </c>
      <c r="FF9">
        <v>115.3</v>
      </c>
      <c r="FG9">
        <v>115.5</v>
      </c>
      <c r="FH9">
        <v>114.8</v>
      </c>
      <c r="FI9">
        <v>114.5</v>
      </c>
      <c r="FJ9">
        <v>114.8</v>
      </c>
      <c r="FK9">
        <v>115</v>
      </c>
      <c r="FL9">
        <v>115.5</v>
      </c>
      <c r="FM9">
        <v>116.4</v>
      </c>
      <c r="FN9">
        <v>116.9</v>
      </c>
      <c r="FO9">
        <v>117.2</v>
      </c>
      <c r="FP9">
        <v>117.8</v>
      </c>
      <c r="FQ9">
        <v>118</v>
      </c>
      <c r="FR9">
        <v>118.6</v>
      </c>
      <c r="FS9">
        <v>119.1</v>
      </c>
      <c r="FT9">
        <v>119.2</v>
      </c>
      <c r="FU9">
        <v>118.8</v>
      </c>
      <c r="FV9">
        <v>118.4</v>
      </c>
      <c r="FW9">
        <v>118.1</v>
      </c>
      <c r="FX9">
        <v>118.2</v>
      </c>
      <c r="FY9">
        <v>118.1</v>
      </c>
      <c r="FZ9">
        <v>118.1</v>
      </c>
      <c r="GA9">
        <v>118.4</v>
      </c>
      <c r="GB9">
        <v>119</v>
      </c>
      <c r="GC9">
        <v>119.2</v>
      </c>
      <c r="GD9">
        <v>120.5</v>
      </c>
      <c r="GE9">
        <v>120.7</v>
      </c>
      <c r="GF9">
        <v>120.4</v>
      </c>
      <c r="GG9">
        <v>120.7</v>
      </c>
      <c r="GH9">
        <v>121</v>
      </c>
      <c r="GI9">
        <v>121</v>
      </c>
      <c r="GJ9">
        <v>121.3</v>
      </c>
      <c r="GK9">
        <v>121.4</v>
      </c>
      <c r="GL9">
        <v>122.2</v>
      </c>
      <c r="GM9">
        <v>122.1</v>
      </c>
      <c r="GN9">
        <v>121.1</v>
      </c>
      <c r="GO9">
        <v>121.1</v>
      </c>
      <c r="GP9">
        <v>122</v>
      </c>
      <c r="GQ9">
        <v>121.8</v>
      </c>
      <c r="GR9">
        <v>122</v>
      </c>
      <c r="GS9">
        <v>122</v>
      </c>
      <c r="GT9">
        <v>122</v>
      </c>
      <c r="GU9">
        <v>122.2</v>
      </c>
      <c r="GV9">
        <v>122.5</v>
      </c>
      <c r="GW9">
        <v>122.9</v>
      </c>
      <c r="GX9">
        <v>123.5</v>
      </c>
      <c r="GY9">
        <v>123.9</v>
      </c>
      <c r="GZ9">
        <v>124.3</v>
      </c>
      <c r="HA9">
        <v>125.7</v>
      </c>
      <c r="HB9">
        <v>129.9</v>
      </c>
      <c r="HC9">
        <v>131.4</v>
      </c>
      <c r="HD9">
        <v>131.19999999999999</v>
      </c>
      <c r="HE9">
        <v>135.1</v>
      </c>
      <c r="HF9" t="str">
        <v>NA</v>
      </c>
      <c r="HG9">
        <v>136.30000000000001</v>
      </c>
      <c r="HH9">
        <v>136.30000000000001</v>
      </c>
      <c r="HI9">
        <v>137.4</v>
      </c>
      <c r="HJ9">
        <v>138.19999999999999</v>
      </c>
      <c r="HK9">
        <v>140.1</v>
      </c>
      <c r="HL9">
        <v>142.69999999999999</v>
      </c>
      <c r="HM9">
        <v>146.6</v>
      </c>
      <c r="HN9">
        <v>150.9</v>
      </c>
      <c r="HO9">
        <v>158.69999999999999</v>
      </c>
      <c r="HP9">
        <v>163.9</v>
      </c>
      <c r="HQ9">
        <v>170.1</v>
      </c>
      <c r="HR9">
        <v>178.7</v>
      </c>
      <c r="HS9">
        <v>183.7</v>
      </c>
      <c r="HT9">
        <v>182.1</v>
      </c>
      <c r="HU9">
        <v>188</v>
      </c>
      <c r="HV9">
        <v>188</v>
      </c>
      <c r="HW9">
        <v>190.6</v>
      </c>
      <c r="HX9">
        <v>190.1</v>
      </c>
      <c r="HY9">
        <v>187.6</v>
      </c>
      <c r="HZ9">
        <v>184.7</v>
      </c>
      <c r="IA9">
        <v>184.9</v>
      </c>
      <c r="IB9">
        <v>194.6</v>
      </c>
      <c r="IC9">
        <v>199.5</v>
      </c>
      <c r="ID9">
        <v>202.4</v>
      </c>
      <c r="IE9">
        <v>200.9</v>
      </c>
      <c r="IF9">
        <v>195.8</v>
      </c>
      <c r="IG9">
        <v>192.4</v>
      </c>
      <c r="IH9">
        <v>188.7</v>
      </c>
      <c r="II9">
        <v>186.5</v>
      </c>
      <c r="IJ9">
        <v>188.9</v>
      </c>
      <c r="IK9">
        <v>188.5</v>
      </c>
      <c r="IL9">
        <v>187.2</v>
      </c>
      <c r="IM9">
        <v>179.3</v>
      </c>
      <c r="IN9">
        <v>179.2</v>
      </c>
      <c r="IO9">
        <v>174.9</v>
      </c>
      <c r="IP9">
        <v>170</v>
      </c>
      <c r="IQ9">
        <v>103.4</v>
      </c>
      <c r="IR9">
        <v>103.5</v>
      </c>
      <c r="IS9">
        <v>102.7</v>
      </c>
      <c r="IT9">
        <v>102.1</v>
      </c>
      <c r="IU9">
        <v>101.5</v>
      </c>
      <c r="IV9">
        <v>101.3</v>
      </c>
      <c r="IW9">
        <v>101.1</v>
      </c>
      <c r="IX9">
        <v>101.1</v>
      </c>
      <c r="IY9">
        <v>101.7</v>
      </c>
      <c r="IZ9">
        <v>102.3</v>
      </c>
      <c r="JA9">
        <v>103.2</v>
      </c>
      <c r="JB9">
        <v>103.4</v>
      </c>
      <c r="JC9">
        <v>102.9</v>
      </c>
      <c r="JD9">
        <v>102.5</v>
      </c>
      <c r="JE9">
        <v>102.8</v>
      </c>
      <c r="JF9">
        <v>103.1</v>
      </c>
      <c r="JG9">
        <v>103.5</v>
      </c>
      <c r="JH9">
        <v>103.4</v>
      </c>
      <c r="JI9">
        <v>103.5</v>
      </c>
      <c r="JJ9">
        <v>103.6</v>
      </c>
      <c r="JK9">
        <v>103.5</v>
      </c>
      <c r="JL9">
        <v>103.5</v>
      </c>
      <c r="JM9">
        <v>103.2</v>
      </c>
      <c r="JN9">
        <v>103</v>
      </c>
      <c r="JO9">
        <v>104.3</v>
      </c>
      <c r="JP9">
        <v>104.9</v>
      </c>
      <c r="JQ9">
        <v>104.8</v>
      </c>
      <c r="JR9">
        <v>104.5</v>
      </c>
      <c r="JS9">
        <v>105.2</v>
      </c>
      <c r="JT9">
        <v>106</v>
      </c>
      <c r="JU9">
        <v>106.3</v>
      </c>
      <c r="JV9">
        <v>106.8</v>
      </c>
      <c r="JW9">
        <v>107</v>
      </c>
      <c r="JX9">
        <v>109</v>
      </c>
      <c r="JY9">
        <v>110</v>
      </c>
      <c r="JZ9">
        <v>110</v>
      </c>
      <c r="KA9">
        <v>109.7</v>
      </c>
      <c r="KB9">
        <v>108.4</v>
      </c>
      <c r="KC9">
        <v>107.9</v>
      </c>
      <c r="KD9">
        <v>108.9</v>
      </c>
      <c r="KE9">
        <v>109.6</v>
      </c>
      <c r="KF9">
        <v>110.2</v>
      </c>
      <c r="KG9">
        <v>111</v>
      </c>
      <c r="KH9">
        <v>111.8</v>
      </c>
      <c r="KI9">
        <v>111.9</v>
      </c>
      <c r="KJ9">
        <v>112.5</v>
      </c>
      <c r="KK9">
        <v>112.6</v>
      </c>
      <c r="KL9">
        <v>113.5</v>
      </c>
      <c r="KM9">
        <v>114</v>
      </c>
      <c r="KN9">
        <v>114.3</v>
      </c>
      <c r="KO9">
        <v>114</v>
      </c>
      <c r="KP9">
        <v>113.5</v>
      </c>
      <c r="KQ9">
        <v>113.4</v>
      </c>
      <c r="KR9">
        <v>113.5</v>
      </c>
      <c r="KS9">
        <v>113.4</v>
      </c>
      <c r="KT9">
        <v>114.1</v>
      </c>
      <c r="KU9">
        <v>114.5</v>
      </c>
      <c r="KV9">
        <v>114.9</v>
      </c>
      <c r="KW9">
        <v>115.2</v>
      </c>
      <c r="KX9">
        <v>115.9</v>
      </c>
      <c r="KY9">
        <v>116.4</v>
      </c>
      <c r="KZ9">
        <v>116.2</v>
      </c>
      <c r="LA9">
        <v>116.5</v>
      </c>
      <c r="LB9">
        <v>116.6</v>
      </c>
      <c r="LC9">
        <v>116.4</v>
      </c>
      <c r="LD9">
        <v>116.6</v>
      </c>
      <c r="LE9">
        <v>116.7</v>
      </c>
      <c r="LF9">
        <v>117.4</v>
      </c>
      <c r="LG9">
        <v>117.8</v>
      </c>
      <c r="LH9">
        <v>118</v>
      </c>
      <c r="LI9">
        <v>118.1</v>
      </c>
      <c r="LJ9">
        <v>118.1</v>
      </c>
      <c r="LK9">
        <v>118.1</v>
      </c>
      <c r="LL9">
        <v>118.4</v>
      </c>
      <c r="LM9">
        <v>118.4</v>
      </c>
      <c r="LN9">
        <v>118.6</v>
      </c>
      <c r="LO9">
        <v>118.6</v>
      </c>
      <c r="LP9">
        <v>119.3</v>
      </c>
      <c r="LQ9">
        <v>119.9</v>
      </c>
      <c r="LR9">
        <v>120.8</v>
      </c>
      <c r="LS9">
        <v>121.1</v>
      </c>
      <c r="LT9">
        <v>121.5</v>
      </c>
      <c r="LU9">
        <v>122.7</v>
      </c>
      <c r="LV9">
        <v>126.3</v>
      </c>
      <c r="LW9">
        <v>127.4</v>
      </c>
      <c r="LX9">
        <v>127.5</v>
      </c>
      <c r="LY9">
        <v>131.6</v>
      </c>
      <c r="LZ9" t="str">
        <v>NA</v>
      </c>
      <c r="MA9">
        <v>132.9</v>
      </c>
      <c r="MB9">
        <v>132.9</v>
      </c>
      <c r="MC9">
        <v>133.4</v>
      </c>
      <c r="MD9">
        <v>134.4</v>
      </c>
      <c r="ME9">
        <v>135.69999999999999</v>
      </c>
      <c r="MF9">
        <v>138</v>
      </c>
      <c r="MG9">
        <v>140.69999999999999</v>
      </c>
      <c r="MH9">
        <v>144.1</v>
      </c>
      <c r="MI9">
        <v>151.4</v>
      </c>
      <c r="MJ9">
        <v>156.4</v>
      </c>
      <c r="MK9">
        <v>161.4</v>
      </c>
      <c r="ML9">
        <v>168.8</v>
      </c>
      <c r="MM9">
        <v>172.2</v>
      </c>
      <c r="MN9">
        <v>170.6</v>
      </c>
      <c r="MO9">
        <v>175</v>
      </c>
      <c r="MP9">
        <v>175</v>
      </c>
      <c r="MQ9">
        <v>176.6</v>
      </c>
      <c r="MR9">
        <v>175.8</v>
      </c>
      <c r="MS9">
        <v>173.5</v>
      </c>
      <c r="MT9">
        <v>171</v>
      </c>
      <c r="MU9">
        <v>171.5</v>
      </c>
      <c r="MV9">
        <v>180</v>
      </c>
      <c r="MW9">
        <v>186</v>
      </c>
      <c r="MX9">
        <v>189.5</v>
      </c>
      <c r="MY9">
        <v>188.6</v>
      </c>
      <c r="MZ9">
        <v>184.8</v>
      </c>
      <c r="NA9">
        <v>182.5</v>
      </c>
      <c r="NB9">
        <v>179.3</v>
      </c>
      <c r="NC9">
        <v>177.7</v>
      </c>
      <c r="ND9">
        <v>180</v>
      </c>
      <c r="NE9">
        <v>179.1</v>
      </c>
      <c r="NF9">
        <v>178</v>
      </c>
      <c r="NG9">
        <v>172.2</v>
      </c>
      <c r="NH9">
        <v>172.2</v>
      </c>
      <c r="NI9">
        <v>168.7</v>
      </c>
      <c r="NJ9">
        <v>164.4</v>
      </c>
    </row>
    <row r="10" spans="2:374">
      <c r="B10" t="str">
        <v>Fruits</v>
      </c>
      <c r="C10">
        <v>103.9</v>
      </c>
      <c r="D10">
        <v>104</v>
      </c>
      <c r="E10">
        <v>105.7</v>
      </c>
      <c r="F10">
        <v>108.3</v>
      </c>
      <c r="G10">
        <v>108.1</v>
      </c>
      <c r="H10">
        <v>109.2</v>
      </c>
      <c r="I10">
        <v>110.3</v>
      </c>
      <c r="J10">
        <v>110.8</v>
      </c>
      <c r="K10">
        <v>110.9</v>
      </c>
      <c r="L10">
        <v>113.2</v>
      </c>
      <c r="M10">
        <v>116.6</v>
      </c>
      <c r="N10">
        <v>115.5</v>
      </c>
      <c r="O10">
        <v>115.5</v>
      </c>
      <c r="P10">
        <v>116.6</v>
      </c>
      <c r="Q10">
        <v>119.6</v>
      </c>
      <c r="R10">
        <v>125.5</v>
      </c>
      <c r="S10">
        <v>126.3</v>
      </c>
      <c r="T10">
        <v>125.8</v>
      </c>
      <c r="U10">
        <v>129.1</v>
      </c>
      <c r="V10">
        <v>129.69999999999999</v>
      </c>
      <c r="W10">
        <v>129.80000000000001</v>
      </c>
      <c r="X10">
        <v>128.9</v>
      </c>
      <c r="Y10">
        <v>128.80000000000001</v>
      </c>
      <c r="Z10">
        <v>128.6</v>
      </c>
      <c r="AA10">
        <v>130.4</v>
      </c>
      <c r="AB10">
        <v>129.4</v>
      </c>
      <c r="AC10">
        <v>130.9</v>
      </c>
      <c r="AD10">
        <v>134.19999999999999</v>
      </c>
      <c r="AE10">
        <v>134.1</v>
      </c>
      <c r="AF10">
        <v>133.19999999999999</v>
      </c>
      <c r="AG10">
        <v>133.30000000000001</v>
      </c>
      <c r="AH10">
        <v>134.19999999999999</v>
      </c>
      <c r="AI10">
        <v>132.30000000000001</v>
      </c>
      <c r="AJ10">
        <v>133.19999999999999</v>
      </c>
      <c r="AK10">
        <v>132.1</v>
      </c>
      <c r="AL10">
        <v>131.6</v>
      </c>
      <c r="AM10">
        <v>131.6</v>
      </c>
      <c r="AN10">
        <v>130.4</v>
      </c>
      <c r="AO10">
        <v>131.69999999999999</v>
      </c>
      <c r="AP10">
        <v>138.1</v>
      </c>
      <c r="AQ10">
        <v>138.1</v>
      </c>
      <c r="AR10">
        <v>137.4</v>
      </c>
      <c r="AS10">
        <v>138.5</v>
      </c>
      <c r="AT10">
        <v>140.19999999999999</v>
      </c>
      <c r="AU10">
        <v>139.19999999999999</v>
      </c>
      <c r="AV10">
        <v>138.4</v>
      </c>
      <c r="AW10">
        <v>136.9</v>
      </c>
      <c r="AX10">
        <v>135.6</v>
      </c>
      <c r="AY10">
        <v>136</v>
      </c>
      <c r="AZ10">
        <v>138.69999999999999</v>
      </c>
      <c r="BA10">
        <v>139.69999999999999</v>
      </c>
      <c r="BB10">
        <v>141.80000000000001</v>
      </c>
      <c r="BC10">
        <v>140.19999999999999</v>
      </c>
      <c r="BD10">
        <v>140.9</v>
      </c>
      <c r="BE10">
        <v>143.9</v>
      </c>
      <c r="BF10">
        <v>148</v>
      </c>
      <c r="BG10">
        <v>147.80000000000001</v>
      </c>
      <c r="BH10">
        <v>146.69999999999999</v>
      </c>
      <c r="BI10">
        <v>147.30000000000001</v>
      </c>
      <c r="BJ10">
        <v>147.19999999999999</v>
      </c>
      <c r="BK10">
        <v>147.9</v>
      </c>
      <c r="BL10">
        <v>149.4</v>
      </c>
      <c r="BM10">
        <v>152.9</v>
      </c>
      <c r="BN10">
        <v>156.4</v>
      </c>
      <c r="BO10">
        <v>157.5</v>
      </c>
      <c r="BP10">
        <v>154.1</v>
      </c>
      <c r="BQ10">
        <v>153.30000000000001</v>
      </c>
      <c r="BR10">
        <v>154.4</v>
      </c>
      <c r="BS10">
        <v>150.1</v>
      </c>
      <c r="BT10">
        <v>144.5</v>
      </c>
      <c r="BU10">
        <v>143.9</v>
      </c>
      <c r="BV10">
        <v>140.19999999999999</v>
      </c>
      <c r="BW10">
        <v>135.5</v>
      </c>
      <c r="BX10">
        <v>135.80000000000001</v>
      </c>
      <c r="BY10">
        <v>136.1</v>
      </c>
      <c r="BZ10">
        <v>143.69999999999999</v>
      </c>
      <c r="CA10">
        <v>143.30000000000001</v>
      </c>
      <c r="CB10">
        <v>146.4</v>
      </c>
      <c r="CC10">
        <v>145.5</v>
      </c>
      <c r="CD10">
        <v>143.80000000000001</v>
      </c>
      <c r="CE10">
        <v>145.69999999999999</v>
      </c>
      <c r="CF10">
        <v>146.19999999999999</v>
      </c>
      <c r="CG10">
        <v>144.30000000000001</v>
      </c>
      <c r="CH10">
        <v>142.19999999999999</v>
      </c>
      <c r="CI10">
        <v>140.69999999999999</v>
      </c>
      <c r="CJ10">
        <v>141.80000000000001</v>
      </c>
      <c r="CK10">
        <v>147.30000000000001</v>
      </c>
      <c r="CL10" t="str">
        <v>NA</v>
      </c>
      <c r="CM10">
        <v>143.19999999999999</v>
      </c>
      <c r="CN10">
        <v>143.19999999999999</v>
      </c>
      <c r="CO10">
        <v>146.9</v>
      </c>
      <c r="CP10">
        <v>147</v>
      </c>
      <c r="CQ10">
        <v>147.19999999999999</v>
      </c>
      <c r="CR10">
        <v>146.5</v>
      </c>
      <c r="CS10">
        <v>145.9</v>
      </c>
      <c r="CT10">
        <v>147</v>
      </c>
      <c r="CU10">
        <v>147.80000000000001</v>
      </c>
      <c r="CV10">
        <v>150.5</v>
      </c>
      <c r="CW10">
        <v>160.6</v>
      </c>
      <c r="CX10">
        <v>162.30000000000001</v>
      </c>
      <c r="CY10">
        <v>158.6</v>
      </c>
      <c r="CZ10">
        <v>157.69999999999999</v>
      </c>
      <c r="DA10">
        <v>155.69999999999999</v>
      </c>
      <c r="DB10">
        <v>152.69999999999999</v>
      </c>
      <c r="DC10">
        <v>152.6</v>
      </c>
      <c r="DD10">
        <v>153.19999999999999</v>
      </c>
      <c r="DE10">
        <v>152</v>
      </c>
      <c r="DF10">
        <v>151.19999999999999</v>
      </c>
      <c r="DG10">
        <v>151.4</v>
      </c>
      <c r="DH10">
        <v>155.9</v>
      </c>
      <c r="DI10">
        <v>169.7</v>
      </c>
      <c r="DJ10">
        <v>168</v>
      </c>
      <c r="DK10">
        <v>165.8</v>
      </c>
      <c r="DL10">
        <v>169.6</v>
      </c>
      <c r="DM10">
        <v>169.2</v>
      </c>
      <c r="DN10">
        <v>164.1</v>
      </c>
      <c r="DO10">
        <v>162.19999999999999</v>
      </c>
      <c r="DP10">
        <v>159.1</v>
      </c>
      <c r="DQ10">
        <v>156.69999999999999</v>
      </c>
      <c r="DR10">
        <v>156.30000000000001</v>
      </c>
      <c r="DS10">
        <v>167.2</v>
      </c>
      <c r="DT10">
        <v>167.2</v>
      </c>
      <c r="DU10">
        <v>173.7</v>
      </c>
      <c r="DV10">
        <v>169</v>
      </c>
      <c r="DW10">
        <v>103.2</v>
      </c>
      <c r="DX10">
        <v>103.6</v>
      </c>
      <c r="DY10">
        <v>105.3</v>
      </c>
      <c r="DZ10">
        <v>108.9</v>
      </c>
      <c r="EA10">
        <v>109.3</v>
      </c>
      <c r="EB10">
        <v>110.7</v>
      </c>
      <c r="EC10">
        <v>111.7</v>
      </c>
      <c r="ED10">
        <v>109.8</v>
      </c>
      <c r="EE10">
        <v>107.3</v>
      </c>
      <c r="EF10">
        <v>109.9</v>
      </c>
      <c r="EG10">
        <v>113.5</v>
      </c>
      <c r="EH10">
        <v>113.3</v>
      </c>
      <c r="EI10">
        <v>113.9</v>
      </c>
      <c r="EJ10">
        <v>115.4</v>
      </c>
      <c r="EK10">
        <v>118.7</v>
      </c>
      <c r="EL10">
        <v>126.1</v>
      </c>
      <c r="EM10">
        <v>127.7</v>
      </c>
      <c r="EN10">
        <v>128.30000000000001</v>
      </c>
      <c r="EO10">
        <v>131.19999999999999</v>
      </c>
      <c r="EP10">
        <v>131.1</v>
      </c>
      <c r="EQ10">
        <v>127.3</v>
      </c>
      <c r="ER10">
        <v>126.4</v>
      </c>
      <c r="ES10">
        <v>125.7</v>
      </c>
      <c r="ET10">
        <v>125.7</v>
      </c>
      <c r="EU10">
        <v>126.2</v>
      </c>
      <c r="EV10">
        <v>125.8</v>
      </c>
      <c r="EW10">
        <v>127.6</v>
      </c>
      <c r="EX10">
        <v>132.5</v>
      </c>
      <c r="EY10">
        <v>132.6</v>
      </c>
      <c r="EZ10">
        <v>132.80000000000001</v>
      </c>
      <c r="FA10">
        <v>133.1</v>
      </c>
      <c r="FB10">
        <v>132.30000000000001</v>
      </c>
      <c r="FC10">
        <v>128.4</v>
      </c>
      <c r="FD10">
        <v>129</v>
      </c>
      <c r="FE10">
        <v>128.19999999999999</v>
      </c>
      <c r="FF10">
        <v>126.6</v>
      </c>
      <c r="FG10">
        <v>125.7</v>
      </c>
      <c r="FH10">
        <v>124.9</v>
      </c>
      <c r="FI10">
        <v>126.2</v>
      </c>
      <c r="FJ10">
        <v>134.80000000000001</v>
      </c>
      <c r="FK10">
        <v>136</v>
      </c>
      <c r="FL10">
        <v>136.5</v>
      </c>
      <c r="FM10">
        <v>137.80000000000001</v>
      </c>
      <c r="FN10">
        <v>138.1</v>
      </c>
      <c r="FO10">
        <v>136.1</v>
      </c>
      <c r="FP10">
        <v>134.69999999999999</v>
      </c>
      <c r="FQ10">
        <v>134.1</v>
      </c>
      <c r="FR10">
        <v>132.69999999999999</v>
      </c>
      <c r="FS10">
        <v>133</v>
      </c>
      <c r="FT10">
        <v>135.30000000000001</v>
      </c>
      <c r="FU10">
        <v>138.30000000000001</v>
      </c>
      <c r="FV10">
        <v>139.9</v>
      </c>
      <c r="FW10">
        <v>137.9</v>
      </c>
      <c r="FX10">
        <v>139.19999999999999</v>
      </c>
      <c r="FY10">
        <v>141.80000000000001</v>
      </c>
      <c r="FZ10">
        <v>145.5</v>
      </c>
      <c r="GA10">
        <v>143</v>
      </c>
      <c r="GB10">
        <v>141.5</v>
      </c>
      <c r="GC10">
        <v>142.19999999999999</v>
      </c>
      <c r="GD10">
        <v>141.5</v>
      </c>
      <c r="GE10">
        <v>141.30000000000001</v>
      </c>
      <c r="GF10">
        <v>142.9</v>
      </c>
      <c r="GG10">
        <v>146.19999999999999</v>
      </c>
      <c r="GH10">
        <v>153.5</v>
      </c>
      <c r="GI10">
        <v>154.6</v>
      </c>
      <c r="GJ10">
        <v>153.19999999999999</v>
      </c>
      <c r="GK10">
        <v>151.6</v>
      </c>
      <c r="GL10">
        <v>150.6</v>
      </c>
      <c r="GM10">
        <v>145.4</v>
      </c>
      <c r="GN10">
        <v>142.5</v>
      </c>
      <c r="GO10">
        <v>142.80000000000001</v>
      </c>
      <c r="GP10">
        <v>139.4</v>
      </c>
      <c r="GQ10">
        <v>135.4</v>
      </c>
      <c r="GR10">
        <v>136.4</v>
      </c>
      <c r="GS10">
        <v>137.6</v>
      </c>
      <c r="GT10">
        <v>146.5</v>
      </c>
      <c r="GU10">
        <v>146.80000000000001</v>
      </c>
      <c r="GV10">
        <v>150.30000000000001</v>
      </c>
      <c r="GW10">
        <v>149.4</v>
      </c>
      <c r="GX10">
        <v>146.6</v>
      </c>
      <c r="GY10">
        <v>148</v>
      </c>
      <c r="GZ10">
        <v>147.4</v>
      </c>
      <c r="HA10">
        <v>145.69999999999999</v>
      </c>
      <c r="HB10">
        <v>143.19999999999999</v>
      </c>
      <c r="HC10">
        <v>141.80000000000001</v>
      </c>
      <c r="HD10">
        <v>142.5</v>
      </c>
      <c r="HE10">
        <v>149.9</v>
      </c>
      <c r="HF10" t="str">
        <v>NA</v>
      </c>
      <c r="HG10">
        <v>147.19999999999999</v>
      </c>
      <c r="HH10">
        <v>147.19999999999999</v>
      </c>
      <c r="HI10">
        <v>150.4</v>
      </c>
      <c r="HJ10">
        <v>150.9</v>
      </c>
      <c r="HK10">
        <v>151.19999999999999</v>
      </c>
      <c r="HL10">
        <v>148.4</v>
      </c>
      <c r="HM10">
        <v>147.69999999999999</v>
      </c>
      <c r="HN10">
        <v>149.6</v>
      </c>
      <c r="HO10">
        <v>150.69999999999999</v>
      </c>
      <c r="HP10">
        <v>153.69999999999999</v>
      </c>
      <c r="HQ10">
        <v>164.4</v>
      </c>
      <c r="HR10">
        <v>167.1</v>
      </c>
      <c r="HS10">
        <v>164.6</v>
      </c>
      <c r="HT10">
        <v>163.9</v>
      </c>
      <c r="HU10">
        <v>156.80000000000001</v>
      </c>
      <c r="HV10">
        <v>156.69999999999999</v>
      </c>
      <c r="HW10">
        <v>155.69999999999999</v>
      </c>
      <c r="HX10">
        <v>156.5</v>
      </c>
      <c r="HY10">
        <v>154.9</v>
      </c>
      <c r="HZ10">
        <v>153.69999999999999</v>
      </c>
      <c r="IA10">
        <v>153.69999999999999</v>
      </c>
      <c r="IB10">
        <v>157.6</v>
      </c>
      <c r="IC10">
        <v>172.6</v>
      </c>
      <c r="ID10">
        <v>171</v>
      </c>
      <c r="IE10">
        <v>169.7</v>
      </c>
      <c r="IF10">
        <v>174.2</v>
      </c>
      <c r="IG10">
        <v>172.9</v>
      </c>
      <c r="IH10">
        <v>165.7</v>
      </c>
      <c r="II10">
        <v>163.80000000000001</v>
      </c>
      <c r="IJ10">
        <v>160.69999999999999</v>
      </c>
      <c r="IK10">
        <v>158</v>
      </c>
      <c r="IL10">
        <v>158.30000000000001</v>
      </c>
      <c r="IM10">
        <v>169.5</v>
      </c>
      <c r="IN10">
        <v>169.5</v>
      </c>
      <c r="IO10">
        <v>176.3</v>
      </c>
      <c r="IP10">
        <v>172.2</v>
      </c>
      <c r="IQ10">
        <v>102.3</v>
      </c>
      <c r="IR10">
        <v>103.1</v>
      </c>
      <c r="IS10">
        <v>104.9</v>
      </c>
      <c r="IT10">
        <v>109.5</v>
      </c>
      <c r="IU10">
        <v>110.6</v>
      </c>
      <c r="IV10">
        <v>112.4</v>
      </c>
      <c r="IW10">
        <v>113.2</v>
      </c>
      <c r="IX10">
        <v>108.7</v>
      </c>
      <c r="IY10">
        <v>103.2</v>
      </c>
      <c r="IZ10">
        <v>106.2</v>
      </c>
      <c r="JA10">
        <v>110</v>
      </c>
      <c r="JB10">
        <v>110.7</v>
      </c>
      <c r="JC10">
        <v>112.1</v>
      </c>
      <c r="JD10">
        <v>114.1</v>
      </c>
      <c r="JE10">
        <v>117.7</v>
      </c>
      <c r="JF10">
        <v>126.7</v>
      </c>
      <c r="JG10">
        <v>129.19999999999999</v>
      </c>
      <c r="JH10">
        <v>131.19999999999999</v>
      </c>
      <c r="JI10">
        <v>133.69999999999999</v>
      </c>
      <c r="JJ10">
        <v>132.69999999999999</v>
      </c>
      <c r="JK10">
        <v>124.5</v>
      </c>
      <c r="JL10">
        <v>123.5</v>
      </c>
      <c r="JM10">
        <v>122.2</v>
      </c>
      <c r="JN10">
        <v>122.3</v>
      </c>
      <c r="JO10">
        <v>121.3</v>
      </c>
      <c r="JP10">
        <v>121.6</v>
      </c>
      <c r="JQ10">
        <v>123.8</v>
      </c>
      <c r="JR10">
        <v>130.6</v>
      </c>
      <c r="JS10">
        <v>130.80000000000001</v>
      </c>
      <c r="JT10">
        <v>132.30000000000001</v>
      </c>
      <c r="JU10">
        <v>132.80000000000001</v>
      </c>
      <c r="JV10">
        <v>130.1</v>
      </c>
      <c r="JW10">
        <v>124</v>
      </c>
      <c r="JX10">
        <v>124.1</v>
      </c>
      <c r="JY10">
        <v>123.7</v>
      </c>
      <c r="JZ10">
        <v>120.8</v>
      </c>
      <c r="KA10">
        <v>119</v>
      </c>
      <c r="KB10">
        <v>118.6</v>
      </c>
      <c r="KC10">
        <v>119.9</v>
      </c>
      <c r="KD10">
        <v>131.1</v>
      </c>
      <c r="KE10">
        <v>133.5</v>
      </c>
      <c r="KF10">
        <v>135.5</v>
      </c>
      <c r="KG10">
        <v>137</v>
      </c>
      <c r="KH10">
        <v>135.80000000000001</v>
      </c>
      <c r="KI10">
        <v>132.5</v>
      </c>
      <c r="KJ10">
        <v>130.4</v>
      </c>
      <c r="KK10">
        <v>130.80000000000001</v>
      </c>
      <c r="KL10">
        <v>129.30000000000001</v>
      </c>
      <c r="KM10">
        <v>129.6</v>
      </c>
      <c r="KN10">
        <v>131.4</v>
      </c>
      <c r="KO10">
        <v>136.80000000000001</v>
      </c>
      <c r="KP10">
        <v>137.69999999999999</v>
      </c>
      <c r="KQ10">
        <v>135.19999999999999</v>
      </c>
      <c r="KR10">
        <v>137.19999999999999</v>
      </c>
      <c r="KS10">
        <v>139.4</v>
      </c>
      <c r="KT10">
        <v>142.69999999999999</v>
      </c>
      <c r="KU10">
        <v>137.5</v>
      </c>
      <c r="KV10">
        <v>135.6</v>
      </c>
      <c r="KW10">
        <v>136.4</v>
      </c>
      <c r="KX10">
        <v>135</v>
      </c>
      <c r="KY10">
        <v>133.80000000000001</v>
      </c>
      <c r="KZ10">
        <v>135.5</v>
      </c>
      <c r="LA10">
        <v>138.5</v>
      </c>
      <c r="LB10">
        <v>150.1</v>
      </c>
      <c r="LC10">
        <v>151.30000000000001</v>
      </c>
      <c r="LD10">
        <v>152.19999999999999</v>
      </c>
      <c r="LE10">
        <v>149.69999999999999</v>
      </c>
      <c r="LF10">
        <v>146.30000000000001</v>
      </c>
      <c r="LG10">
        <v>140</v>
      </c>
      <c r="LH10">
        <v>139.5</v>
      </c>
      <c r="LI10">
        <v>141.5</v>
      </c>
      <c r="LJ10">
        <v>138.5</v>
      </c>
      <c r="LK10">
        <v>135.19999999999999</v>
      </c>
      <c r="LL10">
        <v>137</v>
      </c>
      <c r="LM10">
        <v>139.4</v>
      </c>
      <c r="LN10">
        <v>149.69999999999999</v>
      </c>
      <c r="LO10">
        <v>150.9</v>
      </c>
      <c r="LP10">
        <v>154.69999999999999</v>
      </c>
      <c r="LQ10">
        <v>153.9</v>
      </c>
      <c r="LR10">
        <v>149.80000000000001</v>
      </c>
      <c r="LS10">
        <v>150.6</v>
      </c>
      <c r="LT10">
        <v>148.80000000000001</v>
      </c>
      <c r="LU10">
        <v>147.19999999999999</v>
      </c>
      <c r="LV10">
        <v>144.4</v>
      </c>
      <c r="LW10">
        <v>143.1</v>
      </c>
      <c r="LX10">
        <v>143.30000000000001</v>
      </c>
      <c r="LY10">
        <v>152.9</v>
      </c>
      <c r="LZ10" t="str">
        <v>NA</v>
      </c>
      <c r="MA10">
        <v>151.80000000000001</v>
      </c>
      <c r="MB10">
        <v>151.80000000000001</v>
      </c>
      <c r="MC10">
        <v>154.5</v>
      </c>
      <c r="MD10">
        <v>155.4</v>
      </c>
      <c r="ME10">
        <v>155.69999999999999</v>
      </c>
      <c r="MF10">
        <v>150.5</v>
      </c>
      <c r="MG10">
        <v>149.69999999999999</v>
      </c>
      <c r="MH10">
        <v>152.6</v>
      </c>
      <c r="MI10">
        <v>154</v>
      </c>
      <c r="MJ10">
        <v>157.30000000000001</v>
      </c>
      <c r="MK10">
        <v>168.8</v>
      </c>
      <c r="ML10">
        <v>172.5</v>
      </c>
      <c r="MM10">
        <v>171.5</v>
      </c>
      <c r="MN10">
        <v>170.9</v>
      </c>
      <c r="MO10">
        <v>161.30000000000001</v>
      </c>
      <c r="MP10">
        <v>161.19999999999999</v>
      </c>
      <c r="MQ10">
        <v>159.30000000000001</v>
      </c>
      <c r="MR10">
        <v>160.30000000000001</v>
      </c>
      <c r="MS10">
        <v>158.30000000000001</v>
      </c>
      <c r="MT10">
        <v>156.5</v>
      </c>
      <c r="MU10">
        <v>156.4</v>
      </c>
      <c r="MV10">
        <v>159.6</v>
      </c>
      <c r="MW10">
        <v>175.9</v>
      </c>
      <c r="MX10">
        <v>174.5</v>
      </c>
      <c r="MY10">
        <v>174.1</v>
      </c>
      <c r="MZ10">
        <v>179.5</v>
      </c>
      <c r="NA10">
        <v>177.1</v>
      </c>
      <c r="NB10">
        <v>167.5</v>
      </c>
      <c r="NC10">
        <v>165.7</v>
      </c>
      <c r="ND10">
        <v>162.6</v>
      </c>
      <c r="NE10">
        <v>159.5</v>
      </c>
      <c r="NF10">
        <v>160.5</v>
      </c>
      <c r="NG10">
        <v>172.1</v>
      </c>
      <c r="NH10">
        <v>172.1</v>
      </c>
      <c r="NI10">
        <v>179.2</v>
      </c>
      <c r="NJ10">
        <v>175.8</v>
      </c>
    </row>
    <row r="11" spans="2:374">
      <c r="B11" t="str">
        <v>Vegetables</v>
      </c>
      <c r="C11">
        <v>101.9</v>
      </c>
      <c r="D11">
        <v>102.4</v>
      </c>
      <c r="E11">
        <v>101.4</v>
      </c>
      <c r="F11">
        <v>103.4</v>
      </c>
      <c r="G11">
        <v>107.3</v>
      </c>
      <c r="H11">
        <v>118</v>
      </c>
      <c r="I11">
        <v>129.19999999999999</v>
      </c>
      <c r="J11">
        <v>138.9</v>
      </c>
      <c r="K11">
        <v>154</v>
      </c>
      <c r="L11">
        <v>164.9</v>
      </c>
      <c r="M11">
        <v>178.1</v>
      </c>
      <c r="N11">
        <v>145.69999999999999</v>
      </c>
      <c r="O11">
        <v>123.9</v>
      </c>
      <c r="P11">
        <v>116</v>
      </c>
      <c r="Q11">
        <v>117.9</v>
      </c>
      <c r="R11">
        <v>120.5</v>
      </c>
      <c r="S11">
        <v>123.9</v>
      </c>
      <c r="T11">
        <v>129.30000000000001</v>
      </c>
      <c r="U11">
        <v>150.1</v>
      </c>
      <c r="V11">
        <v>161.1</v>
      </c>
      <c r="W11">
        <v>158.80000000000001</v>
      </c>
      <c r="X11">
        <v>155.30000000000001</v>
      </c>
      <c r="Y11">
        <v>152</v>
      </c>
      <c r="Z11">
        <v>140.30000000000001</v>
      </c>
      <c r="AA11">
        <v>132.30000000000001</v>
      </c>
      <c r="AB11">
        <v>128.19999999999999</v>
      </c>
      <c r="AC11">
        <v>128</v>
      </c>
      <c r="AD11">
        <v>127.5</v>
      </c>
      <c r="AE11">
        <v>128.5</v>
      </c>
      <c r="AF11">
        <v>135.19999999999999</v>
      </c>
      <c r="AG11">
        <v>140.80000000000001</v>
      </c>
      <c r="AH11">
        <v>153.6</v>
      </c>
      <c r="AI11">
        <v>158.9</v>
      </c>
      <c r="AJ11">
        <v>157.69999999999999</v>
      </c>
      <c r="AK11">
        <v>155.19999999999999</v>
      </c>
      <c r="AL11">
        <v>145.5</v>
      </c>
      <c r="AM11">
        <v>140.1</v>
      </c>
      <c r="AN11">
        <v>130.9</v>
      </c>
      <c r="AO11">
        <v>130.69999999999999</v>
      </c>
      <c r="AP11">
        <v>134.1</v>
      </c>
      <c r="AQ11">
        <v>141.80000000000001</v>
      </c>
      <c r="AR11">
        <v>152.5</v>
      </c>
      <c r="AS11">
        <v>158.19999999999999</v>
      </c>
      <c r="AT11">
        <v>156.9</v>
      </c>
      <c r="AU11">
        <v>149.5</v>
      </c>
      <c r="AV11">
        <v>149.19999999999999</v>
      </c>
      <c r="AW11">
        <v>141.80000000000001</v>
      </c>
      <c r="AX11">
        <v>127.5</v>
      </c>
      <c r="AY11">
        <v>119.8</v>
      </c>
      <c r="AZ11">
        <v>119.1</v>
      </c>
      <c r="BA11">
        <v>119.7</v>
      </c>
      <c r="BB11">
        <v>121.5</v>
      </c>
      <c r="BC11">
        <v>123.8</v>
      </c>
      <c r="BD11">
        <v>128.80000000000001</v>
      </c>
      <c r="BE11">
        <v>151.5</v>
      </c>
      <c r="BF11">
        <v>162.9</v>
      </c>
      <c r="BG11">
        <v>154.5</v>
      </c>
      <c r="BH11">
        <v>157.1</v>
      </c>
      <c r="BI11">
        <v>168</v>
      </c>
      <c r="BJ11">
        <v>161</v>
      </c>
      <c r="BK11">
        <v>152.1</v>
      </c>
      <c r="BL11">
        <v>142.4</v>
      </c>
      <c r="BM11">
        <v>138</v>
      </c>
      <c r="BN11">
        <v>135.1</v>
      </c>
      <c r="BO11">
        <v>137.80000000000001</v>
      </c>
      <c r="BP11">
        <v>143.5</v>
      </c>
      <c r="BQ11">
        <v>154.19999999999999</v>
      </c>
      <c r="BR11">
        <v>156.30000000000001</v>
      </c>
      <c r="BS11">
        <v>149.4</v>
      </c>
      <c r="BT11">
        <v>147.6</v>
      </c>
      <c r="BU11">
        <v>147.5</v>
      </c>
      <c r="BV11">
        <v>136.6</v>
      </c>
      <c r="BW11">
        <v>131.69999999999999</v>
      </c>
      <c r="BX11">
        <v>128.69999999999999</v>
      </c>
      <c r="BY11">
        <v>128.19999999999999</v>
      </c>
      <c r="BZ11">
        <v>133.4</v>
      </c>
      <c r="CA11">
        <v>140.6</v>
      </c>
      <c r="CB11">
        <v>150.1</v>
      </c>
      <c r="CC11">
        <v>156.19999999999999</v>
      </c>
      <c r="CD11">
        <v>163.4</v>
      </c>
      <c r="CE11">
        <v>178.8</v>
      </c>
      <c r="CF11">
        <v>191.4</v>
      </c>
      <c r="CG11">
        <v>209.5</v>
      </c>
      <c r="CH11">
        <v>191.5</v>
      </c>
      <c r="CI11">
        <v>165.1</v>
      </c>
      <c r="CJ11">
        <v>152.30000000000001</v>
      </c>
      <c r="CK11">
        <v>162.69999999999999</v>
      </c>
      <c r="CL11" t="str">
        <v>NA</v>
      </c>
      <c r="CM11">
        <v>148.9</v>
      </c>
      <c r="CN11">
        <v>148.9</v>
      </c>
      <c r="CO11">
        <v>171</v>
      </c>
      <c r="CP11">
        <v>178.8</v>
      </c>
      <c r="CQ11">
        <v>200.6</v>
      </c>
      <c r="CR11">
        <v>222.2</v>
      </c>
      <c r="CS11">
        <v>225.2</v>
      </c>
      <c r="CT11">
        <v>187.8</v>
      </c>
      <c r="CU11">
        <v>149.69999999999999</v>
      </c>
      <c r="CV11">
        <v>141</v>
      </c>
      <c r="CW11">
        <v>135.1</v>
      </c>
      <c r="CX11">
        <v>138.4</v>
      </c>
      <c r="CY11">
        <v>144.69999999999999</v>
      </c>
      <c r="CZ11">
        <v>152.80000000000001</v>
      </c>
      <c r="DA11">
        <v>153.9</v>
      </c>
      <c r="DB11">
        <v>151.4</v>
      </c>
      <c r="DC11">
        <v>170.4</v>
      </c>
      <c r="DD11">
        <v>183.9</v>
      </c>
      <c r="DE11">
        <v>172.3</v>
      </c>
      <c r="DF11">
        <v>159.19999999999999</v>
      </c>
      <c r="DG11">
        <v>155.19999999999999</v>
      </c>
      <c r="DH11">
        <v>155.80000000000001</v>
      </c>
      <c r="DI11">
        <v>153.6</v>
      </c>
      <c r="DJ11">
        <v>160.4</v>
      </c>
      <c r="DK11">
        <v>167.3</v>
      </c>
      <c r="DL11">
        <v>168.6</v>
      </c>
      <c r="DM11">
        <v>173.1</v>
      </c>
      <c r="DN11">
        <v>176.9</v>
      </c>
      <c r="DO11">
        <v>184.8</v>
      </c>
      <c r="DP11">
        <v>171.6</v>
      </c>
      <c r="DQ11">
        <v>150.19999999999999</v>
      </c>
      <c r="DR11">
        <v>142.9</v>
      </c>
      <c r="DS11">
        <v>140.9</v>
      </c>
      <c r="DT11">
        <v>140.9</v>
      </c>
      <c r="DU11">
        <v>142.80000000000001</v>
      </c>
      <c r="DV11">
        <v>148.69999999999999</v>
      </c>
      <c r="DW11">
        <v>102.2</v>
      </c>
      <c r="DX11">
        <v>103.2</v>
      </c>
      <c r="DY11">
        <v>102.2</v>
      </c>
      <c r="DZ11">
        <v>105.5</v>
      </c>
      <c r="EA11">
        <v>112.9</v>
      </c>
      <c r="EB11">
        <v>126.7</v>
      </c>
      <c r="EC11">
        <v>140</v>
      </c>
      <c r="ED11">
        <v>151.80000000000001</v>
      </c>
      <c r="EE11">
        <v>160.9</v>
      </c>
      <c r="EF11">
        <v>171.2</v>
      </c>
      <c r="EG11">
        <v>183.1</v>
      </c>
      <c r="EH11">
        <v>145.4</v>
      </c>
      <c r="EI11">
        <v>122.2</v>
      </c>
      <c r="EJ11">
        <v>114.5</v>
      </c>
      <c r="EK11">
        <v>116.3</v>
      </c>
      <c r="EL11">
        <v>120.7</v>
      </c>
      <c r="EM11">
        <v>125</v>
      </c>
      <c r="EN11">
        <v>132.1</v>
      </c>
      <c r="EO11">
        <v>157.69999999999999</v>
      </c>
      <c r="EP11">
        <v>168.2</v>
      </c>
      <c r="EQ11">
        <v>162.1</v>
      </c>
      <c r="ER11">
        <v>156.80000000000001</v>
      </c>
      <c r="ES11">
        <v>152.4</v>
      </c>
      <c r="ET11">
        <v>140.5</v>
      </c>
      <c r="EU11">
        <v>133</v>
      </c>
      <c r="EV11">
        <v>129.4</v>
      </c>
      <c r="EW11">
        <v>129.19999999999999</v>
      </c>
      <c r="EX11">
        <v>128.6</v>
      </c>
      <c r="EY11">
        <v>130.9</v>
      </c>
      <c r="EZ11">
        <v>139.1</v>
      </c>
      <c r="FA11">
        <v>145.1</v>
      </c>
      <c r="FB11">
        <v>157.6</v>
      </c>
      <c r="FC11">
        <v>162.19999999999999</v>
      </c>
      <c r="FD11">
        <v>160.4</v>
      </c>
      <c r="FE11">
        <v>158.4</v>
      </c>
      <c r="FF11">
        <v>146.69999999999999</v>
      </c>
      <c r="FG11">
        <v>141.5</v>
      </c>
      <c r="FH11">
        <v>130.30000000000001</v>
      </c>
      <c r="FI11">
        <v>129.80000000000001</v>
      </c>
      <c r="FJ11">
        <v>135</v>
      </c>
      <c r="FK11">
        <v>145.1</v>
      </c>
      <c r="FL11">
        <v>159.69999999999999</v>
      </c>
      <c r="FM11">
        <v>165.4</v>
      </c>
      <c r="FN11">
        <v>159.1</v>
      </c>
      <c r="FO11">
        <v>150.69999999999999</v>
      </c>
      <c r="FP11">
        <v>151.19999999999999</v>
      </c>
      <c r="FQ11">
        <v>141.9</v>
      </c>
      <c r="FR11">
        <v>125.3</v>
      </c>
      <c r="FS11">
        <v>119.4</v>
      </c>
      <c r="FT11">
        <v>119.5</v>
      </c>
      <c r="FU11">
        <v>120.5</v>
      </c>
      <c r="FV11">
        <v>123.4</v>
      </c>
      <c r="FW11">
        <v>125.6</v>
      </c>
      <c r="FX11">
        <v>133.30000000000001</v>
      </c>
      <c r="FY11">
        <v>159.5</v>
      </c>
      <c r="FZ11">
        <v>168.6</v>
      </c>
      <c r="GA11">
        <v>156.6</v>
      </c>
      <c r="GB11">
        <v>162.6</v>
      </c>
      <c r="GC11">
        <v>173.8</v>
      </c>
      <c r="GD11">
        <v>161.69999999999999</v>
      </c>
      <c r="GE11">
        <v>151.6</v>
      </c>
      <c r="GF11">
        <v>140.5</v>
      </c>
      <c r="GG11">
        <v>134.6</v>
      </c>
      <c r="GH11">
        <v>132.6</v>
      </c>
      <c r="GI11">
        <v>135.6</v>
      </c>
      <c r="GJ11">
        <v>143.69999999999999</v>
      </c>
      <c r="GK11">
        <v>155.9</v>
      </c>
      <c r="GL11">
        <v>156.6</v>
      </c>
      <c r="GM11">
        <v>150</v>
      </c>
      <c r="GN11">
        <v>146.69999999999999</v>
      </c>
      <c r="GO11">
        <v>146.69999999999999</v>
      </c>
      <c r="GP11">
        <v>135.19999999999999</v>
      </c>
      <c r="GQ11">
        <v>131.30000000000001</v>
      </c>
      <c r="GR11">
        <v>129.69999999999999</v>
      </c>
      <c r="GS11">
        <v>132.6</v>
      </c>
      <c r="GT11">
        <v>143</v>
      </c>
      <c r="GU11">
        <v>150.5</v>
      </c>
      <c r="GV11">
        <v>160.30000000000001</v>
      </c>
      <c r="GW11">
        <v>167.4</v>
      </c>
      <c r="GX11">
        <v>173.2</v>
      </c>
      <c r="GY11">
        <v>188.4</v>
      </c>
      <c r="GZ11">
        <v>199.6</v>
      </c>
      <c r="HA11">
        <v>217</v>
      </c>
      <c r="HB11">
        <v>197</v>
      </c>
      <c r="HC11">
        <v>170.7</v>
      </c>
      <c r="HD11">
        <v>157.30000000000001</v>
      </c>
      <c r="HE11">
        <v>168.6</v>
      </c>
      <c r="HF11" t="str">
        <v>NA</v>
      </c>
      <c r="HG11">
        <v>156.5</v>
      </c>
      <c r="HH11">
        <v>156.5</v>
      </c>
      <c r="HI11">
        <v>178.1</v>
      </c>
      <c r="HJ11">
        <v>186.7</v>
      </c>
      <c r="HK11">
        <v>209.2</v>
      </c>
      <c r="HL11">
        <v>230</v>
      </c>
      <c r="HM11">
        <v>230.5</v>
      </c>
      <c r="HN11">
        <v>194.2</v>
      </c>
      <c r="HO11">
        <v>160</v>
      </c>
      <c r="HP11">
        <v>149.5</v>
      </c>
      <c r="HQ11">
        <v>144.1</v>
      </c>
      <c r="HR11">
        <v>147.9</v>
      </c>
      <c r="HS11">
        <v>155.4</v>
      </c>
      <c r="HT11">
        <v>164.2</v>
      </c>
      <c r="HU11">
        <v>162.19999999999999</v>
      </c>
      <c r="HV11">
        <v>162.30000000000001</v>
      </c>
      <c r="HW11">
        <v>185.3</v>
      </c>
      <c r="HX11">
        <v>199.2</v>
      </c>
      <c r="HY11">
        <v>188.3</v>
      </c>
      <c r="HZ11">
        <v>174.3</v>
      </c>
      <c r="IA11">
        <v>169.7</v>
      </c>
      <c r="IB11">
        <v>166.9</v>
      </c>
      <c r="IC11">
        <v>166.2</v>
      </c>
      <c r="ID11">
        <v>174.9</v>
      </c>
      <c r="IE11">
        <v>182.3</v>
      </c>
      <c r="IF11">
        <v>182.1</v>
      </c>
      <c r="IG11">
        <v>186.7</v>
      </c>
      <c r="IH11">
        <v>191.8</v>
      </c>
      <c r="II11">
        <v>199.7</v>
      </c>
      <c r="IJ11">
        <v>183.1</v>
      </c>
      <c r="IK11">
        <v>159.9</v>
      </c>
      <c r="IL11">
        <v>153.9</v>
      </c>
      <c r="IM11">
        <v>152.69999999999999</v>
      </c>
      <c r="IN11">
        <v>152.80000000000001</v>
      </c>
      <c r="IO11">
        <v>155.4</v>
      </c>
      <c r="IP11">
        <v>161</v>
      </c>
      <c r="IQ11">
        <v>102.9</v>
      </c>
      <c r="IR11">
        <v>104.9</v>
      </c>
      <c r="IS11">
        <v>103.8</v>
      </c>
      <c r="IT11">
        <v>109.7</v>
      </c>
      <c r="IU11">
        <v>123.7</v>
      </c>
      <c r="IV11">
        <v>143.6</v>
      </c>
      <c r="IW11">
        <v>160.9</v>
      </c>
      <c r="IX11">
        <v>177</v>
      </c>
      <c r="IY11">
        <v>174.3</v>
      </c>
      <c r="IZ11">
        <v>183.5</v>
      </c>
      <c r="JA11">
        <v>192.8</v>
      </c>
      <c r="JB11">
        <v>144.80000000000001</v>
      </c>
      <c r="JC11">
        <v>118.9</v>
      </c>
      <c r="JD11">
        <v>111.5</v>
      </c>
      <c r="JE11">
        <v>113.3</v>
      </c>
      <c r="JF11">
        <v>121.2</v>
      </c>
      <c r="JG11">
        <v>127</v>
      </c>
      <c r="JH11">
        <v>137.5</v>
      </c>
      <c r="JI11">
        <v>172.4</v>
      </c>
      <c r="JJ11">
        <v>181.9</v>
      </c>
      <c r="JK11">
        <v>168.6</v>
      </c>
      <c r="JL11">
        <v>159.6</v>
      </c>
      <c r="JM11">
        <v>153.19999999999999</v>
      </c>
      <c r="JN11">
        <v>141</v>
      </c>
      <c r="JO11">
        <v>134.4</v>
      </c>
      <c r="JP11">
        <v>131.80000000000001</v>
      </c>
      <c r="JQ11">
        <v>131.4</v>
      </c>
      <c r="JR11">
        <v>130.80000000000001</v>
      </c>
      <c r="JS11">
        <v>135.6</v>
      </c>
      <c r="JT11">
        <v>146.69999999999999</v>
      </c>
      <c r="JU11">
        <v>153.5</v>
      </c>
      <c r="JV11">
        <v>165.5</v>
      </c>
      <c r="JW11">
        <v>168.5</v>
      </c>
      <c r="JX11">
        <v>165.8</v>
      </c>
      <c r="JY11">
        <v>164.6</v>
      </c>
      <c r="JZ11">
        <v>149</v>
      </c>
      <c r="KA11">
        <v>144.1</v>
      </c>
      <c r="KB11">
        <v>129.19999999999999</v>
      </c>
      <c r="KC11">
        <v>128.1</v>
      </c>
      <c r="KD11">
        <v>136.80000000000001</v>
      </c>
      <c r="KE11">
        <v>151.4</v>
      </c>
      <c r="KF11">
        <v>173.7</v>
      </c>
      <c r="KG11">
        <v>179.5</v>
      </c>
      <c r="KH11">
        <v>163.5</v>
      </c>
      <c r="KI11">
        <v>152.9</v>
      </c>
      <c r="KJ11">
        <v>155.1</v>
      </c>
      <c r="KK11">
        <v>142</v>
      </c>
      <c r="KL11">
        <v>121.1</v>
      </c>
      <c r="KM11">
        <v>118.7</v>
      </c>
      <c r="KN11">
        <v>120.2</v>
      </c>
      <c r="KO11">
        <v>122.2</v>
      </c>
      <c r="KP11">
        <v>127.1</v>
      </c>
      <c r="KQ11">
        <v>129.19999999999999</v>
      </c>
      <c r="KR11">
        <v>142.19999999999999</v>
      </c>
      <c r="KS11">
        <v>175.1</v>
      </c>
      <c r="KT11">
        <v>179.8</v>
      </c>
      <c r="KU11">
        <v>160.69999999999999</v>
      </c>
      <c r="KV11">
        <v>173.2</v>
      </c>
      <c r="KW11">
        <v>185.2</v>
      </c>
      <c r="KX11">
        <v>163.19999999999999</v>
      </c>
      <c r="KY11">
        <v>150.5</v>
      </c>
      <c r="KZ11">
        <v>136.9</v>
      </c>
      <c r="LA11">
        <v>128</v>
      </c>
      <c r="LB11">
        <v>127.6</v>
      </c>
      <c r="LC11">
        <v>131.4</v>
      </c>
      <c r="LD11">
        <v>144</v>
      </c>
      <c r="LE11">
        <v>159.19999999999999</v>
      </c>
      <c r="LF11">
        <v>157.30000000000001</v>
      </c>
      <c r="LG11">
        <v>151.30000000000001</v>
      </c>
      <c r="LH11">
        <v>153</v>
      </c>
      <c r="LI11">
        <v>145.19999999999999</v>
      </c>
      <c r="LJ11">
        <v>132.4</v>
      </c>
      <c r="LK11">
        <v>130.5</v>
      </c>
      <c r="LL11">
        <v>131.6</v>
      </c>
      <c r="LM11">
        <v>141.19999999999999</v>
      </c>
      <c r="LN11">
        <v>161.6</v>
      </c>
      <c r="LO11">
        <v>169.8</v>
      </c>
      <c r="LP11">
        <v>180.1</v>
      </c>
      <c r="LQ11">
        <v>189.1</v>
      </c>
      <c r="LR11">
        <v>192.4</v>
      </c>
      <c r="LS11">
        <v>207.2</v>
      </c>
      <c r="LT11">
        <v>215.7</v>
      </c>
      <c r="LU11">
        <v>231.5</v>
      </c>
      <c r="LV11">
        <v>207.8</v>
      </c>
      <c r="LW11">
        <v>181.7</v>
      </c>
      <c r="LX11">
        <v>167</v>
      </c>
      <c r="LY11">
        <v>180</v>
      </c>
      <c r="LZ11" t="str">
        <v>NA</v>
      </c>
      <c r="MA11">
        <v>171.2</v>
      </c>
      <c r="MB11">
        <v>171.2</v>
      </c>
      <c r="MC11">
        <v>191.9</v>
      </c>
      <c r="MD11">
        <v>202</v>
      </c>
      <c r="ME11">
        <v>226</v>
      </c>
      <c r="MF11">
        <v>245.3</v>
      </c>
      <c r="MG11">
        <v>240.9</v>
      </c>
      <c r="MH11">
        <v>206.8</v>
      </c>
      <c r="MI11">
        <v>180.2</v>
      </c>
      <c r="MJ11">
        <v>166.1</v>
      </c>
      <c r="MK11">
        <v>161.6</v>
      </c>
      <c r="ML11">
        <v>166.5</v>
      </c>
      <c r="MM11">
        <v>176.2</v>
      </c>
      <c r="MN11">
        <v>186.4</v>
      </c>
      <c r="MO11">
        <v>183.3</v>
      </c>
      <c r="MP11">
        <v>183.5</v>
      </c>
      <c r="MQ11">
        <v>214.4</v>
      </c>
      <c r="MR11">
        <v>229.1</v>
      </c>
      <c r="MS11">
        <v>219.5</v>
      </c>
      <c r="MT11">
        <v>203.6</v>
      </c>
      <c r="MU11">
        <v>198</v>
      </c>
      <c r="MV11">
        <v>188.4</v>
      </c>
      <c r="MW11">
        <v>190.7</v>
      </c>
      <c r="MX11">
        <v>203.2</v>
      </c>
      <c r="MY11">
        <v>211.5</v>
      </c>
      <c r="MZ11">
        <v>208.5</v>
      </c>
      <c r="NA11">
        <v>213.1</v>
      </c>
      <c r="NB11">
        <v>220.8</v>
      </c>
      <c r="NC11">
        <v>228.6</v>
      </c>
      <c r="ND11">
        <v>205.5</v>
      </c>
      <c r="NE11">
        <v>178.7</v>
      </c>
      <c r="NF11">
        <v>175.3</v>
      </c>
      <c r="NG11">
        <v>175.8</v>
      </c>
      <c r="NH11">
        <v>175.9</v>
      </c>
      <c r="NI11">
        <v>179.9</v>
      </c>
      <c r="NJ11">
        <v>185</v>
      </c>
    </row>
    <row r="12" spans="2:374">
      <c r="B12" t="str">
        <v>Pulses and products</v>
      </c>
      <c r="C12">
        <v>106.1</v>
      </c>
      <c r="D12">
        <v>105.9</v>
      </c>
      <c r="E12">
        <v>105.7</v>
      </c>
      <c r="F12">
        <v>105.7</v>
      </c>
      <c r="G12">
        <v>106.1</v>
      </c>
      <c r="H12">
        <v>106.8</v>
      </c>
      <c r="I12">
        <v>107.1</v>
      </c>
      <c r="J12">
        <v>107.4</v>
      </c>
      <c r="K12">
        <v>108.1</v>
      </c>
      <c r="L12">
        <v>108.3</v>
      </c>
      <c r="M12">
        <v>109.1</v>
      </c>
      <c r="N12">
        <v>109.5</v>
      </c>
      <c r="O12">
        <v>109.6</v>
      </c>
      <c r="P12">
        <v>109.8</v>
      </c>
      <c r="Q12">
        <v>110.2</v>
      </c>
      <c r="R12">
        <v>111</v>
      </c>
      <c r="S12">
        <v>111.5</v>
      </c>
      <c r="T12">
        <v>112.2</v>
      </c>
      <c r="U12">
        <v>113.2</v>
      </c>
      <c r="V12">
        <v>114.1</v>
      </c>
      <c r="W12">
        <v>115</v>
      </c>
      <c r="X12">
        <v>115.5</v>
      </c>
      <c r="Y12">
        <v>116.2</v>
      </c>
      <c r="Z12">
        <v>116.3</v>
      </c>
      <c r="AA12">
        <v>117.2</v>
      </c>
      <c r="AB12">
        <v>118.8</v>
      </c>
      <c r="AC12">
        <v>119.9</v>
      </c>
      <c r="AD12">
        <v>121.5</v>
      </c>
      <c r="AE12">
        <v>124.3</v>
      </c>
      <c r="AF12">
        <v>131.9</v>
      </c>
      <c r="AG12">
        <v>133.80000000000001</v>
      </c>
      <c r="AH12">
        <v>137.9</v>
      </c>
      <c r="AI12">
        <v>142.1</v>
      </c>
      <c r="AJ12">
        <v>154.19999999999999</v>
      </c>
      <c r="AK12">
        <v>160.80000000000001</v>
      </c>
      <c r="AL12">
        <v>162.1</v>
      </c>
      <c r="AM12">
        <v>163.80000000000001</v>
      </c>
      <c r="AN12">
        <v>162.80000000000001</v>
      </c>
      <c r="AO12">
        <v>161.19999999999999</v>
      </c>
      <c r="AP12">
        <v>162.69999999999999</v>
      </c>
      <c r="AQ12">
        <v>166</v>
      </c>
      <c r="AR12">
        <v>169.2</v>
      </c>
      <c r="AS12">
        <v>171.8</v>
      </c>
      <c r="AT12">
        <v>172.2</v>
      </c>
      <c r="AU12">
        <v>170.4</v>
      </c>
      <c r="AV12">
        <v>170.2</v>
      </c>
      <c r="AW12">
        <v>170</v>
      </c>
      <c r="AX12">
        <v>167.9</v>
      </c>
      <c r="AY12">
        <v>161.69999999999999</v>
      </c>
      <c r="AZ12">
        <v>156.9</v>
      </c>
      <c r="BA12">
        <v>148</v>
      </c>
      <c r="BB12">
        <v>144.5</v>
      </c>
      <c r="BC12">
        <v>141.80000000000001</v>
      </c>
      <c r="BD12">
        <v>140.19999999999999</v>
      </c>
      <c r="BE12">
        <v>138.1</v>
      </c>
      <c r="BF12">
        <v>137.4</v>
      </c>
      <c r="BG12">
        <v>137.1</v>
      </c>
      <c r="BH12">
        <v>136.4</v>
      </c>
      <c r="BI12">
        <v>135.80000000000001</v>
      </c>
      <c r="BJ12">
        <v>133.80000000000001</v>
      </c>
      <c r="BK12">
        <v>131.80000000000001</v>
      </c>
      <c r="BL12">
        <v>130.19999999999999</v>
      </c>
      <c r="BM12">
        <v>129.30000000000001</v>
      </c>
      <c r="BN12">
        <v>128.4</v>
      </c>
      <c r="BO12">
        <v>127.2</v>
      </c>
      <c r="BP12">
        <v>126</v>
      </c>
      <c r="BQ12">
        <v>126.4</v>
      </c>
      <c r="BR12">
        <v>126.8</v>
      </c>
      <c r="BS12">
        <v>125.4</v>
      </c>
      <c r="BT12">
        <v>121.4</v>
      </c>
      <c r="BU12">
        <v>121</v>
      </c>
      <c r="BV12">
        <v>120.9</v>
      </c>
      <c r="BW12">
        <v>121.3</v>
      </c>
      <c r="BX12">
        <v>121.5</v>
      </c>
      <c r="BY12">
        <v>122.3</v>
      </c>
      <c r="BZ12">
        <v>125.1</v>
      </c>
      <c r="CA12">
        <v>128.69999999999999</v>
      </c>
      <c r="CB12">
        <v>130.6</v>
      </c>
      <c r="CC12">
        <v>131.5</v>
      </c>
      <c r="CD12">
        <v>132.19999999999999</v>
      </c>
      <c r="CE12">
        <v>133.1</v>
      </c>
      <c r="CF12">
        <v>136.19999999999999</v>
      </c>
      <c r="CG12">
        <v>138.80000000000001</v>
      </c>
      <c r="CH12">
        <v>141.1</v>
      </c>
      <c r="CI12">
        <v>141.80000000000001</v>
      </c>
      <c r="CJ12">
        <v>141.80000000000001</v>
      </c>
      <c r="CK12">
        <v>150.19999999999999</v>
      </c>
      <c r="CL12" t="str">
        <v>NA</v>
      </c>
      <c r="CM12">
        <v>150.30000000000001</v>
      </c>
      <c r="CN12">
        <v>150.30000000000001</v>
      </c>
      <c r="CO12">
        <v>149.9</v>
      </c>
      <c r="CP12">
        <v>149.30000000000001</v>
      </c>
      <c r="CQ12">
        <v>150.30000000000001</v>
      </c>
      <c r="CR12">
        <v>155.9</v>
      </c>
      <c r="CS12">
        <v>159.5</v>
      </c>
      <c r="CT12">
        <v>159.5</v>
      </c>
      <c r="CU12">
        <v>158.30000000000001</v>
      </c>
      <c r="CV12">
        <v>159.19999999999999</v>
      </c>
      <c r="CW12">
        <v>161.1</v>
      </c>
      <c r="CX12">
        <v>165.1</v>
      </c>
      <c r="CY12">
        <v>165.5</v>
      </c>
      <c r="CZ12">
        <v>163.6</v>
      </c>
      <c r="DA12">
        <v>162.80000000000001</v>
      </c>
      <c r="DB12">
        <v>163.9</v>
      </c>
      <c r="DC12">
        <v>165.2</v>
      </c>
      <c r="DD12">
        <v>165.4</v>
      </c>
      <c r="DE12">
        <v>164.5</v>
      </c>
      <c r="DF12">
        <v>164</v>
      </c>
      <c r="DG12">
        <v>163.9</v>
      </c>
      <c r="DH12">
        <v>164.2</v>
      </c>
      <c r="DI12">
        <v>165.1</v>
      </c>
      <c r="DJ12">
        <v>165</v>
      </c>
      <c r="DK12">
        <v>164.6</v>
      </c>
      <c r="DL12">
        <v>164.4</v>
      </c>
      <c r="DM12">
        <v>167.1</v>
      </c>
      <c r="DN12">
        <v>169</v>
      </c>
      <c r="DO12">
        <v>169.7</v>
      </c>
      <c r="DP12">
        <v>170.2</v>
      </c>
      <c r="DQ12">
        <v>170.5</v>
      </c>
      <c r="DR12">
        <v>170.7</v>
      </c>
      <c r="DS12">
        <v>170.4</v>
      </c>
      <c r="DT12">
        <v>170.5</v>
      </c>
      <c r="DU12">
        <v>172.8</v>
      </c>
      <c r="DV12">
        <v>174.9</v>
      </c>
      <c r="DW12">
        <v>106</v>
      </c>
      <c r="DX12">
        <v>105.3</v>
      </c>
      <c r="DY12">
        <v>105</v>
      </c>
      <c r="DZ12">
        <v>105.3</v>
      </c>
      <c r="EA12">
        <v>105.8</v>
      </c>
      <c r="EB12">
        <v>106.3</v>
      </c>
      <c r="EC12">
        <v>106.4</v>
      </c>
      <c r="ED12">
        <v>106.5</v>
      </c>
      <c r="EE12">
        <v>107.1</v>
      </c>
      <c r="EF12">
        <v>107.3</v>
      </c>
      <c r="EG12">
        <v>108.2</v>
      </c>
      <c r="EH12">
        <v>108.7</v>
      </c>
      <c r="EI12">
        <v>108.9</v>
      </c>
      <c r="EJ12">
        <v>109.3</v>
      </c>
      <c r="EK12">
        <v>109.8</v>
      </c>
      <c r="EL12">
        <v>111</v>
      </c>
      <c r="EM12">
        <v>111.9</v>
      </c>
      <c r="EN12">
        <v>112.4</v>
      </c>
      <c r="EO12">
        <v>113.2</v>
      </c>
      <c r="EP12">
        <v>114.5</v>
      </c>
      <c r="EQ12">
        <v>115.6</v>
      </c>
      <c r="ER12">
        <v>116.1</v>
      </c>
      <c r="ES12">
        <v>117.2</v>
      </c>
      <c r="ET12">
        <v>117.6</v>
      </c>
      <c r="EU12">
        <v>119.1</v>
      </c>
      <c r="EV12">
        <v>120.9</v>
      </c>
      <c r="EW12">
        <v>122.4</v>
      </c>
      <c r="EX12">
        <v>124.8</v>
      </c>
      <c r="EY12">
        <v>130.5</v>
      </c>
      <c r="EZ12">
        <v>137.4</v>
      </c>
      <c r="FA12">
        <v>139.1</v>
      </c>
      <c r="FB12">
        <v>144</v>
      </c>
      <c r="FC12">
        <v>150</v>
      </c>
      <c r="FD12">
        <v>165.3</v>
      </c>
      <c r="FE12">
        <v>171.2</v>
      </c>
      <c r="FF12">
        <v>171.5</v>
      </c>
      <c r="FG12">
        <v>170.7</v>
      </c>
      <c r="FH12">
        <v>167.4</v>
      </c>
      <c r="FI12">
        <v>164.3</v>
      </c>
      <c r="FJ12">
        <v>167.5</v>
      </c>
      <c r="FK12">
        <v>171.7</v>
      </c>
      <c r="FL12">
        <v>174.3</v>
      </c>
      <c r="FM12">
        <v>177.4</v>
      </c>
      <c r="FN12">
        <v>175.6</v>
      </c>
      <c r="FO12">
        <v>171.5</v>
      </c>
      <c r="FP12">
        <v>172.1</v>
      </c>
      <c r="FQ12">
        <v>171.7</v>
      </c>
      <c r="FR12">
        <v>168.7</v>
      </c>
      <c r="FS12">
        <v>159.5</v>
      </c>
      <c r="FT12">
        <v>152.19999999999999</v>
      </c>
      <c r="FU12">
        <v>143.9</v>
      </c>
      <c r="FV12">
        <v>140.9</v>
      </c>
      <c r="FW12">
        <v>138.30000000000001</v>
      </c>
      <c r="FX12">
        <v>136.19999999999999</v>
      </c>
      <c r="FY12">
        <v>133.6</v>
      </c>
      <c r="FZ12">
        <v>132.69999999999999</v>
      </c>
      <c r="GA12">
        <v>132.9</v>
      </c>
      <c r="GB12">
        <v>132.30000000000001</v>
      </c>
      <c r="GC12">
        <v>131.19999999999999</v>
      </c>
      <c r="GD12">
        <v>129.1</v>
      </c>
      <c r="GE12">
        <v>127.3</v>
      </c>
      <c r="GF12">
        <v>125.8</v>
      </c>
      <c r="GG12">
        <v>124.6</v>
      </c>
      <c r="GH12">
        <v>123.5</v>
      </c>
      <c r="GI12">
        <v>122.3</v>
      </c>
      <c r="GJ12">
        <v>121.4</v>
      </c>
      <c r="GK12">
        <v>121.7</v>
      </c>
      <c r="GL12">
        <v>122.4</v>
      </c>
      <c r="GM12">
        <v>121.4</v>
      </c>
      <c r="GN12">
        <v>119.1</v>
      </c>
      <c r="GO12">
        <v>119.1</v>
      </c>
      <c r="GP12">
        <v>119.8</v>
      </c>
      <c r="GQ12">
        <v>120.3</v>
      </c>
      <c r="GR12">
        <v>121</v>
      </c>
      <c r="GS12">
        <v>121.8</v>
      </c>
      <c r="GT12">
        <v>124.9</v>
      </c>
      <c r="GU12">
        <v>128.30000000000001</v>
      </c>
      <c r="GV12">
        <v>130</v>
      </c>
      <c r="GW12">
        <v>130.9</v>
      </c>
      <c r="GX12">
        <v>131.6</v>
      </c>
      <c r="GY12">
        <v>132.5</v>
      </c>
      <c r="GZ12">
        <v>135.69999999999999</v>
      </c>
      <c r="HA12">
        <v>138.30000000000001</v>
      </c>
      <c r="HB12">
        <v>140.4</v>
      </c>
      <c r="HC12">
        <v>141.1</v>
      </c>
      <c r="HD12">
        <v>141.1</v>
      </c>
      <c r="HE12">
        <v>150.4</v>
      </c>
      <c r="HF12" t="str">
        <v>NA</v>
      </c>
      <c r="HG12">
        <v>150.9</v>
      </c>
      <c r="HH12">
        <v>150.9</v>
      </c>
      <c r="HI12">
        <v>150.4</v>
      </c>
      <c r="HJ12">
        <v>149.80000000000001</v>
      </c>
      <c r="HK12">
        <v>150.9</v>
      </c>
      <c r="HL12">
        <v>156.80000000000001</v>
      </c>
      <c r="HM12">
        <v>160.19999999999999</v>
      </c>
      <c r="HN12">
        <v>160.4</v>
      </c>
      <c r="HO12">
        <v>158.80000000000001</v>
      </c>
      <c r="HP12">
        <v>159.80000000000001</v>
      </c>
      <c r="HQ12">
        <v>161.69999999999999</v>
      </c>
      <c r="HR12">
        <v>165.4</v>
      </c>
      <c r="HS12">
        <v>166</v>
      </c>
      <c r="HT12">
        <v>164</v>
      </c>
      <c r="HU12">
        <v>164.1</v>
      </c>
      <c r="HV12">
        <v>164.1</v>
      </c>
      <c r="HW12">
        <v>165.2</v>
      </c>
      <c r="HX12">
        <v>165.3</v>
      </c>
      <c r="HY12">
        <v>164.4</v>
      </c>
      <c r="HZ12">
        <v>163.9</v>
      </c>
      <c r="IA12">
        <v>163.69999999999999</v>
      </c>
      <c r="IB12">
        <v>163.9</v>
      </c>
      <c r="IC12">
        <v>164.7</v>
      </c>
      <c r="ID12">
        <v>164.7</v>
      </c>
      <c r="IE12">
        <v>164.3</v>
      </c>
      <c r="IF12">
        <v>164.3</v>
      </c>
      <c r="IG12">
        <v>167.2</v>
      </c>
      <c r="IH12">
        <v>169.1</v>
      </c>
      <c r="II12">
        <v>169.8</v>
      </c>
      <c r="IJ12">
        <v>170.5</v>
      </c>
      <c r="IK12">
        <v>170.8</v>
      </c>
      <c r="IL12">
        <v>170.9</v>
      </c>
      <c r="IM12">
        <v>171</v>
      </c>
      <c r="IN12">
        <v>171.1</v>
      </c>
      <c r="IO12">
        <v>173.4</v>
      </c>
      <c r="IP12">
        <v>175.6</v>
      </c>
      <c r="IQ12">
        <v>105.8</v>
      </c>
      <c r="IR12">
        <v>104.1</v>
      </c>
      <c r="IS12">
        <v>103.5</v>
      </c>
      <c r="IT12">
        <v>104.6</v>
      </c>
      <c r="IU12">
        <v>105.2</v>
      </c>
      <c r="IV12">
        <v>105.4</v>
      </c>
      <c r="IW12">
        <v>105.1</v>
      </c>
      <c r="IX12">
        <v>104.7</v>
      </c>
      <c r="IY12">
        <v>105.1</v>
      </c>
      <c r="IZ12">
        <v>105.3</v>
      </c>
      <c r="JA12">
        <v>106.3</v>
      </c>
      <c r="JB12">
        <v>107.1</v>
      </c>
      <c r="JC12">
        <v>107.5</v>
      </c>
      <c r="JD12">
        <v>108.2</v>
      </c>
      <c r="JE12">
        <v>108.9</v>
      </c>
      <c r="JF12">
        <v>111</v>
      </c>
      <c r="JG12">
        <v>112.6</v>
      </c>
      <c r="JH12">
        <v>112.8</v>
      </c>
      <c r="JI12">
        <v>113.1</v>
      </c>
      <c r="JJ12">
        <v>115.2</v>
      </c>
      <c r="JK12">
        <v>116.9</v>
      </c>
      <c r="JL12">
        <v>117.4</v>
      </c>
      <c r="JM12">
        <v>119.3</v>
      </c>
      <c r="JN12">
        <v>120.1</v>
      </c>
      <c r="JO12">
        <v>122.9</v>
      </c>
      <c r="JP12">
        <v>125.1</v>
      </c>
      <c r="JQ12">
        <v>127.2</v>
      </c>
      <c r="JR12">
        <v>131.30000000000001</v>
      </c>
      <c r="JS12">
        <v>142.6</v>
      </c>
      <c r="JT12">
        <v>148.1</v>
      </c>
      <c r="JU12">
        <v>149.5</v>
      </c>
      <c r="JV12">
        <v>156</v>
      </c>
      <c r="JW12">
        <v>165.4</v>
      </c>
      <c r="JX12">
        <v>187.2</v>
      </c>
      <c r="JY12">
        <v>191.6</v>
      </c>
      <c r="JZ12">
        <v>190.1</v>
      </c>
      <c r="KA12">
        <v>184.2</v>
      </c>
      <c r="KB12">
        <v>176.4</v>
      </c>
      <c r="KC12">
        <v>170.3</v>
      </c>
      <c r="KD12">
        <v>176.9</v>
      </c>
      <c r="KE12">
        <v>182.8</v>
      </c>
      <c r="KF12">
        <v>184.4</v>
      </c>
      <c r="KG12">
        <v>188.4</v>
      </c>
      <c r="KH12">
        <v>182.3</v>
      </c>
      <c r="KI12">
        <v>173.6</v>
      </c>
      <c r="KJ12">
        <v>175.7</v>
      </c>
      <c r="KK12">
        <v>174.9</v>
      </c>
      <c r="KL12">
        <v>170.3</v>
      </c>
      <c r="KM12">
        <v>155.1</v>
      </c>
      <c r="KN12">
        <v>143.1</v>
      </c>
      <c r="KO12">
        <v>135.80000000000001</v>
      </c>
      <c r="KP12">
        <v>133.80000000000001</v>
      </c>
      <c r="KQ12">
        <v>131.5</v>
      </c>
      <c r="KR12">
        <v>128.19999999999999</v>
      </c>
      <c r="KS12">
        <v>124.7</v>
      </c>
      <c r="KT12">
        <v>123.5</v>
      </c>
      <c r="KU12">
        <v>124.5</v>
      </c>
      <c r="KV12">
        <v>124.1</v>
      </c>
      <c r="KW12">
        <v>122.2</v>
      </c>
      <c r="KX12">
        <v>119.8</v>
      </c>
      <c r="KY12">
        <v>118.4</v>
      </c>
      <c r="KZ12">
        <v>117</v>
      </c>
      <c r="LA12">
        <v>115.5</v>
      </c>
      <c r="LB12">
        <v>114</v>
      </c>
      <c r="LC12">
        <v>112.8</v>
      </c>
      <c r="LD12">
        <v>112.3</v>
      </c>
      <c r="LE12">
        <v>112.6</v>
      </c>
      <c r="LF12">
        <v>113.6</v>
      </c>
      <c r="LG12">
        <v>113.5</v>
      </c>
      <c r="LH12">
        <v>113.2</v>
      </c>
      <c r="LI12">
        <v>115.3</v>
      </c>
      <c r="LJ12">
        <v>117.5</v>
      </c>
      <c r="LK12">
        <v>118.2</v>
      </c>
      <c r="LL12">
        <v>119.9</v>
      </c>
      <c r="LM12">
        <v>120.7</v>
      </c>
      <c r="LN12">
        <v>124.4</v>
      </c>
      <c r="LO12">
        <v>127.4</v>
      </c>
      <c r="LP12">
        <v>128.9</v>
      </c>
      <c r="LQ12">
        <v>129.80000000000001</v>
      </c>
      <c r="LR12">
        <v>130.30000000000001</v>
      </c>
      <c r="LS12">
        <v>131.19999999999999</v>
      </c>
      <c r="LT12">
        <v>134.6</v>
      </c>
      <c r="LU12">
        <v>137.19999999999999</v>
      </c>
      <c r="LV12">
        <v>139.1</v>
      </c>
      <c r="LW12">
        <v>139.6</v>
      </c>
      <c r="LX12">
        <v>139.69999999999999</v>
      </c>
      <c r="LY12">
        <v>150.80000000000001</v>
      </c>
      <c r="LZ12" t="str">
        <v>NA</v>
      </c>
      <c r="MA12">
        <v>152</v>
      </c>
      <c r="MB12">
        <v>152</v>
      </c>
      <c r="MC12">
        <v>151.30000000000001</v>
      </c>
      <c r="MD12">
        <v>150.80000000000001</v>
      </c>
      <c r="ME12">
        <v>152.19999999999999</v>
      </c>
      <c r="MF12">
        <v>158.69999999999999</v>
      </c>
      <c r="MG12">
        <v>161.5</v>
      </c>
      <c r="MH12">
        <v>162.1</v>
      </c>
      <c r="MI12">
        <v>159.80000000000001</v>
      </c>
      <c r="MJ12">
        <v>161.1</v>
      </c>
      <c r="MK12">
        <v>162.80000000000001</v>
      </c>
      <c r="ML12">
        <v>165.9</v>
      </c>
      <c r="MM12">
        <v>166.9</v>
      </c>
      <c r="MN12">
        <v>164.7</v>
      </c>
      <c r="MO12">
        <v>164.5</v>
      </c>
      <c r="MP12">
        <v>164.5</v>
      </c>
      <c r="MQ12">
        <v>165.3</v>
      </c>
      <c r="MR12">
        <v>165.1</v>
      </c>
      <c r="MS12">
        <v>164.2</v>
      </c>
      <c r="MT12">
        <v>163.80000000000001</v>
      </c>
      <c r="MU12">
        <v>163.19999999999999</v>
      </c>
      <c r="MV12">
        <v>163.4</v>
      </c>
      <c r="MW12">
        <v>164</v>
      </c>
      <c r="MX12">
        <v>164.1</v>
      </c>
      <c r="MY12">
        <v>163.6</v>
      </c>
      <c r="MZ12">
        <v>164</v>
      </c>
      <c r="NA12">
        <v>167.3</v>
      </c>
      <c r="NB12">
        <v>169.2</v>
      </c>
      <c r="NC12">
        <v>169.9</v>
      </c>
      <c r="ND12">
        <v>171</v>
      </c>
      <c r="NE12">
        <v>171.3</v>
      </c>
      <c r="NF12">
        <v>171.2</v>
      </c>
      <c r="NG12">
        <v>172.2</v>
      </c>
      <c r="NH12">
        <v>172.2</v>
      </c>
      <c r="NI12">
        <v>174.7</v>
      </c>
      <c r="NJ12">
        <v>176.9</v>
      </c>
    </row>
    <row r="13" spans="2:374">
      <c r="B13" t="str">
        <v>Sugar and Confectionery</v>
      </c>
      <c r="C13">
        <v>106.8</v>
      </c>
      <c r="D13">
        <v>105.7</v>
      </c>
      <c r="E13">
        <v>105</v>
      </c>
      <c r="F13">
        <v>104.2</v>
      </c>
      <c r="G13">
        <v>103.7</v>
      </c>
      <c r="H13">
        <v>104.1</v>
      </c>
      <c r="I13">
        <v>104.3</v>
      </c>
      <c r="J13">
        <v>104.1</v>
      </c>
      <c r="K13">
        <v>104.2</v>
      </c>
      <c r="L13">
        <v>103.9</v>
      </c>
      <c r="M13">
        <v>103.6</v>
      </c>
      <c r="N13">
        <v>102.9</v>
      </c>
      <c r="O13">
        <v>101.8</v>
      </c>
      <c r="P13">
        <v>101.1</v>
      </c>
      <c r="Q13">
        <v>101.2</v>
      </c>
      <c r="R13">
        <v>102.6</v>
      </c>
      <c r="S13">
        <v>103.5</v>
      </c>
      <c r="T13">
        <v>103.6</v>
      </c>
      <c r="U13">
        <v>104.8</v>
      </c>
      <c r="V13">
        <v>105.1</v>
      </c>
      <c r="W13">
        <v>104.7</v>
      </c>
      <c r="X13">
        <v>104</v>
      </c>
      <c r="Y13">
        <v>103.3</v>
      </c>
      <c r="Z13">
        <v>102</v>
      </c>
      <c r="AA13">
        <v>100.5</v>
      </c>
      <c r="AB13">
        <v>100</v>
      </c>
      <c r="AC13">
        <v>98.9</v>
      </c>
      <c r="AD13">
        <v>97.8</v>
      </c>
      <c r="AE13">
        <v>97.6</v>
      </c>
      <c r="AF13">
        <v>96.3</v>
      </c>
      <c r="AG13">
        <v>94.1</v>
      </c>
      <c r="AH13">
        <v>93.1</v>
      </c>
      <c r="AI13">
        <v>92.5</v>
      </c>
      <c r="AJ13">
        <v>93.7</v>
      </c>
      <c r="AK13">
        <v>94.5</v>
      </c>
      <c r="AL13">
        <v>95.4</v>
      </c>
      <c r="AM13">
        <v>97.7</v>
      </c>
      <c r="AN13">
        <v>98.7</v>
      </c>
      <c r="AO13">
        <v>100.4</v>
      </c>
      <c r="AP13">
        <v>105</v>
      </c>
      <c r="AQ13">
        <v>107.5</v>
      </c>
      <c r="AR13">
        <v>108.8</v>
      </c>
      <c r="AS13">
        <v>110.3</v>
      </c>
      <c r="AT13">
        <v>112.1</v>
      </c>
      <c r="AU13">
        <v>113.1</v>
      </c>
      <c r="AV13">
        <v>113.4</v>
      </c>
      <c r="AW13">
        <v>113.4</v>
      </c>
      <c r="AX13">
        <v>113.8</v>
      </c>
      <c r="AY13">
        <v>114.8</v>
      </c>
      <c r="AZ13">
        <v>116.2</v>
      </c>
      <c r="BA13">
        <v>116.9</v>
      </c>
      <c r="BB13">
        <v>117.4</v>
      </c>
      <c r="BC13">
        <v>118.6</v>
      </c>
      <c r="BD13">
        <v>118.9</v>
      </c>
      <c r="BE13">
        <v>120</v>
      </c>
      <c r="BF13">
        <v>120.8</v>
      </c>
      <c r="BG13">
        <v>121</v>
      </c>
      <c r="BH13">
        <v>121.4</v>
      </c>
      <c r="BI13">
        <v>122.5</v>
      </c>
      <c r="BJ13">
        <v>121.9</v>
      </c>
      <c r="BK13">
        <v>119.5</v>
      </c>
      <c r="BL13">
        <v>117.9</v>
      </c>
      <c r="BM13">
        <v>117.1</v>
      </c>
      <c r="BN13">
        <v>115.2</v>
      </c>
      <c r="BO13">
        <v>111.8</v>
      </c>
      <c r="BP13">
        <v>112.4</v>
      </c>
      <c r="BQ13">
        <v>114.3</v>
      </c>
      <c r="BR13">
        <v>115.4</v>
      </c>
      <c r="BS13">
        <v>114.4</v>
      </c>
      <c r="BT13">
        <v>112.3</v>
      </c>
      <c r="BU13">
        <v>111.6</v>
      </c>
      <c r="BV13">
        <v>109.9</v>
      </c>
      <c r="BW13">
        <v>108.4</v>
      </c>
      <c r="BX13">
        <v>108.3</v>
      </c>
      <c r="BY13">
        <v>108.3</v>
      </c>
      <c r="BZ13">
        <v>109.3</v>
      </c>
      <c r="CA13">
        <v>110.6</v>
      </c>
      <c r="CB13">
        <v>110.8</v>
      </c>
      <c r="CC13">
        <v>111.7</v>
      </c>
      <c r="CD13">
        <v>112.8</v>
      </c>
      <c r="CE13">
        <v>113.6</v>
      </c>
      <c r="CF13">
        <v>113.8</v>
      </c>
      <c r="CG13">
        <v>113.6</v>
      </c>
      <c r="CH13">
        <v>113.8</v>
      </c>
      <c r="CI13">
        <v>113.1</v>
      </c>
      <c r="CJ13">
        <v>112.6</v>
      </c>
      <c r="CK13">
        <v>119.8</v>
      </c>
      <c r="CL13" t="str">
        <v>NA</v>
      </c>
      <c r="CM13">
        <v>113.2</v>
      </c>
      <c r="CN13">
        <v>113.2</v>
      </c>
      <c r="CO13">
        <v>114.2</v>
      </c>
      <c r="CP13">
        <v>115.1</v>
      </c>
      <c r="CQ13">
        <v>115.3</v>
      </c>
      <c r="CR13">
        <v>114.9</v>
      </c>
      <c r="CS13">
        <v>114.4</v>
      </c>
      <c r="CT13">
        <v>113.8</v>
      </c>
      <c r="CU13">
        <v>111.8</v>
      </c>
      <c r="CV13">
        <v>111.7</v>
      </c>
      <c r="CW13">
        <v>112.2</v>
      </c>
      <c r="CX13">
        <v>114.3</v>
      </c>
      <c r="CY13">
        <v>114.6</v>
      </c>
      <c r="CZ13">
        <v>113.9</v>
      </c>
      <c r="DA13">
        <v>115.2</v>
      </c>
      <c r="DB13">
        <v>119.3</v>
      </c>
      <c r="DC13">
        <v>121.6</v>
      </c>
      <c r="DD13">
        <v>122.1</v>
      </c>
      <c r="DE13">
        <v>120.6</v>
      </c>
      <c r="DF13">
        <v>119.3</v>
      </c>
      <c r="DG13">
        <v>118.1</v>
      </c>
      <c r="DH13">
        <v>118.1</v>
      </c>
      <c r="DI13">
        <v>118.2</v>
      </c>
      <c r="DJ13">
        <v>118.9</v>
      </c>
      <c r="DK13">
        <v>119.1</v>
      </c>
      <c r="DL13">
        <v>119.2</v>
      </c>
      <c r="DM13">
        <v>120.2</v>
      </c>
      <c r="DN13">
        <v>120.8</v>
      </c>
      <c r="DO13">
        <v>121.1</v>
      </c>
      <c r="DP13">
        <v>121.5</v>
      </c>
      <c r="DQ13">
        <v>121.2</v>
      </c>
      <c r="DR13">
        <v>120.3</v>
      </c>
      <c r="DS13">
        <v>119.1</v>
      </c>
      <c r="DT13">
        <v>119.1</v>
      </c>
      <c r="DU13">
        <v>120.4</v>
      </c>
      <c r="DV13">
        <v>121.9</v>
      </c>
      <c r="DW13">
        <v>106.2</v>
      </c>
      <c r="DX13">
        <v>105.1</v>
      </c>
      <c r="DY13">
        <v>104.2</v>
      </c>
      <c r="DZ13">
        <v>103.5</v>
      </c>
      <c r="EA13">
        <v>103.1</v>
      </c>
      <c r="EB13">
        <v>103.2</v>
      </c>
      <c r="EC13">
        <v>103.3</v>
      </c>
      <c r="ED13">
        <v>103.1</v>
      </c>
      <c r="EE13">
        <v>103.1</v>
      </c>
      <c r="EF13">
        <v>102.7</v>
      </c>
      <c r="EG13">
        <v>102.2</v>
      </c>
      <c r="EH13">
        <v>101.5</v>
      </c>
      <c r="EI13">
        <v>100.2</v>
      </c>
      <c r="EJ13">
        <v>99.2</v>
      </c>
      <c r="EK13">
        <v>99.6</v>
      </c>
      <c r="EL13">
        <v>101.8</v>
      </c>
      <c r="EM13">
        <v>102.8</v>
      </c>
      <c r="EN13">
        <v>102.9</v>
      </c>
      <c r="EO13">
        <v>104.1</v>
      </c>
      <c r="EP13">
        <v>104.3</v>
      </c>
      <c r="EQ13">
        <v>103.8</v>
      </c>
      <c r="ER13">
        <v>103.1</v>
      </c>
      <c r="ES13">
        <v>102.1</v>
      </c>
      <c r="ET13">
        <v>100.6</v>
      </c>
      <c r="EU13">
        <v>99</v>
      </c>
      <c r="EV13">
        <v>98.3</v>
      </c>
      <c r="EW13">
        <v>97</v>
      </c>
      <c r="EX13">
        <v>95.7</v>
      </c>
      <c r="EY13">
        <v>95.3</v>
      </c>
      <c r="EZ13">
        <v>94.1</v>
      </c>
      <c r="FA13">
        <v>91.3</v>
      </c>
      <c r="FB13">
        <v>90.5</v>
      </c>
      <c r="FC13">
        <v>90.4</v>
      </c>
      <c r="FD13">
        <v>92.3</v>
      </c>
      <c r="FE13">
        <v>93.3</v>
      </c>
      <c r="FF13">
        <v>94.5</v>
      </c>
      <c r="FG13">
        <v>97.4</v>
      </c>
      <c r="FH13">
        <v>98.8</v>
      </c>
      <c r="FI13">
        <v>100.9</v>
      </c>
      <c r="FJ13">
        <v>106.4</v>
      </c>
      <c r="FK13">
        <v>108.7</v>
      </c>
      <c r="FL13">
        <v>109.9</v>
      </c>
      <c r="FM13">
        <v>111.3</v>
      </c>
      <c r="FN13">
        <v>112.9</v>
      </c>
      <c r="FO13">
        <v>113.8</v>
      </c>
      <c r="FP13">
        <v>114.1</v>
      </c>
      <c r="FQ13">
        <v>114.1</v>
      </c>
      <c r="FR13">
        <v>114.4</v>
      </c>
      <c r="FS13">
        <v>115.6</v>
      </c>
      <c r="FT13">
        <v>117.3</v>
      </c>
      <c r="FU13">
        <v>118</v>
      </c>
      <c r="FV13">
        <v>118.5</v>
      </c>
      <c r="FW13">
        <v>119.4</v>
      </c>
      <c r="FX13">
        <v>119.6</v>
      </c>
      <c r="FY13">
        <v>120.5</v>
      </c>
      <c r="FZ13">
        <v>121.2</v>
      </c>
      <c r="GA13">
        <v>121.5</v>
      </c>
      <c r="GB13">
        <v>121.8</v>
      </c>
      <c r="GC13">
        <v>123</v>
      </c>
      <c r="GD13">
        <v>121.5</v>
      </c>
      <c r="GE13">
        <v>118.8</v>
      </c>
      <c r="GF13">
        <v>117.1</v>
      </c>
      <c r="GG13">
        <v>116.1</v>
      </c>
      <c r="GH13">
        <v>113.7</v>
      </c>
      <c r="GI13">
        <v>109.6</v>
      </c>
      <c r="GJ13">
        <v>111.1</v>
      </c>
      <c r="GK13">
        <v>113.5</v>
      </c>
      <c r="GL13">
        <v>114.7</v>
      </c>
      <c r="GM13">
        <v>113.7</v>
      </c>
      <c r="GN13">
        <v>111.9</v>
      </c>
      <c r="GO13">
        <v>111.9</v>
      </c>
      <c r="GP13">
        <v>110.3</v>
      </c>
      <c r="GQ13">
        <v>109.1</v>
      </c>
      <c r="GR13">
        <v>109</v>
      </c>
      <c r="GS13">
        <v>109</v>
      </c>
      <c r="GT13">
        <v>109.9</v>
      </c>
      <c r="GU13">
        <v>111</v>
      </c>
      <c r="GV13">
        <v>111.1</v>
      </c>
      <c r="GW13">
        <v>112</v>
      </c>
      <c r="GX13">
        <v>113.2</v>
      </c>
      <c r="GY13">
        <v>114</v>
      </c>
      <c r="GZ13">
        <v>114.2</v>
      </c>
      <c r="HA13">
        <v>114</v>
      </c>
      <c r="HB13">
        <v>114.1</v>
      </c>
      <c r="HC13">
        <v>113.6</v>
      </c>
      <c r="HD13">
        <v>113.2</v>
      </c>
      <c r="HE13">
        <v>120.3</v>
      </c>
      <c r="HF13" t="str">
        <v>NA</v>
      </c>
      <c r="HG13">
        <v>114.2</v>
      </c>
      <c r="HH13">
        <v>114.2</v>
      </c>
      <c r="HI13">
        <v>115.1</v>
      </c>
      <c r="HJ13">
        <v>116.4</v>
      </c>
      <c r="HK13">
        <v>116.2</v>
      </c>
      <c r="HL13">
        <v>115.7</v>
      </c>
      <c r="HM13">
        <v>115.3</v>
      </c>
      <c r="HN13">
        <v>114.6</v>
      </c>
      <c r="HO13">
        <v>112.8</v>
      </c>
      <c r="HP13">
        <v>112.6</v>
      </c>
      <c r="HQ13">
        <v>113.1</v>
      </c>
      <c r="HR13">
        <v>114.8</v>
      </c>
      <c r="HS13">
        <v>115.1</v>
      </c>
      <c r="HT13">
        <v>114.5</v>
      </c>
      <c r="HU13">
        <v>119.7</v>
      </c>
      <c r="HV13">
        <v>119.7</v>
      </c>
      <c r="HW13">
        <v>121.9</v>
      </c>
      <c r="HX13">
        <v>122.4</v>
      </c>
      <c r="HY13">
        <v>121</v>
      </c>
      <c r="HZ13">
        <v>120</v>
      </c>
      <c r="IA13">
        <v>118.9</v>
      </c>
      <c r="IB13">
        <v>118.8</v>
      </c>
      <c r="IC13">
        <v>119</v>
      </c>
      <c r="ID13">
        <v>119.7</v>
      </c>
      <c r="IE13">
        <v>119.9</v>
      </c>
      <c r="IF13">
        <v>120</v>
      </c>
      <c r="IG13">
        <v>120.9</v>
      </c>
      <c r="IH13">
        <v>121.6</v>
      </c>
      <c r="II13">
        <v>121.9</v>
      </c>
      <c r="IJ13">
        <v>122.1</v>
      </c>
      <c r="IK13">
        <v>121.8</v>
      </c>
      <c r="IL13">
        <v>121.1</v>
      </c>
      <c r="IM13">
        <v>120</v>
      </c>
      <c r="IN13">
        <v>120</v>
      </c>
      <c r="IO13">
        <v>121.3</v>
      </c>
      <c r="IP13">
        <v>122.7</v>
      </c>
      <c r="IQ13">
        <v>105.1</v>
      </c>
      <c r="IR13">
        <v>103.8</v>
      </c>
      <c r="IS13">
        <v>102.6</v>
      </c>
      <c r="IT13">
        <v>102</v>
      </c>
      <c r="IU13">
        <v>101.9</v>
      </c>
      <c r="IV13">
        <v>101.4</v>
      </c>
      <c r="IW13">
        <v>101.3</v>
      </c>
      <c r="IX13">
        <v>101</v>
      </c>
      <c r="IY13">
        <v>100.8</v>
      </c>
      <c r="IZ13">
        <v>100.2</v>
      </c>
      <c r="JA13">
        <v>99.5</v>
      </c>
      <c r="JB13">
        <v>98.6</v>
      </c>
      <c r="JC13">
        <v>96.9</v>
      </c>
      <c r="JD13">
        <v>95.4</v>
      </c>
      <c r="JE13">
        <v>96.3</v>
      </c>
      <c r="JF13">
        <v>100.3</v>
      </c>
      <c r="JG13">
        <v>101.3</v>
      </c>
      <c r="JH13">
        <v>101.4</v>
      </c>
      <c r="JI13">
        <v>102.7</v>
      </c>
      <c r="JJ13">
        <v>102.7</v>
      </c>
      <c r="JK13">
        <v>101.9</v>
      </c>
      <c r="JL13">
        <v>101.2</v>
      </c>
      <c r="JM13">
        <v>99.8</v>
      </c>
      <c r="JN13">
        <v>97.8</v>
      </c>
      <c r="JO13">
        <v>96.1</v>
      </c>
      <c r="JP13">
        <v>95</v>
      </c>
      <c r="JQ13">
        <v>93.2</v>
      </c>
      <c r="JR13">
        <v>91.6</v>
      </c>
      <c r="JS13">
        <v>90.8</v>
      </c>
      <c r="JT13">
        <v>89.8</v>
      </c>
      <c r="JU13">
        <v>85.7</v>
      </c>
      <c r="JV13">
        <v>85.3</v>
      </c>
      <c r="JW13">
        <v>86.3</v>
      </c>
      <c r="JX13">
        <v>89.4</v>
      </c>
      <c r="JY13">
        <v>90.8</v>
      </c>
      <c r="JZ13">
        <v>92.7</v>
      </c>
      <c r="KA13">
        <v>96.7</v>
      </c>
      <c r="KB13">
        <v>99.1</v>
      </c>
      <c r="KC13">
        <v>101.8</v>
      </c>
      <c r="KD13">
        <v>109.1</v>
      </c>
      <c r="KE13">
        <v>111.1</v>
      </c>
      <c r="KF13">
        <v>112</v>
      </c>
      <c r="KG13">
        <v>113.3</v>
      </c>
      <c r="KH13">
        <v>114.6</v>
      </c>
      <c r="KI13">
        <v>115.1</v>
      </c>
      <c r="KJ13">
        <v>115.4</v>
      </c>
      <c r="KK13">
        <v>115.6</v>
      </c>
      <c r="KL13">
        <v>115.5</v>
      </c>
      <c r="KM13">
        <v>117.3</v>
      </c>
      <c r="KN13">
        <v>119.5</v>
      </c>
      <c r="KO13">
        <v>120.3</v>
      </c>
      <c r="KP13">
        <v>120.8</v>
      </c>
      <c r="KQ13">
        <v>121</v>
      </c>
      <c r="KR13">
        <v>120.9</v>
      </c>
      <c r="KS13">
        <v>121.5</v>
      </c>
      <c r="KT13">
        <v>122.1</v>
      </c>
      <c r="KU13">
        <v>122.4</v>
      </c>
      <c r="KV13">
        <v>122.6</v>
      </c>
      <c r="KW13">
        <v>123.9</v>
      </c>
      <c r="KX13">
        <v>120.7</v>
      </c>
      <c r="KY13">
        <v>117.3</v>
      </c>
      <c r="KZ13">
        <v>115.4</v>
      </c>
      <c r="LA13">
        <v>114.2</v>
      </c>
      <c r="LB13">
        <v>110.6</v>
      </c>
      <c r="LC13">
        <v>105.3</v>
      </c>
      <c r="LD13">
        <v>108.4</v>
      </c>
      <c r="LE13">
        <v>111.8</v>
      </c>
      <c r="LF13">
        <v>113.3</v>
      </c>
      <c r="LG13">
        <v>112.3</v>
      </c>
      <c r="LH13">
        <v>112.8</v>
      </c>
      <c r="LI13">
        <v>112.5</v>
      </c>
      <c r="LJ13">
        <v>111</v>
      </c>
      <c r="LK13">
        <v>110.4</v>
      </c>
      <c r="LL13">
        <v>110.4</v>
      </c>
      <c r="LM13">
        <v>110.4</v>
      </c>
      <c r="LN13">
        <v>111.2</v>
      </c>
      <c r="LO13">
        <v>111.8</v>
      </c>
      <c r="LP13">
        <v>111.8</v>
      </c>
      <c r="LQ13">
        <v>112.7</v>
      </c>
      <c r="LR13">
        <v>114</v>
      </c>
      <c r="LS13">
        <v>114.8</v>
      </c>
      <c r="LT13">
        <v>115</v>
      </c>
      <c r="LU13">
        <v>114.7</v>
      </c>
      <c r="LV13">
        <v>114.8</v>
      </c>
      <c r="LW13">
        <v>114.6</v>
      </c>
      <c r="LX13">
        <v>114.4</v>
      </c>
      <c r="LY13">
        <v>121.2</v>
      </c>
      <c r="LZ13" t="str">
        <v>NA</v>
      </c>
      <c r="MA13">
        <v>116.3</v>
      </c>
      <c r="MB13">
        <v>116.3</v>
      </c>
      <c r="MC13">
        <v>116.8</v>
      </c>
      <c r="MD13">
        <v>118.9</v>
      </c>
      <c r="ME13">
        <v>118.1</v>
      </c>
      <c r="MF13">
        <v>117.2</v>
      </c>
      <c r="MG13">
        <v>117.1</v>
      </c>
      <c r="MH13">
        <v>116.3</v>
      </c>
      <c r="MI13">
        <v>114.9</v>
      </c>
      <c r="MJ13">
        <v>114.3</v>
      </c>
      <c r="MK13">
        <v>114.8</v>
      </c>
      <c r="ML13">
        <v>115.9</v>
      </c>
      <c r="MM13">
        <v>116.1</v>
      </c>
      <c r="MN13">
        <v>115.7</v>
      </c>
      <c r="MO13">
        <v>120.4</v>
      </c>
      <c r="MP13">
        <v>120.4</v>
      </c>
      <c r="MQ13">
        <v>122.5</v>
      </c>
      <c r="MR13">
        <v>123.1</v>
      </c>
      <c r="MS13">
        <v>121.9</v>
      </c>
      <c r="MT13">
        <v>121.3</v>
      </c>
      <c r="MU13">
        <v>120.6</v>
      </c>
      <c r="MV13">
        <v>120.3</v>
      </c>
      <c r="MW13">
        <v>120.5</v>
      </c>
      <c r="MX13">
        <v>121.2</v>
      </c>
      <c r="MY13">
        <v>121.4</v>
      </c>
      <c r="MZ13">
        <v>121.5</v>
      </c>
      <c r="NA13">
        <v>122.2</v>
      </c>
      <c r="NB13">
        <v>123.1</v>
      </c>
      <c r="NC13">
        <v>123.4</v>
      </c>
      <c r="ND13">
        <v>123.4</v>
      </c>
      <c r="NE13">
        <v>123.1</v>
      </c>
      <c r="NF13">
        <v>122.7</v>
      </c>
      <c r="NG13">
        <v>121.9</v>
      </c>
      <c r="NH13">
        <v>121.9</v>
      </c>
      <c r="NI13">
        <v>123.1</v>
      </c>
      <c r="NJ13">
        <v>124.2</v>
      </c>
    </row>
    <row r="14" spans="2:374">
      <c r="B14" t="str">
        <v>Spices</v>
      </c>
      <c r="C14">
        <v>103.1</v>
      </c>
      <c r="D14">
        <v>103.1</v>
      </c>
      <c r="E14">
        <v>103.3</v>
      </c>
      <c r="F14">
        <v>103.2</v>
      </c>
      <c r="G14">
        <v>104</v>
      </c>
      <c r="H14">
        <v>105.4</v>
      </c>
      <c r="I14">
        <v>106.4</v>
      </c>
      <c r="J14">
        <v>106.9</v>
      </c>
      <c r="K14">
        <v>107.9</v>
      </c>
      <c r="L14">
        <v>108.2</v>
      </c>
      <c r="M14">
        <v>109</v>
      </c>
      <c r="N14">
        <v>109.8</v>
      </c>
      <c r="O14">
        <v>110.2</v>
      </c>
      <c r="P14">
        <v>110.4</v>
      </c>
      <c r="Q14">
        <v>110.7</v>
      </c>
      <c r="R14">
        <v>111.2</v>
      </c>
      <c r="S14">
        <v>111.6</v>
      </c>
      <c r="T14">
        <v>112.3</v>
      </c>
      <c r="U14">
        <v>113.3</v>
      </c>
      <c r="V14">
        <v>114.6</v>
      </c>
      <c r="W14">
        <v>114.9</v>
      </c>
      <c r="X14">
        <v>115.3</v>
      </c>
      <c r="Y14">
        <v>115.8</v>
      </c>
      <c r="Z14">
        <v>116</v>
      </c>
      <c r="AA14">
        <v>117.2</v>
      </c>
      <c r="AB14">
        <v>118.6</v>
      </c>
      <c r="AC14">
        <v>119.4</v>
      </c>
      <c r="AD14">
        <v>119.8</v>
      </c>
      <c r="AE14">
        <v>120.7</v>
      </c>
      <c r="AF14">
        <v>123</v>
      </c>
      <c r="AG14">
        <v>123.4</v>
      </c>
      <c r="AH14">
        <v>123.9</v>
      </c>
      <c r="AI14">
        <v>125.4</v>
      </c>
      <c r="AJ14">
        <v>126.6</v>
      </c>
      <c r="AK14">
        <v>128.30000000000001</v>
      </c>
      <c r="AL14">
        <v>128.9</v>
      </c>
      <c r="AM14">
        <v>129.6</v>
      </c>
      <c r="AN14">
        <v>130.6</v>
      </c>
      <c r="AO14">
        <v>130.80000000000001</v>
      </c>
      <c r="AP14">
        <v>131.4</v>
      </c>
      <c r="AQ14">
        <v>132.19999999999999</v>
      </c>
      <c r="AR14">
        <v>133.1</v>
      </c>
      <c r="AS14">
        <v>134.30000000000001</v>
      </c>
      <c r="AT14">
        <v>134.9</v>
      </c>
      <c r="AU14">
        <v>135.80000000000001</v>
      </c>
      <c r="AV14">
        <v>136.30000000000001</v>
      </c>
      <c r="AW14">
        <v>136.80000000000001</v>
      </c>
      <c r="AX14">
        <v>137.5</v>
      </c>
      <c r="AY14">
        <v>136.9</v>
      </c>
      <c r="AZ14">
        <v>136</v>
      </c>
      <c r="BA14">
        <v>135.6</v>
      </c>
      <c r="BB14">
        <v>134.1</v>
      </c>
      <c r="BC14">
        <v>134</v>
      </c>
      <c r="BD14">
        <v>133.5</v>
      </c>
      <c r="BE14">
        <v>133.9</v>
      </c>
      <c r="BF14">
        <v>134.69999999999999</v>
      </c>
      <c r="BG14">
        <v>134.69999999999999</v>
      </c>
      <c r="BH14">
        <v>135.6</v>
      </c>
      <c r="BI14">
        <v>136</v>
      </c>
      <c r="BJ14">
        <v>135.80000000000001</v>
      </c>
      <c r="BK14">
        <v>136</v>
      </c>
      <c r="BL14">
        <v>135.6</v>
      </c>
      <c r="BM14">
        <v>136.30000000000001</v>
      </c>
      <c r="BN14">
        <v>137.19999999999999</v>
      </c>
      <c r="BO14">
        <v>137.4</v>
      </c>
      <c r="BP14">
        <v>137.6</v>
      </c>
      <c r="BQ14">
        <v>138.19999999999999</v>
      </c>
      <c r="BR14">
        <v>138.6</v>
      </c>
      <c r="BS14">
        <v>138.69999999999999</v>
      </c>
      <c r="BT14">
        <v>139.5</v>
      </c>
      <c r="BU14">
        <v>140.6</v>
      </c>
      <c r="BV14">
        <v>140.19999999999999</v>
      </c>
      <c r="BW14">
        <v>138.9</v>
      </c>
      <c r="BX14">
        <v>139.19999999999999</v>
      </c>
      <c r="BY14">
        <v>138.9</v>
      </c>
      <c r="BZ14">
        <v>139.30000000000001</v>
      </c>
      <c r="CA14">
        <v>140.4</v>
      </c>
      <c r="CB14">
        <v>141.69999999999999</v>
      </c>
      <c r="CC14">
        <v>142.69999999999999</v>
      </c>
      <c r="CD14">
        <v>144.19999999999999</v>
      </c>
      <c r="CE14">
        <v>145.5</v>
      </c>
      <c r="CF14">
        <v>147.30000000000001</v>
      </c>
      <c r="CG14">
        <v>149.1</v>
      </c>
      <c r="CH14">
        <v>151.6</v>
      </c>
      <c r="CI14">
        <v>152.80000000000001</v>
      </c>
      <c r="CJ14">
        <v>154</v>
      </c>
      <c r="CK14">
        <v>158.69999999999999</v>
      </c>
      <c r="CL14" t="str">
        <v>NA</v>
      </c>
      <c r="CM14">
        <v>159.80000000000001</v>
      </c>
      <c r="CN14">
        <v>159.80000000000001</v>
      </c>
      <c r="CO14">
        <v>160</v>
      </c>
      <c r="CP14">
        <v>160</v>
      </c>
      <c r="CQ14">
        <v>160.9</v>
      </c>
      <c r="CR14">
        <v>162</v>
      </c>
      <c r="CS14">
        <v>163.5</v>
      </c>
      <c r="CT14">
        <v>164.5</v>
      </c>
      <c r="CU14">
        <v>165</v>
      </c>
      <c r="CV14">
        <v>164</v>
      </c>
      <c r="CW14">
        <v>164.4</v>
      </c>
      <c r="CX14">
        <v>169.7</v>
      </c>
      <c r="CY14">
        <v>170</v>
      </c>
      <c r="CZ14">
        <v>169.7</v>
      </c>
      <c r="DA14">
        <v>169.8</v>
      </c>
      <c r="DB14">
        <v>170.1</v>
      </c>
      <c r="DC14">
        <v>170.6</v>
      </c>
      <c r="DD14">
        <v>170.8</v>
      </c>
      <c r="DE14">
        <v>171.7</v>
      </c>
      <c r="DF14">
        <v>173.3</v>
      </c>
      <c r="DG14">
        <v>175.4</v>
      </c>
      <c r="DH14">
        <v>178.7</v>
      </c>
      <c r="DI14">
        <v>182.9</v>
      </c>
      <c r="DJ14">
        <v>186.6</v>
      </c>
      <c r="DK14">
        <v>188.9</v>
      </c>
      <c r="DL14">
        <v>191.8</v>
      </c>
      <c r="DM14">
        <v>195.6</v>
      </c>
      <c r="DN14">
        <v>199.1</v>
      </c>
      <c r="DO14">
        <v>201.6</v>
      </c>
      <c r="DP14">
        <v>204.8</v>
      </c>
      <c r="DQ14">
        <v>207.5</v>
      </c>
      <c r="DR14">
        <v>210.5</v>
      </c>
      <c r="DS14">
        <v>212.1</v>
      </c>
      <c r="DT14">
        <v>212.1</v>
      </c>
      <c r="DU14">
        <v>215.5</v>
      </c>
      <c r="DV14">
        <v>221</v>
      </c>
      <c r="DW14">
        <v>102.7</v>
      </c>
      <c r="DX14">
        <v>102.8</v>
      </c>
      <c r="DY14">
        <v>103</v>
      </c>
      <c r="DZ14">
        <v>103.3</v>
      </c>
      <c r="EA14">
        <v>104.3</v>
      </c>
      <c r="EB14">
        <v>105.7</v>
      </c>
      <c r="EC14">
        <v>106.8</v>
      </c>
      <c r="ED14">
        <v>107.4</v>
      </c>
      <c r="EE14">
        <v>108.3</v>
      </c>
      <c r="EF14">
        <v>108.7</v>
      </c>
      <c r="EG14">
        <v>109.4</v>
      </c>
      <c r="EH14">
        <v>110.5</v>
      </c>
      <c r="EI14">
        <v>111</v>
      </c>
      <c r="EJ14">
        <v>111.4</v>
      </c>
      <c r="EK14">
        <v>111.8</v>
      </c>
      <c r="EL14">
        <v>112.6</v>
      </c>
      <c r="EM14">
        <v>113.4</v>
      </c>
      <c r="EN14">
        <v>114.3</v>
      </c>
      <c r="EO14">
        <v>115.5</v>
      </c>
      <c r="EP14">
        <v>117.1</v>
      </c>
      <c r="EQ14">
        <v>117.6</v>
      </c>
      <c r="ER14">
        <v>118.1</v>
      </c>
      <c r="ES14">
        <v>118.7</v>
      </c>
      <c r="ET14">
        <v>119.1</v>
      </c>
      <c r="EU14">
        <v>120.3</v>
      </c>
      <c r="EV14">
        <v>121.6</v>
      </c>
      <c r="EW14">
        <v>122.1</v>
      </c>
      <c r="EX14">
        <v>122.4</v>
      </c>
      <c r="EY14">
        <v>123.4</v>
      </c>
      <c r="EZ14">
        <v>125.5</v>
      </c>
      <c r="FA14">
        <v>126.1</v>
      </c>
      <c r="FB14">
        <v>126.8</v>
      </c>
      <c r="FC14">
        <v>128.4</v>
      </c>
      <c r="FD14">
        <v>129.69999999999999</v>
      </c>
      <c r="FE14">
        <v>131.19999999999999</v>
      </c>
      <c r="FF14">
        <v>132.1</v>
      </c>
      <c r="FG14">
        <v>132.9</v>
      </c>
      <c r="FH14">
        <v>133.6</v>
      </c>
      <c r="FI14">
        <v>133.9</v>
      </c>
      <c r="FJ14">
        <v>134.4</v>
      </c>
      <c r="FK14">
        <v>135.30000000000001</v>
      </c>
      <c r="FL14">
        <v>136.30000000000001</v>
      </c>
      <c r="FM14">
        <v>137.5</v>
      </c>
      <c r="FN14">
        <v>138.1</v>
      </c>
      <c r="FO14">
        <v>138.80000000000001</v>
      </c>
      <c r="FP14">
        <v>139.30000000000001</v>
      </c>
      <c r="FQ14">
        <v>139.69999999999999</v>
      </c>
      <c r="FR14">
        <v>140.19999999999999</v>
      </c>
      <c r="FS14">
        <v>139.6</v>
      </c>
      <c r="FT14">
        <v>138.69999999999999</v>
      </c>
      <c r="FU14">
        <v>137.9</v>
      </c>
      <c r="FV14">
        <v>136.5</v>
      </c>
      <c r="FW14">
        <v>136</v>
      </c>
      <c r="FX14">
        <v>135.30000000000001</v>
      </c>
      <c r="FY14">
        <v>135.19999999999999</v>
      </c>
      <c r="FZ14">
        <v>135.6</v>
      </c>
      <c r="GA14">
        <v>135.6</v>
      </c>
      <c r="GB14">
        <v>136.30000000000001</v>
      </c>
      <c r="GC14">
        <v>136.80000000000001</v>
      </c>
      <c r="GD14">
        <v>137.1</v>
      </c>
      <c r="GE14">
        <v>137.5</v>
      </c>
      <c r="GF14">
        <v>137.30000000000001</v>
      </c>
      <c r="GG14">
        <v>137.80000000000001</v>
      </c>
      <c r="GH14">
        <v>138.19999999999999</v>
      </c>
      <c r="GI14">
        <v>138.1</v>
      </c>
      <c r="GJ14">
        <v>138.4</v>
      </c>
      <c r="GK14">
        <v>138.9</v>
      </c>
      <c r="GL14">
        <v>139.4</v>
      </c>
      <c r="GM14">
        <v>139.5</v>
      </c>
      <c r="GN14">
        <v>141</v>
      </c>
      <c r="GO14">
        <v>140.9</v>
      </c>
      <c r="GP14">
        <v>140.6</v>
      </c>
      <c r="GQ14">
        <v>139.4</v>
      </c>
      <c r="GR14">
        <v>139.69999999999999</v>
      </c>
      <c r="GS14">
        <v>139.5</v>
      </c>
      <c r="GT14">
        <v>139.9</v>
      </c>
      <c r="GU14">
        <v>140.6</v>
      </c>
      <c r="GV14">
        <v>141.69999999999999</v>
      </c>
      <c r="GW14">
        <v>142.6</v>
      </c>
      <c r="GX14">
        <v>144.1</v>
      </c>
      <c r="GY14">
        <v>145.4</v>
      </c>
      <c r="GZ14">
        <v>147</v>
      </c>
      <c r="HA14">
        <v>148.69999999999999</v>
      </c>
      <c r="HB14">
        <v>150.9</v>
      </c>
      <c r="HC14">
        <v>152</v>
      </c>
      <c r="HD14">
        <v>153.19999999999999</v>
      </c>
      <c r="HE14">
        <v>157.1</v>
      </c>
      <c r="HF14" t="str">
        <v>NA</v>
      </c>
      <c r="HG14">
        <v>159.5</v>
      </c>
      <c r="HH14">
        <v>159.5</v>
      </c>
      <c r="HI14">
        <v>160</v>
      </c>
      <c r="HJ14">
        <v>160.30000000000001</v>
      </c>
      <c r="HK14">
        <v>161</v>
      </c>
      <c r="HL14">
        <v>161.80000000000001</v>
      </c>
      <c r="HM14">
        <v>163</v>
      </c>
      <c r="HN14">
        <v>164</v>
      </c>
      <c r="HO14">
        <v>164.2</v>
      </c>
      <c r="HP14">
        <v>163.5</v>
      </c>
      <c r="HQ14">
        <v>163.9</v>
      </c>
      <c r="HR14">
        <v>168.2</v>
      </c>
      <c r="HS14">
        <v>168.5</v>
      </c>
      <c r="HT14">
        <v>168.3</v>
      </c>
      <c r="HU14">
        <v>168.8</v>
      </c>
      <c r="HV14">
        <v>168.8</v>
      </c>
      <c r="HW14">
        <v>169.3</v>
      </c>
      <c r="HX14">
        <v>169.6</v>
      </c>
      <c r="HY14">
        <v>170.5</v>
      </c>
      <c r="HZ14">
        <v>172.1</v>
      </c>
      <c r="IA14">
        <v>174.3</v>
      </c>
      <c r="IB14">
        <v>177.4</v>
      </c>
      <c r="IC14">
        <v>181.3</v>
      </c>
      <c r="ID14">
        <v>184.9</v>
      </c>
      <c r="IE14">
        <v>187.1</v>
      </c>
      <c r="IF14">
        <v>190</v>
      </c>
      <c r="IG14">
        <v>193.6</v>
      </c>
      <c r="IH14">
        <v>197.3</v>
      </c>
      <c r="II14">
        <v>199.9</v>
      </c>
      <c r="IJ14">
        <v>202.8</v>
      </c>
      <c r="IK14">
        <v>205.2</v>
      </c>
      <c r="IL14">
        <v>208.4</v>
      </c>
      <c r="IM14">
        <v>209.7</v>
      </c>
      <c r="IN14">
        <v>209.7</v>
      </c>
      <c r="IO14">
        <v>212.9</v>
      </c>
      <c r="IP14">
        <v>218</v>
      </c>
      <c r="IQ14">
        <v>101.8</v>
      </c>
      <c r="IR14">
        <v>102.3</v>
      </c>
      <c r="IS14">
        <v>102.4</v>
      </c>
      <c r="IT14">
        <v>103.5</v>
      </c>
      <c r="IU14">
        <v>105</v>
      </c>
      <c r="IV14">
        <v>106.4</v>
      </c>
      <c r="IW14">
        <v>107.5</v>
      </c>
      <c r="IX14">
        <v>108.5</v>
      </c>
      <c r="IY14">
        <v>109.1</v>
      </c>
      <c r="IZ14">
        <v>109.6</v>
      </c>
      <c r="JA14">
        <v>110.3</v>
      </c>
      <c r="JB14">
        <v>111.9</v>
      </c>
      <c r="JC14">
        <v>112.7</v>
      </c>
      <c r="JD14">
        <v>113.5</v>
      </c>
      <c r="JE14">
        <v>114.1</v>
      </c>
      <c r="JF14">
        <v>115.3</v>
      </c>
      <c r="JG14">
        <v>117</v>
      </c>
      <c r="JH14">
        <v>118.3</v>
      </c>
      <c r="JI14">
        <v>120</v>
      </c>
      <c r="JJ14">
        <v>122.1</v>
      </c>
      <c r="JK14">
        <v>122.9</v>
      </c>
      <c r="JL14">
        <v>123.8</v>
      </c>
      <c r="JM14">
        <v>124.6</v>
      </c>
      <c r="JN14">
        <v>125.4</v>
      </c>
      <c r="JO14">
        <v>126.6</v>
      </c>
      <c r="JP14">
        <v>127.7</v>
      </c>
      <c r="JQ14">
        <v>127.4</v>
      </c>
      <c r="JR14">
        <v>127.7</v>
      </c>
      <c r="JS14">
        <v>128.80000000000001</v>
      </c>
      <c r="JT14">
        <v>130.5</v>
      </c>
      <c r="JU14">
        <v>131.5</v>
      </c>
      <c r="JV14">
        <v>132.69999999999999</v>
      </c>
      <c r="JW14">
        <v>134.4</v>
      </c>
      <c r="JX14">
        <v>135.80000000000001</v>
      </c>
      <c r="JY14">
        <v>137.1</v>
      </c>
      <c r="JZ14">
        <v>138.6</v>
      </c>
      <c r="KA14">
        <v>139.5</v>
      </c>
      <c r="KB14">
        <v>139.69999999999999</v>
      </c>
      <c r="KC14">
        <v>140.1</v>
      </c>
      <c r="KD14">
        <v>140.4</v>
      </c>
      <c r="KE14">
        <v>141.5</v>
      </c>
      <c r="KF14">
        <v>142.80000000000001</v>
      </c>
      <c r="KG14">
        <v>143.9</v>
      </c>
      <c r="KH14">
        <v>144.6</v>
      </c>
      <c r="KI14">
        <v>144.80000000000001</v>
      </c>
      <c r="KJ14">
        <v>145.30000000000001</v>
      </c>
      <c r="KK14">
        <v>145.4</v>
      </c>
      <c r="KL14">
        <v>145.5</v>
      </c>
      <c r="KM14">
        <v>144.9</v>
      </c>
      <c r="KN14">
        <v>144</v>
      </c>
      <c r="KO14">
        <v>142.6</v>
      </c>
      <c r="KP14">
        <v>141.30000000000001</v>
      </c>
      <c r="KQ14">
        <v>139.9</v>
      </c>
      <c r="KR14">
        <v>138.80000000000001</v>
      </c>
      <c r="KS14">
        <v>137.80000000000001</v>
      </c>
      <c r="KT14">
        <v>137.5</v>
      </c>
      <c r="KU14">
        <v>137.30000000000001</v>
      </c>
      <c r="KV14">
        <v>137.80000000000001</v>
      </c>
      <c r="KW14">
        <v>138.30000000000001</v>
      </c>
      <c r="KX14">
        <v>139.69999999999999</v>
      </c>
      <c r="KY14">
        <v>140.5</v>
      </c>
      <c r="KZ14">
        <v>140.69999999999999</v>
      </c>
      <c r="LA14">
        <v>140.69999999999999</v>
      </c>
      <c r="LB14">
        <v>140.19999999999999</v>
      </c>
      <c r="LC14">
        <v>139.6</v>
      </c>
      <c r="LD14">
        <v>140</v>
      </c>
      <c r="LE14">
        <v>140.30000000000001</v>
      </c>
      <c r="LF14">
        <v>141.1</v>
      </c>
      <c r="LG14">
        <v>141.19999999999999</v>
      </c>
      <c r="LH14">
        <v>141.1</v>
      </c>
      <c r="LI14">
        <v>141.4</v>
      </c>
      <c r="LJ14">
        <v>141.5</v>
      </c>
      <c r="LK14">
        <v>140.4</v>
      </c>
      <c r="LL14">
        <v>140.80000000000001</v>
      </c>
      <c r="LM14">
        <v>140.69999999999999</v>
      </c>
      <c r="LN14">
        <v>141</v>
      </c>
      <c r="LO14">
        <v>141</v>
      </c>
      <c r="LP14">
        <v>141.6</v>
      </c>
      <c r="LQ14">
        <v>142.5</v>
      </c>
      <c r="LR14">
        <v>143.80000000000001</v>
      </c>
      <c r="LS14">
        <v>145.19999999999999</v>
      </c>
      <c r="LT14">
        <v>146.30000000000001</v>
      </c>
      <c r="LU14">
        <v>148</v>
      </c>
      <c r="LV14">
        <v>149.5</v>
      </c>
      <c r="LW14">
        <v>150.4</v>
      </c>
      <c r="LX14">
        <v>151.5</v>
      </c>
      <c r="LY14">
        <v>154</v>
      </c>
      <c r="LZ14" t="str">
        <v>NA</v>
      </c>
      <c r="MA14">
        <v>158.80000000000001</v>
      </c>
      <c r="MB14">
        <v>158.80000000000001</v>
      </c>
      <c r="MC14">
        <v>160</v>
      </c>
      <c r="MD14">
        <v>160.9</v>
      </c>
      <c r="ME14">
        <v>161.30000000000001</v>
      </c>
      <c r="MF14">
        <v>161.4</v>
      </c>
      <c r="MG14">
        <v>161.9</v>
      </c>
      <c r="MH14">
        <v>163</v>
      </c>
      <c r="MI14">
        <v>162.5</v>
      </c>
      <c r="MJ14">
        <v>162.6</v>
      </c>
      <c r="MK14">
        <v>162.80000000000001</v>
      </c>
      <c r="ML14">
        <v>165.2</v>
      </c>
      <c r="MM14">
        <v>165.5</v>
      </c>
      <c r="MN14">
        <v>165.5</v>
      </c>
      <c r="MO14">
        <v>166.2</v>
      </c>
      <c r="MP14">
        <v>166.2</v>
      </c>
      <c r="MQ14">
        <v>166.8</v>
      </c>
      <c r="MR14">
        <v>167.2</v>
      </c>
      <c r="MS14">
        <v>168.2</v>
      </c>
      <c r="MT14">
        <v>169.8</v>
      </c>
      <c r="MU14">
        <v>172.2</v>
      </c>
      <c r="MV14">
        <v>174.7</v>
      </c>
      <c r="MW14">
        <v>178</v>
      </c>
      <c r="MX14">
        <v>181.4</v>
      </c>
      <c r="MY14">
        <v>183.5</v>
      </c>
      <c r="MZ14">
        <v>186.3</v>
      </c>
      <c r="NA14">
        <v>189.7</v>
      </c>
      <c r="NB14">
        <v>193.6</v>
      </c>
      <c r="NC14">
        <v>196.4</v>
      </c>
      <c r="ND14">
        <v>198.8</v>
      </c>
      <c r="NE14">
        <v>200.5</v>
      </c>
      <c r="NF14">
        <v>204.3</v>
      </c>
      <c r="NG14">
        <v>204.8</v>
      </c>
      <c r="NH14">
        <v>204.8</v>
      </c>
      <c r="NI14">
        <v>207.8</v>
      </c>
      <c r="NJ14">
        <v>211.9</v>
      </c>
    </row>
    <row r="15" spans="2:374">
      <c r="B15" t="str">
        <v>Prepared meals, snacks, sweets etc.</v>
      </c>
      <c r="C15">
        <v>106.7</v>
      </c>
      <c r="D15">
        <v>107.7</v>
      </c>
      <c r="E15">
        <v>108.2</v>
      </c>
      <c r="F15">
        <v>108.8</v>
      </c>
      <c r="G15">
        <v>109.9</v>
      </c>
      <c r="H15">
        <v>111</v>
      </c>
      <c r="I15">
        <v>112.1</v>
      </c>
      <c r="J15">
        <v>112.6</v>
      </c>
      <c r="K15">
        <v>114</v>
      </c>
      <c r="L15">
        <v>114.9</v>
      </c>
      <c r="M15">
        <v>116</v>
      </c>
      <c r="N15">
        <v>116.8</v>
      </c>
      <c r="O15">
        <v>117.3</v>
      </c>
      <c r="P15">
        <v>117.8</v>
      </c>
      <c r="Q15">
        <v>118.3</v>
      </c>
      <c r="R15">
        <v>118.7</v>
      </c>
      <c r="S15">
        <v>119.2</v>
      </c>
      <c r="T15">
        <v>120.1</v>
      </c>
      <c r="U15">
        <v>120.9</v>
      </c>
      <c r="V15">
        <v>121.7</v>
      </c>
      <c r="W15">
        <v>122.6</v>
      </c>
      <c r="X15">
        <v>123.2</v>
      </c>
      <c r="Y15">
        <v>124.5</v>
      </c>
      <c r="Z15">
        <v>124.8</v>
      </c>
      <c r="AA15">
        <v>125.6</v>
      </c>
      <c r="AB15">
        <v>126.8</v>
      </c>
      <c r="AC15">
        <v>127.7</v>
      </c>
      <c r="AD15">
        <v>128.69999999999999</v>
      </c>
      <c r="AE15">
        <v>129.80000000000001</v>
      </c>
      <c r="AF15">
        <v>131.19999999999999</v>
      </c>
      <c r="AG15">
        <v>131.69999999999999</v>
      </c>
      <c r="AH15">
        <v>132.5</v>
      </c>
      <c r="AI15">
        <v>132.69999999999999</v>
      </c>
      <c r="AJ15">
        <v>133.1</v>
      </c>
      <c r="AK15">
        <v>134.19999999999999</v>
      </c>
      <c r="AL15">
        <v>135.1</v>
      </c>
      <c r="AM15">
        <v>135.9</v>
      </c>
      <c r="AN15">
        <v>136.4</v>
      </c>
      <c r="AO15">
        <v>137</v>
      </c>
      <c r="AP15">
        <v>137.4</v>
      </c>
      <c r="AQ15">
        <v>138.30000000000001</v>
      </c>
      <c r="AR15">
        <v>139.19999999999999</v>
      </c>
      <c r="AS15">
        <v>139.9</v>
      </c>
      <c r="AT15">
        <v>140.69999999999999</v>
      </c>
      <c r="AU15">
        <v>141.5</v>
      </c>
      <c r="AV15">
        <v>142.4</v>
      </c>
      <c r="AW15">
        <v>143.1</v>
      </c>
      <c r="AX15">
        <v>143.6</v>
      </c>
      <c r="AY15">
        <v>143.9</v>
      </c>
      <c r="AZ15">
        <v>144.4</v>
      </c>
      <c r="BA15">
        <v>145.4</v>
      </c>
      <c r="BB15">
        <v>145.5</v>
      </c>
      <c r="BC15">
        <v>145.80000000000001</v>
      </c>
      <c r="BD15">
        <v>146.5</v>
      </c>
      <c r="BE15">
        <v>147.69999999999999</v>
      </c>
      <c r="BF15">
        <v>148.69999999999999</v>
      </c>
      <c r="BG15">
        <v>149.30000000000001</v>
      </c>
      <c r="BH15">
        <v>150.30000000000001</v>
      </c>
      <c r="BI15">
        <v>151.4</v>
      </c>
      <c r="BJ15">
        <v>151.4</v>
      </c>
      <c r="BK15">
        <v>151.80000000000001</v>
      </c>
      <c r="BL15">
        <v>151.69999999999999</v>
      </c>
      <c r="BM15">
        <v>152.80000000000001</v>
      </c>
      <c r="BN15">
        <v>153.80000000000001</v>
      </c>
      <c r="BO15">
        <v>154.30000000000001</v>
      </c>
      <c r="BP15">
        <v>154.30000000000001</v>
      </c>
      <c r="BQ15">
        <v>154.80000000000001</v>
      </c>
      <c r="BR15">
        <v>155.19999999999999</v>
      </c>
      <c r="BS15">
        <v>155.9</v>
      </c>
      <c r="BT15">
        <v>155.19999999999999</v>
      </c>
      <c r="BU15">
        <v>156.1</v>
      </c>
      <c r="BV15">
        <v>156</v>
      </c>
      <c r="BW15">
        <v>155.80000000000001</v>
      </c>
      <c r="BX15">
        <v>156.19999999999999</v>
      </c>
      <c r="BY15">
        <v>156.4</v>
      </c>
      <c r="BZ15">
        <v>156.4</v>
      </c>
      <c r="CA15">
        <v>156.6</v>
      </c>
      <c r="CB15">
        <v>156.69999999999999</v>
      </c>
      <c r="CC15">
        <v>156.9</v>
      </c>
      <c r="CD15">
        <v>157.19999999999999</v>
      </c>
      <c r="CE15">
        <v>157.4</v>
      </c>
      <c r="CF15">
        <v>157.69999999999999</v>
      </c>
      <c r="CG15">
        <v>158.30000000000001</v>
      </c>
      <c r="CH15">
        <v>158.69999999999999</v>
      </c>
      <c r="CI15">
        <v>159.19999999999999</v>
      </c>
      <c r="CJ15">
        <v>160</v>
      </c>
      <c r="CK15" t="str">
        <v>NA</v>
      </c>
      <c r="CL15" t="str">
        <v>NA</v>
      </c>
      <c r="CM15">
        <v>161.80000000000001</v>
      </c>
      <c r="CN15">
        <v>161.80000000000001</v>
      </c>
      <c r="CO15">
        <v>161.5</v>
      </c>
      <c r="CP15">
        <v>161.6</v>
      </c>
      <c r="CQ15">
        <v>161.9</v>
      </c>
      <c r="CR15">
        <v>162.69999999999999</v>
      </c>
      <c r="CS15">
        <v>163.6</v>
      </c>
      <c r="CT15">
        <v>164.3</v>
      </c>
      <c r="CU15">
        <v>165.8</v>
      </c>
      <c r="CV15">
        <v>166.4</v>
      </c>
      <c r="CW15">
        <v>166.8</v>
      </c>
      <c r="CX15">
        <v>169.8</v>
      </c>
      <c r="CY15">
        <v>171.7</v>
      </c>
      <c r="CZ15">
        <v>171</v>
      </c>
      <c r="DA15">
        <v>171.9</v>
      </c>
      <c r="DB15">
        <v>172.8</v>
      </c>
      <c r="DC15">
        <v>173.6</v>
      </c>
      <c r="DD15">
        <v>174.3</v>
      </c>
      <c r="DE15">
        <v>175.1</v>
      </c>
      <c r="DF15">
        <v>175.8</v>
      </c>
      <c r="DG15">
        <v>176.3</v>
      </c>
      <c r="DH15">
        <v>177.4</v>
      </c>
      <c r="DI15">
        <v>178.9</v>
      </c>
      <c r="DJ15">
        <v>180.4</v>
      </c>
      <c r="DK15">
        <v>181.9</v>
      </c>
      <c r="DL15">
        <v>183.1</v>
      </c>
      <c r="DM15">
        <v>184</v>
      </c>
      <c r="DN15">
        <v>184.8</v>
      </c>
      <c r="DO15">
        <v>185.6</v>
      </c>
      <c r="DP15">
        <v>186.9</v>
      </c>
      <c r="DQ15">
        <v>187.7</v>
      </c>
      <c r="DR15">
        <v>188.5</v>
      </c>
      <c r="DS15">
        <v>189.9</v>
      </c>
      <c r="DT15">
        <v>189.9</v>
      </c>
      <c r="DU15">
        <v>190.5</v>
      </c>
      <c r="DV15">
        <v>191.1</v>
      </c>
      <c r="DW15">
        <v>107.3</v>
      </c>
      <c r="DX15">
        <v>108.3</v>
      </c>
      <c r="DY15">
        <v>108.9</v>
      </c>
      <c r="DZ15">
        <v>109.6</v>
      </c>
      <c r="EA15">
        <v>110.5</v>
      </c>
      <c r="EB15">
        <v>111.6</v>
      </c>
      <c r="EC15">
        <v>112.6</v>
      </c>
      <c r="ED15">
        <v>113.4</v>
      </c>
      <c r="EE15">
        <v>114.6</v>
      </c>
      <c r="EF15">
        <v>115.4</v>
      </c>
      <c r="EG15">
        <v>116.5</v>
      </c>
      <c r="EH15">
        <v>117.4</v>
      </c>
      <c r="EI15">
        <v>118.1</v>
      </c>
      <c r="EJ15">
        <v>118.8</v>
      </c>
      <c r="EK15">
        <v>119.3</v>
      </c>
      <c r="EL15">
        <v>119.8</v>
      </c>
      <c r="EM15">
        <v>120.4</v>
      </c>
      <c r="EN15">
        <v>121.2</v>
      </c>
      <c r="EO15">
        <v>122.1</v>
      </c>
      <c r="EP15">
        <v>123.1</v>
      </c>
      <c r="EQ15">
        <v>123.8</v>
      </c>
      <c r="ER15">
        <v>124.5</v>
      </c>
      <c r="ES15">
        <v>125.6</v>
      </c>
      <c r="ET15">
        <v>126.1</v>
      </c>
      <c r="EU15">
        <v>126.7</v>
      </c>
      <c r="EV15">
        <v>127.6</v>
      </c>
      <c r="EW15">
        <v>128.4</v>
      </c>
      <c r="EX15">
        <v>129.1</v>
      </c>
      <c r="EY15">
        <v>129.80000000000001</v>
      </c>
      <c r="EZ15">
        <v>130.9</v>
      </c>
      <c r="FA15">
        <v>131.4</v>
      </c>
      <c r="FB15">
        <v>132.1</v>
      </c>
      <c r="FC15">
        <v>132.5</v>
      </c>
      <c r="FD15">
        <v>133</v>
      </c>
      <c r="FE15">
        <v>134</v>
      </c>
      <c r="FF15">
        <v>134.69999999999999</v>
      </c>
      <c r="FG15">
        <v>135.30000000000001</v>
      </c>
      <c r="FH15">
        <v>135.80000000000001</v>
      </c>
      <c r="FI15">
        <v>136.30000000000001</v>
      </c>
      <c r="FJ15">
        <v>136.69999999999999</v>
      </c>
      <c r="FK15">
        <v>137.4</v>
      </c>
      <c r="FL15">
        <v>138.1</v>
      </c>
      <c r="FM15">
        <v>138.80000000000001</v>
      </c>
      <c r="FN15">
        <v>139.5</v>
      </c>
      <c r="FO15">
        <v>140.19999999999999</v>
      </c>
      <c r="FP15">
        <v>141.1</v>
      </c>
      <c r="FQ15">
        <v>141.80000000000001</v>
      </c>
      <c r="FR15">
        <v>142.30000000000001</v>
      </c>
      <c r="FS15">
        <v>142.80000000000001</v>
      </c>
      <c r="FT15">
        <v>143.19999999999999</v>
      </c>
      <c r="FU15">
        <v>144</v>
      </c>
      <c r="FV15">
        <v>144.19999999999999</v>
      </c>
      <c r="FW15">
        <v>144.5</v>
      </c>
      <c r="FX15">
        <v>144.9</v>
      </c>
      <c r="FY15">
        <v>145.80000000000001</v>
      </c>
      <c r="FZ15">
        <v>146.80000000000001</v>
      </c>
      <c r="GA15">
        <v>147.30000000000001</v>
      </c>
      <c r="GB15">
        <v>148.1</v>
      </c>
      <c r="GC15">
        <v>148.9</v>
      </c>
      <c r="GD15">
        <v>149</v>
      </c>
      <c r="GE15">
        <v>149.5</v>
      </c>
      <c r="GF15">
        <v>149.6</v>
      </c>
      <c r="GG15">
        <v>150.4</v>
      </c>
      <c r="GH15">
        <v>151.19999999999999</v>
      </c>
      <c r="GI15">
        <v>151.69999999999999</v>
      </c>
      <c r="GJ15">
        <v>151.80000000000001</v>
      </c>
      <c r="GK15">
        <v>152.30000000000001</v>
      </c>
      <c r="GL15">
        <v>153</v>
      </c>
      <c r="GM15">
        <v>153.80000000000001</v>
      </c>
      <c r="GN15">
        <v>154.5</v>
      </c>
      <c r="GO15">
        <v>154.5</v>
      </c>
      <c r="GP15">
        <v>154.6</v>
      </c>
      <c r="GQ15">
        <v>154.6</v>
      </c>
      <c r="GR15">
        <v>154.9</v>
      </c>
      <c r="GS15">
        <v>155.19999999999999</v>
      </c>
      <c r="GT15">
        <v>155.5</v>
      </c>
      <c r="GU15">
        <v>155.9</v>
      </c>
      <c r="GV15">
        <v>156.19999999999999</v>
      </c>
      <c r="GW15">
        <v>156.6</v>
      </c>
      <c r="GX15">
        <v>156.80000000000001</v>
      </c>
      <c r="GY15">
        <v>157.1</v>
      </c>
      <c r="GZ15">
        <v>157.5</v>
      </c>
      <c r="HA15">
        <v>158</v>
      </c>
      <c r="HB15">
        <v>158.6</v>
      </c>
      <c r="HC15">
        <v>159.1</v>
      </c>
      <c r="HD15">
        <v>159.6</v>
      </c>
      <c r="HE15" t="str">
        <v>NA</v>
      </c>
      <c r="HF15" t="str">
        <v>NA</v>
      </c>
      <c r="HG15">
        <v>161.80000000000001</v>
      </c>
      <c r="HH15">
        <v>161.80000000000001</v>
      </c>
      <c r="HI15">
        <v>162.30000000000001</v>
      </c>
      <c r="HJ15">
        <v>162.9</v>
      </c>
      <c r="HK15">
        <v>163.19999999999999</v>
      </c>
      <c r="HL15">
        <v>163.80000000000001</v>
      </c>
      <c r="HM15">
        <v>164.8</v>
      </c>
      <c r="HN15">
        <v>165.6</v>
      </c>
      <c r="HO15">
        <v>167.5</v>
      </c>
      <c r="HP15">
        <v>168.2</v>
      </c>
      <c r="HQ15">
        <v>168.9</v>
      </c>
      <c r="HR15">
        <v>170.4</v>
      </c>
      <c r="HS15">
        <v>172.4</v>
      </c>
      <c r="HT15">
        <v>172.2</v>
      </c>
      <c r="HU15">
        <v>173.9</v>
      </c>
      <c r="HV15">
        <v>173.9</v>
      </c>
      <c r="HW15">
        <v>174.7</v>
      </c>
      <c r="HX15">
        <v>175.5</v>
      </c>
      <c r="HY15">
        <v>176.5</v>
      </c>
      <c r="HZ15">
        <v>177.3</v>
      </c>
      <c r="IA15">
        <v>178</v>
      </c>
      <c r="IB15">
        <v>179.3</v>
      </c>
      <c r="IC15">
        <v>180.9</v>
      </c>
      <c r="ID15">
        <v>182.5</v>
      </c>
      <c r="IE15">
        <v>183.9</v>
      </c>
      <c r="IF15">
        <v>185.2</v>
      </c>
      <c r="IG15">
        <v>186.3</v>
      </c>
      <c r="IH15">
        <v>187.4</v>
      </c>
      <c r="II15">
        <v>188.3</v>
      </c>
      <c r="IJ15">
        <v>189.5</v>
      </c>
      <c r="IK15">
        <v>190.3</v>
      </c>
      <c r="IL15">
        <v>191.2</v>
      </c>
      <c r="IM15">
        <v>193</v>
      </c>
      <c r="IN15">
        <v>193</v>
      </c>
      <c r="IO15">
        <v>193.5</v>
      </c>
      <c r="IP15">
        <v>194.2</v>
      </c>
      <c r="IQ15">
        <v>107.9</v>
      </c>
      <c r="IR15">
        <v>109</v>
      </c>
      <c r="IS15">
        <v>109.8</v>
      </c>
      <c r="IT15">
        <v>110.6</v>
      </c>
      <c r="IU15">
        <v>111.3</v>
      </c>
      <c r="IV15">
        <v>112.2</v>
      </c>
      <c r="IW15">
        <v>113.1</v>
      </c>
      <c r="IX15">
        <v>114.3</v>
      </c>
      <c r="IY15">
        <v>115.4</v>
      </c>
      <c r="IZ15">
        <v>116</v>
      </c>
      <c r="JA15">
        <v>117.1</v>
      </c>
      <c r="JB15">
        <v>118.1</v>
      </c>
      <c r="JC15">
        <v>119</v>
      </c>
      <c r="JD15">
        <v>119.9</v>
      </c>
      <c r="JE15">
        <v>120.5</v>
      </c>
      <c r="JF15">
        <v>121</v>
      </c>
      <c r="JG15">
        <v>121.7</v>
      </c>
      <c r="JH15">
        <v>122.4</v>
      </c>
      <c r="JI15">
        <v>123.4</v>
      </c>
      <c r="JJ15">
        <v>124.7</v>
      </c>
      <c r="JK15">
        <v>125.2</v>
      </c>
      <c r="JL15">
        <v>125.9</v>
      </c>
      <c r="JM15">
        <v>126.9</v>
      </c>
      <c r="JN15">
        <v>127.6</v>
      </c>
      <c r="JO15">
        <v>128</v>
      </c>
      <c r="JP15">
        <v>128.6</v>
      </c>
      <c r="JQ15">
        <v>129.19999999999999</v>
      </c>
      <c r="JR15">
        <v>129.5</v>
      </c>
      <c r="JS15">
        <v>129.9</v>
      </c>
      <c r="JT15">
        <v>130.5</v>
      </c>
      <c r="JU15">
        <v>131.1</v>
      </c>
      <c r="JV15">
        <v>131.69999999999999</v>
      </c>
      <c r="JW15">
        <v>132.30000000000001</v>
      </c>
      <c r="JX15">
        <v>132.9</v>
      </c>
      <c r="JY15">
        <v>133.69999999999999</v>
      </c>
      <c r="JZ15">
        <v>134.19999999999999</v>
      </c>
      <c r="KA15">
        <v>134.69999999999999</v>
      </c>
      <c r="KB15">
        <v>135.19999999999999</v>
      </c>
      <c r="KC15">
        <v>135.4</v>
      </c>
      <c r="KD15">
        <v>135.9</v>
      </c>
      <c r="KE15">
        <v>136.30000000000001</v>
      </c>
      <c r="KF15">
        <v>136.9</v>
      </c>
      <c r="KG15">
        <v>137.5</v>
      </c>
      <c r="KH15">
        <v>138.1</v>
      </c>
      <c r="KI15">
        <v>138.80000000000001</v>
      </c>
      <c r="KJ15">
        <v>139.6</v>
      </c>
      <c r="KK15">
        <v>140.30000000000001</v>
      </c>
      <c r="KL15">
        <v>140.9</v>
      </c>
      <c r="KM15">
        <v>141.6</v>
      </c>
      <c r="KN15">
        <v>141.9</v>
      </c>
      <c r="KO15">
        <v>142.4</v>
      </c>
      <c r="KP15">
        <v>142.6</v>
      </c>
      <c r="KQ15">
        <v>142.9</v>
      </c>
      <c r="KR15">
        <v>143.1</v>
      </c>
      <c r="KS15">
        <v>143.69999999999999</v>
      </c>
      <c r="KT15">
        <v>144.5</v>
      </c>
      <c r="KU15">
        <v>145</v>
      </c>
      <c r="KV15">
        <v>145.5</v>
      </c>
      <c r="KW15">
        <v>146</v>
      </c>
      <c r="KX15">
        <v>146.30000000000001</v>
      </c>
      <c r="KY15">
        <v>146.80000000000001</v>
      </c>
      <c r="KZ15">
        <v>147.1</v>
      </c>
      <c r="LA15">
        <v>147.6</v>
      </c>
      <c r="LB15">
        <v>148.30000000000001</v>
      </c>
      <c r="LC15">
        <v>148.69999999999999</v>
      </c>
      <c r="LD15">
        <v>149</v>
      </c>
      <c r="LE15">
        <v>149.4</v>
      </c>
      <c r="LF15">
        <v>150.4</v>
      </c>
      <c r="LG15">
        <v>151.30000000000001</v>
      </c>
      <c r="LH15">
        <v>152</v>
      </c>
      <c r="LI15">
        <v>152.6</v>
      </c>
      <c r="LJ15">
        <v>152.9</v>
      </c>
      <c r="LK15">
        <v>153.19999999999999</v>
      </c>
      <c r="LL15">
        <v>153.5</v>
      </c>
      <c r="LM15">
        <v>153.9</v>
      </c>
      <c r="LN15">
        <v>154.5</v>
      </c>
      <c r="LO15">
        <v>155.1</v>
      </c>
      <c r="LP15">
        <v>155.6</v>
      </c>
      <c r="LQ15">
        <v>156.19999999999999</v>
      </c>
      <c r="LR15">
        <v>156.4</v>
      </c>
      <c r="LS15">
        <v>156.80000000000001</v>
      </c>
      <c r="LT15">
        <v>157.19999999999999</v>
      </c>
      <c r="LU15">
        <v>157.69999999999999</v>
      </c>
      <c r="LV15">
        <v>158.5</v>
      </c>
      <c r="LW15">
        <v>159</v>
      </c>
      <c r="LX15">
        <v>159.1</v>
      </c>
      <c r="LY15" t="str">
        <v>NA</v>
      </c>
      <c r="LZ15" t="str">
        <v>NA</v>
      </c>
      <c r="MA15">
        <v>161.69999999999999</v>
      </c>
      <c r="MB15">
        <v>161.69999999999999</v>
      </c>
      <c r="MC15">
        <v>163.30000000000001</v>
      </c>
      <c r="MD15">
        <v>164.4</v>
      </c>
      <c r="ME15">
        <v>164.8</v>
      </c>
      <c r="MF15">
        <v>165.1</v>
      </c>
      <c r="MG15">
        <v>166.1</v>
      </c>
      <c r="MH15">
        <v>167.2</v>
      </c>
      <c r="MI15">
        <v>169.4</v>
      </c>
      <c r="MJ15">
        <v>170.3</v>
      </c>
      <c r="MK15">
        <v>171.4</v>
      </c>
      <c r="ML15">
        <v>171.1</v>
      </c>
      <c r="MM15">
        <v>173.3</v>
      </c>
      <c r="MN15">
        <v>173.5</v>
      </c>
      <c r="MO15">
        <v>175.1</v>
      </c>
      <c r="MP15">
        <v>175.1</v>
      </c>
      <c r="MQ15">
        <v>175.9</v>
      </c>
      <c r="MR15">
        <v>176.8</v>
      </c>
      <c r="MS15">
        <v>178.2</v>
      </c>
      <c r="MT15">
        <v>179</v>
      </c>
      <c r="MU15">
        <v>180</v>
      </c>
      <c r="MV15">
        <v>181.5</v>
      </c>
      <c r="MW15">
        <v>183.3</v>
      </c>
      <c r="MX15">
        <v>184.9</v>
      </c>
      <c r="MY15">
        <v>186.3</v>
      </c>
      <c r="MZ15">
        <v>187.7</v>
      </c>
      <c r="NA15">
        <v>188.9</v>
      </c>
      <c r="NB15">
        <v>190.4</v>
      </c>
      <c r="NC15">
        <v>191.5</v>
      </c>
      <c r="ND15">
        <v>192.4</v>
      </c>
      <c r="NE15">
        <v>193.3</v>
      </c>
      <c r="NF15">
        <v>194.3</v>
      </c>
      <c r="NG15">
        <v>196.6</v>
      </c>
      <c r="NH15">
        <v>196.6</v>
      </c>
      <c r="NI15">
        <v>197</v>
      </c>
      <c r="NJ15">
        <v>197.7</v>
      </c>
    </row>
    <row r="16" spans="2:374">
      <c r="B16" t="str">
        <v>Food and beverages</v>
      </c>
      <c r="C16">
        <v>105.5</v>
      </c>
      <c r="D16">
        <v>106.3</v>
      </c>
      <c r="E16">
        <v>106.6</v>
      </c>
      <c r="F16">
        <v>107.1</v>
      </c>
      <c r="G16">
        <v>108.1</v>
      </c>
      <c r="H16">
        <v>110.6</v>
      </c>
      <c r="I16">
        <v>113.1</v>
      </c>
      <c r="J16">
        <v>114.9</v>
      </c>
      <c r="K16">
        <v>117.8</v>
      </c>
      <c r="L16">
        <v>119.8</v>
      </c>
      <c r="M16">
        <v>122.5</v>
      </c>
      <c r="N16">
        <v>118.7</v>
      </c>
      <c r="O16">
        <v>116</v>
      </c>
      <c r="P16">
        <v>115.3</v>
      </c>
      <c r="Q16">
        <v>116.2</v>
      </c>
      <c r="R16">
        <v>117.2</v>
      </c>
      <c r="S16">
        <v>118.2</v>
      </c>
      <c r="T16">
        <v>119.5</v>
      </c>
      <c r="U16">
        <v>123.3</v>
      </c>
      <c r="V16">
        <v>125.3</v>
      </c>
      <c r="W16">
        <v>125.3</v>
      </c>
      <c r="X16">
        <v>125.1</v>
      </c>
      <c r="Y16">
        <v>124.9</v>
      </c>
      <c r="Z16">
        <v>123.3</v>
      </c>
      <c r="AA16">
        <v>122.8</v>
      </c>
      <c r="AB16">
        <v>122.8</v>
      </c>
      <c r="AC16">
        <v>123.1</v>
      </c>
      <c r="AD16">
        <v>123.6</v>
      </c>
      <c r="AE16">
        <v>124.4</v>
      </c>
      <c r="AF16">
        <v>126.6</v>
      </c>
      <c r="AG16">
        <v>127.5</v>
      </c>
      <c r="AH16">
        <v>129.80000000000001</v>
      </c>
      <c r="AI16">
        <v>131</v>
      </c>
      <c r="AJ16">
        <v>131.80000000000001</v>
      </c>
      <c r="AK16">
        <v>132.4</v>
      </c>
      <c r="AL16">
        <v>131.4</v>
      </c>
      <c r="AM16">
        <v>131.4</v>
      </c>
      <c r="AN16">
        <v>130.30000000000001</v>
      </c>
      <c r="AO16">
        <v>130.4</v>
      </c>
      <c r="AP16">
        <v>131.80000000000001</v>
      </c>
      <c r="AQ16">
        <v>133.6</v>
      </c>
      <c r="AR16">
        <v>136</v>
      </c>
      <c r="AS16">
        <v>137.6</v>
      </c>
      <c r="AT16">
        <v>138</v>
      </c>
      <c r="AU16">
        <v>137.19999999999999</v>
      </c>
      <c r="AV16">
        <v>137.4</v>
      </c>
      <c r="AW16">
        <v>136.6</v>
      </c>
      <c r="AX16">
        <v>134.69999999999999</v>
      </c>
      <c r="AY16">
        <v>133.69999999999999</v>
      </c>
      <c r="AZ16">
        <v>133.6</v>
      </c>
      <c r="BA16">
        <v>133.4</v>
      </c>
      <c r="BB16">
        <v>133.5</v>
      </c>
      <c r="BC16">
        <v>133.80000000000001</v>
      </c>
      <c r="BD16">
        <v>134.9</v>
      </c>
      <c r="BE16">
        <v>138.5</v>
      </c>
      <c r="BF16">
        <v>140.6</v>
      </c>
      <c r="BG16">
        <v>139.6</v>
      </c>
      <c r="BH16">
        <v>140.4</v>
      </c>
      <c r="BI16">
        <v>142.4</v>
      </c>
      <c r="BJ16">
        <v>141.5</v>
      </c>
      <c r="BK16">
        <v>140.4</v>
      </c>
      <c r="BL16">
        <v>138.69999999999999</v>
      </c>
      <c r="BM16">
        <v>138.6</v>
      </c>
      <c r="BN16">
        <v>138.6</v>
      </c>
      <c r="BO16">
        <v>139.1</v>
      </c>
      <c r="BP16">
        <v>140</v>
      </c>
      <c r="BQ16">
        <v>142</v>
      </c>
      <c r="BR16">
        <v>142.69999999999999</v>
      </c>
      <c r="BS16">
        <v>141.30000000000001</v>
      </c>
      <c r="BT16">
        <v>140.19999999999999</v>
      </c>
      <c r="BU16">
        <v>140</v>
      </c>
      <c r="BV16">
        <v>138.5</v>
      </c>
      <c r="BW16">
        <v>137.4</v>
      </c>
      <c r="BX16">
        <v>137.19999999999999</v>
      </c>
      <c r="BY16">
        <v>137.30000000000001</v>
      </c>
      <c r="BZ16">
        <v>139.19999999999999</v>
      </c>
      <c r="CA16">
        <v>141</v>
      </c>
      <c r="CB16">
        <v>143</v>
      </c>
      <c r="CC16">
        <v>144</v>
      </c>
      <c r="CD16">
        <v>145.5</v>
      </c>
      <c r="CE16">
        <v>148.30000000000001</v>
      </c>
      <c r="CF16">
        <v>150.9</v>
      </c>
      <c r="CG16">
        <v>154.30000000000001</v>
      </c>
      <c r="CH16">
        <v>153</v>
      </c>
      <c r="CI16">
        <v>149.80000000000001</v>
      </c>
      <c r="CJ16">
        <v>148.19999999999999</v>
      </c>
      <c r="CK16">
        <v>150.1</v>
      </c>
      <c r="CL16" t="str">
        <v>NA</v>
      </c>
      <c r="CM16">
        <v>152.30000000000001</v>
      </c>
      <c r="CN16">
        <v>152.30000000000001</v>
      </c>
      <c r="CO16">
        <v>155.30000000000001</v>
      </c>
      <c r="CP16">
        <v>156.1</v>
      </c>
      <c r="CQ16">
        <v>159.6</v>
      </c>
      <c r="CR16">
        <v>163.4</v>
      </c>
      <c r="CS16">
        <v>164.5</v>
      </c>
      <c r="CT16">
        <v>159.6</v>
      </c>
      <c r="CU16">
        <v>154.69999999999999</v>
      </c>
      <c r="CV16">
        <v>154.5</v>
      </c>
      <c r="CW16">
        <v>155.6</v>
      </c>
      <c r="CX16">
        <v>158.69999999999999</v>
      </c>
      <c r="CY16">
        <v>160.5</v>
      </c>
      <c r="CZ16">
        <v>161.69999999999999</v>
      </c>
      <c r="DA16">
        <v>161.80000000000001</v>
      </c>
      <c r="DB16">
        <v>162.1</v>
      </c>
      <c r="DC16">
        <v>165.5</v>
      </c>
      <c r="DD16">
        <v>167.5</v>
      </c>
      <c r="DE16">
        <v>165.8</v>
      </c>
      <c r="DF16">
        <v>164.1</v>
      </c>
      <c r="DG16">
        <v>163.9</v>
      </c>
      <c r="DH16">
        <v>166.6</v>
      </c>
      <c r="DI16">
        <v>168.6</v>
      </c>
      <c r="DJ16">
        <v>170.8</v>
      </c>
      <c r="DK16">
        <v>172.4</v>
      </c>
      <c r="DL16">
        <v>172.5</v>
      </c>
      <c r="DM16">
        <v>173.9</v>
      </c>
      <c r="DN16">
        <v>175.5</v>
      </c>
      <c r="DO16">
        <v>177.4</v>
      </c>
      <c r="DP16">
        <v>176.6</v>
      </c>
      <c r="DQ16">
        <v>174.4</v>
      </c>
      <c r="DR16">
        <v>175</v>
      </c>
      <c r="DS16">
        <v>174.8</v>
      </c>
      <c r="DT16">
        <v>174.8</v>
      </c>
      <c r="DU16">
        <v>175.5</v>
      </c>
      <c r="DV16">
        <v>176.8</v>
      </c>
      <c r="DW16">
        <v>105.6</v>
      </c>
      <c r="DX16">
        <v>106.6</v>
      </c>
      <c r="DY16">
        <v>106.9</v>
      </c>
      <c r="DZ16">
        <v>107.7</v>
      </c>
      <c r="EA16">
        <v>109.2</v>
      </c>
      <c r="EB16">
        <v>112.2</v>
      </c>
      <c r="EC16">
        <v>114.7</v>
      </c>
      <c r="ED16">
        <v>116.6</v>
      </c>
      <c r="EE16">
        <v>118.3</v>
      </c>
      <c r="EF16">
        <v>120.2</v>
      </c>
      <c r="EG16">
        <v>122.6</v>
      </c>
      <c r="EH16">
        <v>118.4</v>
      </c>
      <c r="EI16">
        <v>115.8</v>
      </c>
      <c r="EJ16">
        <v>115.3</v>
      </c>
      <c r="EK16">
        <v>116.1</v>
      </c>
      <c r="EL16">
        <v>117.6</v>
      </c>
      <c r="EM16">
        <v>118.9</v>
      </c>
      <c r="EN16">
        <v>120.4</v>
      </c>
      <c r="EO16">
        <v>124.7</v>
      </c>
      <c r="EP16">
        <v>126.6</v>
      </c>
      <c r="EQ16">
        <v>125.8</v>
      </c>
      <c r="ER16">
        <v>125.4</v>
      </c>
      <c r="ES16">
        <v>125.1</v>
      </c>
      <c r="ET16">
        <v>123.6</v>
      </c>
      <c r="EU16">
        <v>123.1</v>
      </c>
      <c r="EV16">
        <v>123.1</v>
      </c>
      <c r="EW16">
        <v>123.4</v>
      </c>
      <c r="EX16">
        <v>124</v>
      </c>
      <c r="EY16">
        <v>125</v>
      </c>
      <c r="EZ16">
        <v>127.3</v>
      </c>
      <c r="FA16">
        <v>128.19999999999999</v>
      </c>
      <c r="FB16">
        <v>130.30000000000001</v>
      </c>
      <c r="FC16">
        <v>131.19999999999999</v>
      </c>
      <c r="FD16">
        <v>132.1</v>
      </c>
      <c r="FE16">
        <v>132.69999999999999</v>
      </c>
      <c r="FF16">
        <v>131.4</v>
      </c>
      <c r="FG16">
        <v>131.30000000000001</v>
      </c>
      <c r="FH16">
        <v>129.9</v>
      </c>
      <c r="FI16">
        <v>129.80000000000001</v>
      </c>
      <c r="FJ16">
        <v>131.80000000000001</v>
      </c>
      <c r="FK16">
        <v>134</v>
      </c>
      <c r="FL16">
        <v>136.80000000000001</v>
      </c>
      <c r="FM16">
        <v>138.4</v>
      </c>
      <c r="FN16">
        <v>137.9</v>
      </c>
      <c r="FO16">
        <v>136.6</v>
      </c>
      <c r="FP16">
        <v>137</v>
      </c>
      <c r="FQ16">
        <v>136.1</v>
      </c>
      <c r="FR16">
        <v>134</v>
      </c>
      <c r="FS16">
        <v>133.1</v>
      </c>
      <c r="FT16">
        <v>133</v>
      </c>
      <c r="FU16">
        <v>133.1</v>
      </c>
      <c r="FV16">
        <v>133.5</v>
      </c>
      <c r="FW16">
        <v>133.69999999999999</v>
      </c>
      <c r="FX16">
        <v>135.19999999999999</v>
      </c>
      <c r="FY16">
        <v>139</v>
      </c>
      <c r="FZ16">
        <v>140.6</v>
      </c>
      <c r="GA16">
        <v>139</v>
      </c>
      <c r="GB16">
        <v>140.1</v>
      </c>
      <c r="GC16">
        <v>142.1</v>
      </c>
      <c r="GD16">
        <v>140.5</v>
      </c>
      <c r="GE16">
        <v>139.19999999999999</v>
      </c>
      <c r="GF16">
        <v>137.6</v>
      </c>
      <c r="GG16">
        <v>137.19999999999999</v>
      </c>
      <c r="GH16">
        <v>137.5</v>
      </c>
      <c r="GI16">
        <v>138.1</v>
      </c>
      <c r="GJ16">
        <v>139.4</v>
      </c>
      <c r="GK16">
        <v>141.4</v>
      </c>
      <c r="GL16">
        <v>141.69999999999999</v>
      </c>
      <c r="GM16">
        <v>140.4</v>
      </c>
      <c r="GN16">
        <v>139.69999999999999</v>
      </c>
      <c r="GO16">
        <v>139.69999999999999</v>
      </c>
      <c r="GP16">
        <v>138.19999999999999</v>
      </c>
      <c r="GQ16">
        <v>137.4</v>
      </c>
      <c r="GR16">
        <v>137.5</v>
      </c>
      <c r="GS16">
        <v>138.1</v>
      </c>
      <c r="GT16">
        <v>140.9</v>
      </c>
      <c r="GU16">
        <v>142.69999999999999</v>
      </c>
      <c r="GV16">
        <v>144.69999999999999</v>
      </c>
      <c r="GW16">
        <v>145.9</v>
      </c>
      <c r="GX16">
        <v>147</v>
      </c>
      <c r="GY16">
        <v>149.6</v>
      </c>
      <c r="GZ16">
        <v>151.9</v>
      </c>
      <c r="HA16">
        <v>155</v>
      </c>
      <c r="HB16">
        <v>153.5</v>
      </c>
      <c r="HC16">
        <v>150.5</v>
      </c>
      <c r="HD16">
        <v>148.9</v>
      </c>
      <c r="HE16">
        <v>151.4</v>
      </c>
      <c r="HF16" t="str">
        <v>NA</v>
      </c>
      <c r="HG16">
        <v>154</v>
      </c>
      <c r="HH16">
        <v>154</v>
      </c>
      <c r="HI16">
        <v>157</v>
      </c>
      <c r="HJ16">
        <v>158</v>
      </c>
      <c r="HK16">
        <v>161.4</v>
      </c>
      <c r="HL16">
        <v>164.7</v>
      </c>
      <c r="HM16">
        <v>165.4</v>
      </c>
      <c r="HN16">
        <v>161</v>
      </c>
      <c r="HO16">
        <v>156.9</v>
      </c>
      <c r="HP16">
        <v>156.69999999999999</v>
      </c>
      <c r="HQ16">
        <v>158</v>
      </c>
      <c r="HR16">
        <v>160.69999999999999</v>
      </c>
      <c r="HS16">
        <v>162.6</v>
      </c>
      <c r="HT16">
        <v>164</v>
      </c>
      <c r="HU16">
        <v>164</v>
      </c>
      <c r="HV16">
        <v>164</v>
      </c>
      <c r="HW16">
        <v>167.7</v>
      </c>
      <c r="HX16">
        <v>169.7</v>
      </c>
      <c r="HY16">
        <v>168.2</v>
      </c>
      <c r="HZ16">
        <v>166.4</v>
      </c>
      <c r="IA16">
        <v>166.2</v>
      </c>
      <c r="IB16">
        <v>168.4</v>
      </c>
      <c r="IC16">
        <v>170.8</v>
      </c>
      <c r="ID16">
        <v>173.3</v>
      </c>
      <c r="IE16">
        <v>174.9</v>
      </c>
      <c r="IF16">
        <v>175</v>
      </c>
      <c r="IG16">
        <v>176.3</v>
      </c>
      <c r="IH16">
        <v>177.8</v>
      </c>
      <c r="II16">
        <v>179.6</v>
      </c>
      <c r="IJ16">
        <v>178.3</v>
      </c>
      <c r="IK16">
        <v>175.9</v>
      </c>
      <c r="IL16">
        <v>176.7</v>
      </c>
      <c r="IM16">
        <v>177</v>
      </c>
      <c r="IN16">
        <v>177</v>
      </c>
      <c r="IO16">
        <v>177.9</v>
      </c>
      <c r="IP16">
        <v>179.1</v>
      </c>
      <c r="IQ16">
        <v>105.9</v>
      </c>
      <c r="IR16">
        <v>107.2</v>
      </c>
      <c r="IS16">
        <v>107.3</v>
      </c>
      <c r="IT16">
        <v>108.8</v>
      </c>
      <c r="IU16">
        <v>111.1</v>
      </c>
      <c r="IV16">
        <v>115</v>
      </c>
      <c r="IW16">
        <v>117.5</v>
      </c>
      <c r="IX16">
        <v>119.6</v>
      </c>
      <c r="IY16">
        <v>119.2</v>
      </c>
      <c r="IZ16">
        <v>120.8</v>
      </c>
      <c r="JA16">
        <v>122.9</v>
      </c>
      <c r="JB16">
        <v>117.8</v>
      </c>
      <c r="JC16">
        <v>115.5</v>
      </c>
      <c r="JD16">
        <v>115.2</v>
      </c>
      <c r="JE16">
        <v>116</v>
      </c>
      <c r="JF16">
        <v>118.2</v>
      </c>
      <c r="JG16">
        <v>120</v>
      </c>
      <c r="JH16">
        <v>122</v>
      </c>
      <c r="JI16">
        <v>127.1</v>
      </c>
      <c r="JJ16">
        <v>128.9</v>
      </c>
      <c r="JK16">
        <v>126.7</v>
      </c>
      <c r="JL16">
        <v>125.8</v>
      </c>
      <c r="JM16">
        <v>125.4</v>
      </c>
      <c r="JN16">
        <v>124</v>
      </c>
      <c r="JO16">
        <v>123.5</v>
      </c>
      <c r="JP16">
        <v>123.7</v>
      </c>
      <c r="JQ16">
        <v>123.9</v>
      </c>
      <c r="JR16">
        <v>124.6</v>
      </c>
      <c r="JS16">
        <v>126.1</v>
      </c>
      <c r="JT16">
        <v>128.5</v>
      </c>
      <c r="JU16">
        <v>129.5</v>
      </c>
      <c r="JV16">
        <v>131.1</v>
      </c>
      <c r="JW16">
        <v>131.5</v>
      </c>
      <c r="JX16">
        <v>132.6</v>
      </c>
      <c r="JY16">
        <v>133.30000000000001</v>
      </c>
      <c r="JZ16">
        <v>131.5</v>
      </c>
      <c r="KA16">
        <v>131.19999999999999</v>
      </c>
      <c r="KB16">
        <v>129.1</v>
      </c>
      <c r="KC16">
        <v>128.9</v>
      </c>
      <c r="KD16">
        <v>131.80000000000001</v>
      </c>
      <c r="KE16">
        <v>134.6</v>
      </c>
      <c r="KF16">
        <v>138.19999999999999</v>
      </c>
      <c r="KG16">
        <v>139.80000000000001</v>
      </c>
      <c r="KH16">
        <v>137.6</v>
      </c>
      <c r="KI16">
        <v>135.69999999999999</v>
      </c>
      <c r="KJ16">
        <v>136.30000000000001</v>
      </c>
      <c r="KK16">
        <v>135.19999999999999</v>
      </c>
      <c r="KL16">
        <v>132.80000000000001</v>
      </c>
      <c r="KM16">
        <v>132</v>
      </c>
      <c r="KN16">
        <v>132.1</v>
      </c>
      <c r="KO16">
        <v>132.6</v>
      </c>
      <c r="KP16">
        <v>133.4</v>
      </c>
      <c r="KQ16">
        <v>133.6</v>
      </c>
      <c r="KR16">
        <v>135.69999999999999</v>
      </c>
      <c r="KS16">
        <v>139.80000000000001</v>
      </c>
      <c r="KT16">
        <v>140.5</v>
      </c>
      <c r="KU16">
        <v>138</v>
      </c>
      <c r="KV16">
        <v>139.69999999999999</v>
      </c>
      <c r="KW16">
        <v>141.5</v>
      </c>
      <c r="KX16">
        <v>138.80000000000001</v>
      </c>
      <c r="KY16">
        <v>137.19999999999999</v>
      </c>
      <c r="KZ16">
        <v>135.6</v>
      </c>
      <c r="LA16">
        <v>134.80000000000001</v>
      </c>
      <c r="LB16">
        <v>135.69999999999999</v>
      </c>
      <c r="LC16">
        <v>136.4</v>
      </c>
      <c r="LD16">
        <v>138.4</v>
      </c>
      <c r="LE16">
        <v>140.30000000000001</v>
      </c>
      <c r="LF16">
        <v>140.1</v>
      </c>
      <c r="LG16">
        <v>138.9</v>
      </c>
      <c r="LH16">
        <v>139.4</v>
      </c>
      <c r="LI16">
        <v>139.1</v>
      </c>
      <c r="LJ16">
        <v>137.6</v>
      </c>
      <c r="LK16">
        <v>137.30000000000001</v>
      </c>
      <c r="LL16">
        <v>138</v>
      </c>
      <c r="LM16">
        <v>139.6</v>
      </c>
      <c r="LN16">
        <v>143.80000000000001</v>
      </c>
      <c r="LO16">
        <v>145.6</v>
      </c>
      <c r="LP16">
        <v>147.69999999999999</v>
      </c>
      <c r="LQ16">
        <v>149.1</v>
      </c>
      <c r="LR16">
        <v>149.5</v>
      </c>
      <c r="LS16">
        <v>151.9</v>
      </c>
      <c r="LT16">
        <v>153.6</v>
      </c>
      <c r="LU16">
        <v>156.30000000000001</v>
      </c>
      <c r="LV16">
        <v>154.4</v>
      </c>
      <c r="LW16">
        <v>151.69999999999999</v>
      </c>
      <c r="LX16">
        <v>150.1</v>
      </c>
      <c r="LY16">
        <v>153.5</v>
      </c>
      <c r="LZ16" t="str">
        <v>NA</v>
      </c>
      <c r="MA16">
        <v>157</v>
      </c>
      <c r="MB16">
        <v>157</v>
      </c>
      <c r="MC16">
        <v>159.9</v>
      </c>
      <c r="MD16">
        <v>161.30000000000001</v>
      </c>
      <c r="ME16">
        <v>164.4</v>
      </c>
      <c r="MF16">
        <v>167</v>
      </c>
      <c r="MG16">
        <v>167</v>
      </c>
      <c r="MH16">
        <v>163.4</v>
      </c>
      <c r="MI16">
        <v>160.80000000000001</v>
      </c>
      <c r="MJ16">
        <v>160.4</v>
      </c>
      <c r="MK16">
        <v>162</v>
      </c>
      <c r="ML16">
        <v>164.2</v>
      </c>
      <c r="MM16">
        <v>166.2</v>
      </c>
      <c r="MN16">
        <v>167.9</v>
      </c>
      <c r="MO16">
        <v>167.3</v>
      </c>
      <c r="MP16">
        <v>167.3</v>
      </c>
      <c r="MQ16">
        <v>171.5</v>
      </c>
      <c r="MR16">
        <v>173.5</v>
      </c>
      <c r="MS16">
        <v>172.2</v>
      </c>
      <c r="MT16">
        <v>170.3</v>
      </c>
      <c r="MU16">
        <v>170.2</v>
      </c>
      <c r="MV16">
        <v>171.5</v>
      </c>
      <c r="MW16">
        <v>174.5</v>
      </c>
      <c r="MX16">
        <v>177.5</v>
      </c>
      <c r="MY16">
        <v>179.3</v>
      </c>
      <c r="MZ16">
        <v>179.4</v>
      </c>
      <c r="NA16">
        <v>180.4</v>
      </c>
      <c r="NB16">
        <v>181.8</v>
      </c>
      <c r="NC16">
        <v>183.3</v>
      </c>
      <c r="ND16">
        <v>181.3</v>
      </c>
      <c r="NE16">
        <v>178.6</v>
      </c>
      <c r="NF16">
        <v>179.5</v>
      </c>
      <c r="NG16">
        <v>180.7</v>
      </c>
      <c r="NH16">
        <v>180.8</v>
      </c>
      <c r="NI16">
        <v>182.1</v>
      </c>
      <c r="NJ16">
        <v>183.1</v>
      </c>
    </row>
    <row r="17" spans="2:374">
      <c r="B17" t="str">
        <v>Food</v>
      </c>
      <c r="C17">
        <v>1266.8999999999999</v>
      </c>
      <c r="D17">
        <v>1275.3</v>
      </c>
      <c r="E17">
        <v>1276.6000000000001</v>
      </c>
      <c r="F17">
        <v>1279.3</v>
      </c>
      <c r="G17">
        <v>1286.5999999999999</v>
      </c>
      <c r="H17">
        <v>1311.8</v>
      </c>
      <c r="I17">
        <v>1336.7999999999997</v>
      </c>
      <c r="J17">
        <v>1352.8</v>
      </c>
      <c r="K17">
        <v>1378.1000000000001</v>
      </c>
      <c r="L17">
        <v>1396.9</v>
      </c>
      <c r="M17">
        <v>1425</v>
      </c>
      <c r="N17">
        <v>1396.9</v>
      </c>
      <c r="O17">
        <v>1374.2</v>
      </c>
      <c r="P17">
        <v>1369.3</v>
      </c>
      <c r="Q17">
        <v>1378.4</v>
      </c>
      <c r="R17">
        <v>1390.6000000000001</v>
      </c>
      <c r="S17">
        <v>1399.6999999999998</v>
      </c>
      <c r="T17">
        <v>1410.7999999999997</v>
      </c>
      <c r="U17">
        <v>1447.6000000000001</v>
      </c>
      <c r="V17">
        <v>1466.4999999999998</v>
      </c>
      <c r="W17">
        <v>1466.7</v>
      </c>
      <c r="X17">
        <v>1464.3999999999999</v>
      </c>
      <c r="Y17">
        <v>1465.2</v>
      </c>
      <c r="Z17">
        <v>1452.3</v>
      </c>
      <c r="AA17">
        <v>1450.1999999999998</v>
      </c>
      <c r="AB17">
        <v>1451.7999999999997</v>
      </c>
      <c r="AC17">
        <v>1452.6</v>
      </c>
      <c r="AD17">
        <v>1457.8</v>
      </c>
      <c r="AE17">
        <v>1467.5</v>
      </c>
      <c r="AF17">
        <v>1496.8</v>
      </c>
      <c r="AG17">
        <v>1504.3</v>
      </c>
      <c r="AH17">
        <v>1525.1</v>
      </c>
      <c r="AI17">
        <v>1535.7</v>
      </c>
      <c r="AJ17">
        <v>1552.3</v>
      </c>
      <c r="AK17">
        <v>1563.2</v>
      </c>
      <c r="AL17">
        <v>1559.0000000000002</v>
      </c>
      <c r="AM17">
        <v>1565.8000000000002</v>
      </c>
      <c r="AN17">
        <v>1557.8</v>
      </c>
      <c r="AO17">
        <v>1557.8000000000002</v>
      </c>
      <c r="AP17">
        <v>1576.2000000000003</v>
      </c>
      <c r="AQ17">
        <v>1597.6</v>
      </c>
      <c r="AR17">
        <v>1622.1999999999998</v>
      </c>
      <c r="AS17">
        <v>1642.9999999999998</v>
      </c>
      <c r="AT17">
        <v>1649.3999999999999</v>
      </c>
      <c r="AU17">
        <v>1641.9</v>
      </c>
      <c r="AV17">
        <v>1643.1000000000001</v>
      </c>
      <c r="AW17">
        <v>1635.8999999999999</v>
      </c>
      <c r="AX17">
        <v>1620</v>
      </c>
      <c r="AY17">
        <v>1608.3000000000002</v>
      </c>
      <c r="AZ17">
        <v>1605.1000000000001</v>
      </c>
      <c r="BA17">
        <v>1598.7000000000003</v>
      </c>
      <c r="BB17">
        <v>1596.3</v>
      </c>
      <c r="BC17">
        <v>1597.1999999999996</v>
      </c>
      <c r="BD17">
        <v>1608.4</v>
      </c>
      <c r="BE17">
        <v>1641.5</v>
      </c>
      <c r="BF17">
        <v>1660.8999999999999</v>
      </c>
      <c r="BG17">
        <v>1652.6</v>
      </c>
      <c r="BH17">
        <v>1659.6</v>
      </c>
      <c r="BI17">
        <v>1685.8000000000002</v>
      </c>
      <c r="BJ17">
        <v>1682.5000000000002</v>
      </c>
      <c r="BK17">
        <v>1669.5</v>
      </c>
      <c r="BL17">
        <v>1651</v>
      </c>
      <c r="BM17">
        <v>1650.7999999999997</v>
      </c>
      <c r="BN17">
        <v>1648.1</v>
      </c>
      <c r="BO17">
        <v>1650.2</v>
      </c>
      <c r="BP17">
        <v>1657.4999999999998</v>
      </c>
      <c r="BQ17">
        <v>1677.7000000000003</v>
      </c>
      <c r="BR17">
        <v>1685</v>
      </c>
      <c r="BS17">
        <v>1666.7000000000003</v>
      </c>
      <c r="BT17">
        <v>1647.6000000000001</v>
      </c>
      <c r="BU17">
        <v>1649.9999999999995</v>
      </c>
      <c r="BV17">
        <v>1635.3000000000002</v>
      </c>
      <c r="BW17">
        <v>1622.6000000000001</v>
      </c>
      <c r="BX17">
        <v>1622.4</v>
      </c>
      <c r="BY17">
        <v>1623.8000000000002</v>
      </c>
      <c r="BZ17">
        <v>1644.4</v>
      </c>
      <c r="CA17">
        <v>1666.1999999999998</v>
      </c>
      <c r="CB17">
        <v>1688.3999999999999</v>
      </c>
      <c r="CC17">
        <v>1696.0000000000002</v>
      </c>
      <c r="CD17">
        <v>1710.2</v>
      </c>
      <c r="CE17">
        <v>1738.2999999999997</v>
      </c>
      <c r="CF17">
        <v>1765.9</v>
      </c>
      <c r="CG17">
        <v>1801.6999999999996</v>
      </c>
      <c r="CH17">
        <v>1798.8999999999999</v>
      </c>
      <c r="CI17">
        <v>1769.6999999999998</v>
      </c>
      <c r="CJ17">
        <v>1754.4999999999998</v>
      </c>
      <c r="CK17">
        <v>1475.6000000000001</v>
      </c>
      <c r="CL17">
        <v>0</v>
      </c>
      <c r="CM17">
        <v>1808.9</v>
      </c>
      <c r="CN17">
        <v>1808.9</v>
      </c>
      <c r="CO17">
        <v>1835.1</v>
      </c>
      <c r="CP17">
        <v>1841.9999999999998</v>
      </c>
      <c r="CQ17">
        <v>1883.5</v>
      </c>
      <c r="CR17">
        <v>1932.4000000000003</v>
      </c>
      <c r="CS17">
        <v>1947.1</v>
      </c>
      <c r="CT17">
        <v>1909.5999999999997</v>
      </c>
      <c r="CU17">
        <v>1865.3</v>
      </c>
      <c r="CV17">
        <v>1865.1000000000001</v>
      </c>
      <c r="CW17">
        <v>1887.6</v>
      </c>
      <c r="CX17">
        <v>1930.7</v>
      </c>
      <c r="CY17">
        <v>1957.1</v>
      </c>
      <c r="CZ17">
        <v>1966.2</v>
      </c>
      <c r="DA17">
        <v>1963.2</v>
      </c>
      <c r="DB17">
        <v>1965.3</v>
      </c>
      <c r="DC17">
        <v>1995.3999999999999</v>
      </c>
      <c r="DD17">
        <v>2012.9</v>
      </c>
      <c r="DE17">
        <v>1998.4999999999998</v>
      </c>
      <c r="DF17">
        <v>1983.1999999999998</v>
      </c>
      <c r="DG17">
        <v>1979.9</v>
      </c>
      <c r="DH17">
        <v>2007.9</v>
      </c>
      <c r="DI17">
        <v>2034.1999999999998</v>
      </c>
      <c r="DJ17">
        <v>2053.6000000000004</v>
      </c>
      <c r="DK17">
        <v>2074.1</v>
      </c>
      <c r="DL17">
        <v>2078</v>
      </c>
      <c r="DM17">
        <v>2081</v>
      </c>
      <c r="DN17">
        <v>2092.3999999999996</v>
      </c>
      <c r="DO17">
        <v>2108.6999999999998</v>
      </c>
      <c r="DP17">
        <v>2111.2999999999997</v>
      </c>
      <c r="DQ17">
        <v>2100.3000000000002</v>
      </c>
      <c r="DR17">
        <v>2106.3000000000002</v>
      </c>
      <c r="DS17">
        <v>2088.1</v>
      </c>
      <c r="DT17">
        <v>2088.2000000000003</v>
      </c>
      <c r="DU17">
        <v>2096</v>
      </c>
      <c r="DV17">
        <v>2112.0000000000005</v>
      </c>
      <c r="DW17">
        <v>1268.4000000000001</v>
      </c>
      <c r="DX17">
        <v>1278.7</v>
      </c>
      <c r="DY17">
        <v>1277.8000000000002</v>
      </c>
      <c r="DZ17">
        <v>1283</v>
      </c>
      <c r="EA17">
        <v>1294.0999999999999</v>
      </c>
      <c r="EB17">
        <v>1327</v>
      </c>
      <c r="EC17">
        <v>1351.8</v>
      </c>
      <c r="ED17">
        <v>1367.2</v>
      </c>
      <c r="EE17">
        <v>1380.9999999999998</v>
      </c>
      <c r="EF17">
        <v>1399.0000000000002</v>
      </c>
      <c r="EG17">
        <v>1427</v>
      </c>
      <c r="EH17">
        <v>1395.2000000000003</v>
      </c>
      <c r="EI17">
        <v>1373.4999999999998</v>
      </c>
      <c r="EJ17">
        <v>1367.5</v>
      </c>
      <c r="EK17">
        <v>1375.5999999999997</v>
      </c>
      <c r="EL17">
        <v>1390.8999999999999</v>
      </c>
      <c r="EM17">
        <v>1404.8000000000004</v>
      </c>
      <c r="EN17">
        <v>1419.5000000000002</v>
      </c>
      <c r="EO17">
        <v>1461.5</v>
      </c>
      <c r="EP17">
        <v>1479.2999999999997</v>
      </c>
      <c r="EQ17">
        <v>1470.2999999999997</v>
      </c>
      <c r="ER17">
        <v>1466.6000000000001</v>
      </c>
      <c r="ES17">
        <v>1466.8</v>
      </c>
      <c r="ET17">
        <v>1454.8999999999999</v>
      </c>
      <c r="EU17">
        <v>1452</v>
      </c>
      <c r="EV17">
        <v>1451.3999999999996</v>
      </c>
      <c r="EW17">
        <v>1451</v>
      </c>
      <c r="EX17">
        <v>1457.2</v>
      </c>
      <c r="EY17">
        <v>1471.2</v>
      </c>
      <c r="EZ17">
        <v>1503.7</v>
      </c>
      <c r="FA17">
        <v>1510.7</v>
      </c>
      <c r="FB17">
        <v>1529.1999999999998</v>
      </c>
      <c r="FC17">
        <v>1537.6000000000001</v>
      </c>
      <c r="FD17">
        <v>1557.8999999999999</v>
      </c>
      <c r="FE17">
        <v>1570.3999999999999</v>
      </c>
      <c r="FF17">
        <v>1564.1000000000001</v>
      </c>
      <c r="FG17">
        <v>1569</v>
      </c>
      <c r="FH17">
        <v>1555.1</v>
      </c>
      <c r="FI17">
        <v>1552.1000000000001</v>
      </c>
      <c r="FJ17">
        <v>1577.7</v>
      </c>
      <c r="FK17">
        <v>1606.2</v>
      </c>
      <c r="FL17">
        <v>1636.1999999999998</v>
      </c>
      <c r="FM17">
        <v>1658.5</v>
      </c>
      <c r="FN17">
        <v>1652.4</v>
      </c>
      <c r="FO17">
        <v>1637.6999999999998</v>
      </c>
      <c r="FP17">
        <v>1640.6999999999996</v>
      </c>
      <c r="FQ17">
        <v>1633.6</v>
      </c>
      <c r="FR17">
        <v>1614.1000000000001</v>
      </c>
      <c r="FS17">
        <v>1600.6999999999996</v>
      </c>
      <c r="FT17">
        <v>1595.4</v>
      </c>
      <c r="FU17">
        <v>1591.7</v>
      </c>
      <c r="FV17">
        <v>1591</v>
      </c>
      <c r="FW17">
        <v>1592.0000000000002</v>
      </c>
      <c r="FX17">
        <v>1606.9</v>
      </c>
      <c r="FY17">
        <v>1640.8999999999999</v>
      </c>
      <c r="FZ17">
        <v>1655.1</v>
      </c>
      <c r="GA17">
        <v>1641.1999999999998</v>
      </c>
      <c r="GB17">
        <v>1650.9999999999998</v>
      </c>
      <c r="GC17">
        <v>1679</v>
      </c>
      <c r="GD17">
        <v>1666.1999999999998</v>
      </c>
      <c r="GE17">
        <v>1650.9</v>
      </c>
      <c r="GF17">
        <v>1631.7999999999997</v>
      </c>
      <c r="GG17">
        <v>1626.9</v>
      </c>
      <c r="GH17">
        <v>1627.5000000000002</v>
      </c>
      <c r="GI17">
        <v>1629.8999999999999</v>
      </c>
      <c r="GJ17">
        <v>1643.8000000000002</v>
      </c>
      <c r="GK17">
        <v>1665</v>
      </c>
      <c r="GL17">
        <v>1667.6000000000004</v>
      </c>
      <c r="GM17">
        <v>1648.7</v>
      </c>
      <c r="GN17">
        <v>1642.6000000000001</v>
      </c>
      <c r="GO17">
        <v>1642.2000000000003</v>
      </c>
      <c r="GP17">
        <v>1628.9999999999998</v>
      </c>
      <c r="GQ17">
        <v>1620.1</v>
      </c>
      <c r="GR17">
        <v>1623.5</v>
      </c>
      <c r="GS17">
        <v>1629.2</v>
      </c>
      <c r="GT17">
        <v>1657.9000000000003</v>
      </c>
      <c r="GU17">
        <v>1679.9</v>
      </c>
      <c r="GV17">
        <v>1702.8</v>
      </c>
      <c r="GW17">
        <v>1711.6</v>
      </c>
      <c r="GX17">
        <v>1722.6999999999998</v>
      </c>
      <c r="GY17">
        <v>1750.4999999999998</v>
      </c>
      <c r="GZ17">
        <v>1775.6000000000001</v>
      </c>
      <c r="HA17">
        <v>1810.3000000000002</v>
      </c>
      <c r="HB17">
        <v>1804.3</v>
      </c>
      <c r="HC17">
        <v>1775.1</v>
      </c>
      <c r="HD17">
        <v>1758.7</v>
      </c>
      <c r="HE17">
        <v>1485.9</v>
      </c>
      <c r="HF17">
        <v>0</v>
      </c>
      <c r="HG17">
        <v>1827.4</v>
      </c>
      <c r="HH17">
        <v>1827.4</v>
      </c>
      <c r="HI17">
        <v>1854.6</v>
      </c>
      <c r="HJ17">
        <v>1864.8</v>
      </c>
      <c r="HK17">
        <v>1904.6000000000004</v>
      </c>
      <c r="HL17">
        <v>1949.1000000000001</v>
      </c>
      <c r="HM17">
        <v>1959.9</v>
      </c>
      <c r="HN17">
        <v>1924.6999999999998</v>
      </c>
      <c r="HO17">
        <v>1883.8000000000002</v>
      </c>
      <c r="HP17">
        <v>1882.8999999999999</v>
      </c>
      <c r="HQ17">
        <v>1906.5</v>
      </c>
      <c r="HR17">
        <v>1946.4000000000003</v>
      </c>
      <c r="HS17">
        <v>1973.8999999999999</v>
      </c>
      <c r="HT17">
        <v>1986.1000000000001</v>
      </c>
      <c r="HU17">
        <v>1979.3000000000002</v>
      </c>
      <c r="HV17">
        <v>1979.3</v>
      </c>
      <c r="HW17">
        <v>2012.3000000000002</v>
      </c>
      <c r="HX17">
        <v>2030.3999999999999</v>
      </c>
      <c r="HY17">
        <v>2016.7</v>
      </c>
      <c r="HZ17">
        <v>1999.9</v>
      </c>
      <c r="IA17">
        <v>1996.5000000000002</v>
      </c>
      <c r="IB17">
        <v>2018.9000000000003</v>
      </c>
      <c r="IC17">
        <v>2048.1000000000004</v>
      </c>
      <c r="ID17">
        <v>2071.8000000000002</v>
      </c>
      <c r="IE17">
        <v>2094</v>
      </c>
      <c r="IF17">
        <v>2097.9</v>
      </c>
      <c r="IG17">
        <v>2100.4</v>
      </c>
      <c r="IH17">
        <v>2111.5</v>
      </c>
      <c r="II17">
        <v>2127.4</v>
      </c>
      <c r="IJ17">
        <v>2126.3999999999996</v>
      </c>
      <c r="IK17">
        <v>2112.4</v>
      </c>
      <c r="IL17">
        <v>2121.3000000000002</v>
      </c>
      <c r="IM17">
        <v>2106.8000000000002</v>
      </c>
      <c r="IN17">
        <v>2106.8999999999996</v>
      </c>
      <c r="IO17">
        <v>2116.7000000000003</v>
      </c>
      <c r="IP17">
        <v>2133.5</v>
      </c>
      <c r="IQ17">
        <v>1271.3000000000002</v>
      </c>
      <c r="IR17">
        <v>1284.6000000000001</v>
      </c>
      <c r="IS17">
        <v>1279.8</v>
      </c>
      <c r="IT17">
        <v>1289.4999999999998</v>
      </c>
      <c r="IU17">
        <v>1308.0999999999999</v>
      </c>
      <c r="IV17">
        <v>1354.6000000000001</v>
      </c>
      <c r="IW17">
        <v>1379</v>
      </c>
      <c r="IX17">
        <v>1395.2</v>
      </c>
      <c r="IY17">
        <v>1389.3000000000002</v>
      </c>
      <c r="IZ17">
        <v>1405.7999999999997</v>
      </c>
      <c r="JA17">
        <v>1432.8</v>
      </c>
      <c r="JB17">
        <v>1392.3000000000002</v>
      </c>
      <c r="JC17">
        <v>1372.2</v>
      </c>
      <c r="JD17">
        <v>1363.9</v>
      </c>
      <c r="JE17">
        <v>1370.8</v>
      </c>
      <c r="JF17">
        <v>1391.3000000000002</v>
      </c>
      <c r="JG17">
        <v>1412.4</v>
      </c>
      <c r="JH17">
        <v>1433.8</v>
      </c>
      <c r="JI17">
        <v>1485.7</v>
      </c>
      <c r="JJ17">
        <v>1502.6</v>
      </c>
      <c r="JK17">
        <v>1478.9000000000003</v>
      </c>
      <c r="JL17">
        <v>1472.3</v>
      </c>
      <c r="JM17">
        <v>1472</v>
      </c>
      <c r="JN17">
        <v>1461.1</v>
      </c>
      <c r="JO17">
        <v>1458.3999999999999</v>
      </c>
      <c r="JP17">
        <v>1454.3000000000002</v>
      </c>
      <c r="JQ17">
        <v>1451.0000000000002</v>
      </c>
      <c r="JR17">
        <v>1458.8999999999999</v>
      </c>
      <c r="JS17">
        <v>1481.2</v>
      </c>
      <c r="JT17">
        <v>1518.6</v>
      </c>
      <c r="JU17">
        <v>1524.6</v>
      </c>
      <c r="JV17">
        <v>1540.1</v>
      </c>
      <c r="JW17">
        <v>1545.7</v>
      </c>
      <c r="JX17">
        <v>1573.4</v>
      </c>
      <c r="JY17">
        <v>1588.6999999999998</v>
      </c>
      <c r="JZ17">
        <v>1578.6</v>
      </c>
      <c r="KA17">
        <v>1580.9</v>
      </c>
      <c r="KB17">
        <v>1555.5</v>
      </c>
      <c r="KC17">
        <v>1546.9</v>
      </c>
      <c r="KD17">
        <v>1585.2</v>
      </c>
      <c r="KE17">
        <v>1625.2999999999997</v>
      </c>
      <c r="KF17">
        <v>1665.4000000000003</v>
      </c>
      <c r="KG17">
        <v>1689.8000000000002</v>
      </c>
      <c r="KH17">
        <v>1662.0999999999995</v>
      </c>
      <c r="KI17">
        <v>1634.2999999999997</v>
      </c>
      <c r="KJ17">
        <v>1640.3999999999999</v>
      </c>
      <c r="KK17">
        <v>1632.5</v>
      </c>
      <c r="KL17">
        <v>1606.7</v>
      </c>
      <c r="KM17">
        <v>1590</v>
      </c>
      <c r="KN17">
        <v>1581.9</v>
      </c>
      <c r="KO17">
        <v>1582.1</v>
      </c>
      <c r="KP17">
        <v>1584.3</v>
      </c>
      <c r="KQ17">
        <v>1585.8</v>
      </c>
      <c r="KR17">
        <v>1606.8000000000002</v>
      </c>
      <c r="KS17">
        <v>1643.6999999999998</v>
      </c>
      <c r="KT17">
        <v>1648.3999999999999</v>
      </c>
      <c r="KU17">
        <v>1624.9</v>
      </c>
      <c r="KV17">
        <v>1640.6</v>
      </c>
      <c r="KW17">
        <v>1671.3</v>
      </c>
      <c r="KX17">
        <v>1641.8</v>
      </c>
      <c r="KY17">
        <v>1622.4</v>
      </c>
      <c r="KZ17">
        <v>1602</v>
      </c>
      <c r="LA17">
        <v>1589.3</v>
      </c>
      <c r="LB17">
        <v>1593.5000000000002</v>
      </c>
      <c r="LC17">
        <v>1596.3</v>
      </c>
      <c r="LD17">
        <v>1620.6000000000001</v>
      </c>
      <c r="LE17">
        <v>1644.3</v>
      </c>
      <c r="LF17">
        <v>1640.1999999999998</v>
      </c>
      <c r="LG17">
        <v>1620.7</v>
      </c>
      <c r="LH17">
        <v>1626.5</v>
      </c>
      <c r="LI17">
        <v>1629.4999999999998</v>
      </c>
      <c r="LJ17">
        <v>1618.5</v>
      </c>
      <c r="LK17">
        <v>1616.2000000000003</v>
      </c>
      <c r="LL17">
        <v>1626.1000000000001</v>
      </c>
      <c r="LM17">
        <v>1639.9</v>
      </c>
      <c r="LN17">
        <v>1682.6000000000001</v>
      </c>
      <c r="LO17">
        <v>1704.2999999999997</v>
      </c>
      <c r="LP17">
        <v>1727.8999999999999</v>
      </c>
      <c r="LQ17">
        <v>1739.3</v>
      </c>
      <c r="LR17">
        <v>1744.9</v>
      </c>
      <c r="LS17">
        <v>1772.4</v>
      </c>
      <c r="LT17">
        <v>1793.4999999999998</v>
      </c>
      <c r="LU17">
        <v>1825.9</v>
      </c>
      <c r="LV17">
        <v>1814.3</v>
      </c>
      <c r="LW17">
        <v>1785.1</v>
      </c>
      <c r="LX17">
        <v>1766.6</v>
      </c>
      <c r="LY17">
        <v>1503.2</v>
      </c>
      <c r="LZ17">
        <v>0</v>
      </c>
      <c r="MA17">
        <v>1859.3999999999999</v>
      </c>
      <c r="MB17">
        <v>1859.3999999999999</v>
      </c>
      <c r="MC17">
        <v>1888.3999999999999</v>
      </c>
      <c r="MD17">
        <v>1903.9</v>
      </c>
      <c r="ME17">
        <v>1941</v>
      </c>
      <c r="MF17">
        <v>1979.2</v>
      </c>
      <c r="MG17">
        <v>1982.1000000000001</v>
      </c>
      <c r="MH17">
        <v>1951.1000000000001</v>
      </c>
      <c r="MI17">
        <v>1916.8</v>
      </c>
      <c r="MJ17">
        <v>1913.7999999999997</v>
      </c>
      <c r="MK17">
        <v>1938.1</v>
      </c>
      <c r="ML17">
        <v>1972.7000000000003</v>
      </c>
      <c r="MM17">
        <v>2001.9</v>
      </c>
      <c r="MN17">
        <v>2018.4000000000003</v>
      </c>
      <c r="MO17">
        <v>2003.1</v>
      </c>
      <c r="MP17">
        <v>2003.1000000000001</v>
      </c>
      <c r="MQ17">
        <v>2043.0000000000002</v>
      </c>
      <c r="MR17">
        <v>2061.7999999999997</v>
      </c>
      <c r="MS17">
        <v>2049.8000000000002</v>
      </c>
      <c r="MT17">
        <v>2030.0999999999997</v>
      </c>
      <c r="MU17">
        <v>2026.8</v>
      </c>
      <c r="MV17">
        <v>2039.2000000000003</v>
      </c>
      <c r="MW17">
        <v>2072.9</v>
      </c>
      <c r="MX17">
        <v>2103.7000000000003</v>
      </c>
      <c r="MY17">
        <v>2128.4</v>
      </c>
      <c r="MZ17">
        <v>2131.8000000000002</v>
      </c>
      <c r="NA17">
        <v>2133.1999999999998</v>
      </c>
      <c r="NB17">
        <v>2145.3000000000002</v>
      </c>
      <c r="NC17">
        <v>2160.7000000000003</v>
      </c>
      <c r="ND17">
        <v>2152.3000000000002</v>
      </c>
      <c r="NE17">
        <v>2133</v>
      </c>
      <c r="NF17">
        <v>2146.5</v>
      </c>
      <c r="NG17">
        <v>2138.2999999999997</v>
      </c>
      <c r="NH17">
        <v>2138.5</v>
      </c>
      <c r="NI17">
        <v>2152.2000000000003</v>
      </c>
      <c r="NJ17">
        <v>2169.2000000000003</v>
      </c>
    </row>
    <row r="18" spans="2:374">
      <c r="B18" t="str">
        <v>Non-alcoholic beverages</v>
      </c>
      <c r="C18">
        <v>104.8</v>
      </c>
      <c r="D18">
        <v>105.1</v>
      </c>
      <c r="E18">
        <v>105.6</v>
      </c>
      <c r="F18">
        <v>106.5</v>
      </c>
      <c r="G18">
        <v>107.4</v>
      </c>
      <c r="H18">
        <v>108.2</v>
      </c>
      <c r="I18">
        <v>109.1</v>
      </c>
      <c r="J18">
        <v>109.7</v>
      </c>
      <c r="K18">
        <v>110.4</v>
      </c>
      <c r="L18">
        <v>111.1</v>
      </c>
      <c r="M18">
        <v>111.8</v>
      </c>
      <c r="N18">
        <v>112.1</v>
      </c>
      <c r="O18">
        <v>112.4</v>
      </c>
      <c r="P18">
        <v>112.9</v>
      </c>
      <c r="Q18">
        <v>113</v>
      </c>
      <c r="R18">
        <v>113.5</v>
      </c>
      <c r="S18">
        <v>114.2</v>
      </c>
      <c r="T18">
        <v>114.9</v>
      </c>
      <c r="U18">
        <v>115.6</v>
      </c>
      <c r="V18">
        <v>115.8</v>
      </c>
      <c r="W18">
        <v>116.5</v>
      </c>
      <c r="X18">
        <v>116.8</v>
      </c>
      <c r="Y18">
        <v>116.8</v>
      </c>
      <c r="Z18">
        <v>117.3</v>
      </c>
      <c r="AA18">
        <v>117.9</v>
      </c>
      <c r="AB18">
        <v>118.8</v>
      </c>
      <c r="AC18">
        <v>118.9</v>
      </c>
      <c r="AD18">
        <v>119.4</v>
      </c>
      <c r="AE18">
        <v>120.2</v>
      </c>
      <c r="AF18">
        <v>121.1</v>
      </c>
      <c r="AG18">
        <v>121</v>
      </c>
      <c r="AH18">
        <v>121.5</v>
      </c>
      <c r="AI18">
        <v>121.9</v>
      </c>
      <c r="AJ18">
        <v>122.3</v>
      </c>
      <c r="AK18">
        <v>123.1</v>
      </c>
      <c r="AL18">
        <v>123.3</v>
      </c>
      <c r="AM18">
        <v>124.3</v>
      </c>
      <c r="AN18">
        <v>124.8</v>
      </c>
      <c r="AO18">
        <v>124.9</v>
      </c>
      <c r="AP18">
        <v>125.4</v>
      </c>
      <c r="AQ18">
        <v>126.1</v>
      </c>
      <c r="AR18">
        <v>126.4</v>
      </c>
      <c r="AS18">
        <v>127.3</v>
      </c>
      <c r="AT18">
        <v>128.1</v>
      </c>
      <c r="AU18">
        <v>128.80000000000001</v>
      </c>
      <c r="AV18">
        <v>128.69999999999999</v>
      </c>
      <c r="AW18">
        <v>128.69999999999999</v>
      </c>
      <c r="AX18">
        <v>129.1</v>
      </c>
      <c r="AY18">
        <v>129</v>
      </c>
      <c r="AZ18">
        <v>129.4</v>
      </c>
      <c r="BA18">
        <v>129.80000000000001</v>
      </c>
      <c r="BB18">
        <v>130</v>
      </c>
      <c r="BC18">
        <v>130.30000000000001</v>
      </c>
      <c r="BD18">
        <v>130.4</v>
      </c>
      <c r="BE18">
        <v>131.4</v>
      </c>
      <c r="BF18">
        <v>131.6</v>
      </c>
      <c r="BG18">
        <v>131.69999999999999</v>
      </c>
      <c r="BH18">
        <v>131.30000000000001</v>
      </c>
      <c r="BI18">
        <v>131.9</v>
      </c>
      <c r="BJ18">
        <v>131.1</v>
      </c>
      <c r="BK18">
        <v>131.19999999999999</v>
      </c>
      <c r="BL18">
        <v>130.5</v>
      </c>
      <c r="BM18">
        <v>131.19999999999999</v>
      </c>
      <c r="BN18">
        <v>131.9</v>
      </c>
      <c r="BO18">
        <v>132.19999999999999</v>
      </c>
      <c r="BP18">
        <v>132.80000000000001</v>
      </c>
      <c r="BQ18">
        <v>132.80000000000001</v>
      </c>
      <c r="BR18">
        <v>133.80000000000001</v>
      </c>
      <c r="BS18">
        <v>133.1</v>
      </c>
      <c r="BT18">
        <v>134.6</v>
      </c>
      <c r="BU18">
        <v>137.5</v>
      </c>
      <c r="BV18">
        <v>137.80000000000001</v>
      </c>
      <c r="BW18">
        <v>137</v>
      </c>
      <c r="BX18">
        <v>137.4</v>
      </c>
      <c r="BY18">
        <v>137.4</v>
      </c>
      <c r="BZ18">
        <v>137.69999999999999</v>
      </c>
      <c r="CA18">
        <v>138</v>
      </c>
      <c r="CB18">
        <v>138.5</v>
      </c>
      <c r="CC18">
        <v>138.5</v>
      </c>
      <c r="CD18">
        <v>138.5</v>
      </c>
      <c r="CE18">
        <v>138.6</v>
      </c>
      <c r="CF18">
        <v>138.69999999999999</v>
      </c>
      <c r="CG18">
        <v>139.30000000000001</v>
      </c>
      <c r="CH18">
        <v>139.69999999999999</v>
      </c>
      <c r="CI18">
        <v>140.1</v>
      </c>
      <c r="CJ18">
        <v>140.1</v>
      </c>
      <c r="CK18">
        <v>139.19999999999999</v>
      </c>
      <c r="CL18" t="str">
        <v>NA</v>
      </c>
      <c r="CM18">
        <v>142.1</v>
      </c>
      <c r="CN18">
        <v>142.1</v>
      </c>
      <c r="CO18">
        <v>143.5</v>
      </c>
      <c r="CP18">
        <v>145.4</v>
      </c>
      <c r="CQ18">
        <v>147.4</v>
      </c>
      <c r="CR18">
        <v>150</v>
      </c>
      <c r="CS18">
        <v>153.4</v>
      </c>
      <c r="CT18">
        <v>156.1</v>
      </c>
      <c r="CU18">
        <v>160</v>
      </c>
      <c r="CV18">
        <v>160.6</v>
      </c>
      <c r="CW18">
        <v>161.9</v>
      </c>
      <c r="CX18">
        <v>164.6</v>
      </c>
      <c r="CY18">
        <v>165.5</v>
      </c>
      <c r="CZ18">
        <v>166.2</v>
      </c>
      <c r="DA18">
        <v>167.6</v>
      </c>
      <c r="DB18">
        <v>168.3</v>
      </c>
      <c r="DC18">
        <v>168.8</v>
      </c>
      <c r="DD18">
        <v>169.1</v>
      </c>
      <c r="DE18">
        <v>169.7</v>
      </c>
      <c r="DF18">
        <v>169.8</v>
      </c>
      <c r="DG18">
        <v>170.5</v>
      </c>
      <c r="DH18">
        <v>171.2</v>
      </c>
      <c r="DI18">
        <v>172.4</v>
      </c>
      <c r="DJ18">
        <v>173.2</v>
      </c>
      <c r="DK18">
        <v>174.2</v>
      </c>
      <c r="DL18">
        <v>174.5</v>
      </c>
      <c r="DM18">
        <v>174.8</v>
      </c>
      <c r="DN18">
        <v>175.4</v>
      </c>
      <c r="DO18">
        <v>175.8</v>
      </c>
      <c r="DP18">
        <v>176.4</v>
      </c>
      <c r="DQ18">
        <v>176.8</v>
      </c>
      <c r="DR18">
        <v>176.9</v>
      </c>
      <c r="DS18">
        <v>177.6</v>
      </c>
      <c r="DT18">
        <v>177.6</v>
      </c>
      <c r="DU18">
        <v>178.2</v>
      </c>
      <c r="DV18">
        <v>178.7</v>
      </c>
      <c r="DW18">
        <v>104.9</v>
      </c>
      <c r="DX18">
        <v>105.5</v>
      </c>
      <c r="DY18">
        <v>106.2</v>
      </c>
      <c r="DZ18">
        <v>107.2</v>
      </c>
      <c r="EA18">
        <v>108.1</v>
      </c>
      <c r="EB18">
        <v>109</v>
      </c>
      <c r="EC18">
        <v>109.6</v>
      </c>
      <c r="ED18">
        <v>110.2</v>
      </c>
      <c r="EE18">
        <v>110.7</v>
      </c>
      <c r="EF18">
        <v>111.2</v>
      </c>
      <c r="EG18">
        <v>111.8</v>
      </c>
      <c r="EH18">
        <v>112.1</v>
      </c>
      <c r="EI18">
        <v>112.3</v>
      </c>
      <c r="EJ18">
        <v>112.6</v>
      </c>
      <c r="EK18">
        <v>112.7</v>
      </c>
      <c r="EL18">
        <v>113.2</v>
      </c>
      <c r="EM18">
        <v>113.7</v>
      </c>
      <c r="EN18">
        <v>114.2</v>
      </c>
      <c r="EO18">
        <v>114.8</v>
      </c>
      <c r="EP18">
        <v>115.2</v>
      </c>
      <c r="EQ18">
        <v>115.8</v>
      </c>
      <c r="ER18">
        <v>116.1</v>
      </c>
      <c r="ES18">
        <v>116.4</v>
      </c>
      <c r="ET18">
        <v>116.8</v>
      </c>
      <c r="EU18">
        <v>117.3</v>
      </c>
      <c r="EV18">
        <v>118</v>
      </c>
      <c r="EW18">
        <v>118.1</v>
      </c>
      <c r="EX18">
        <v>118.5</v>
      </c>
      <c r="EY18">
        <v>119.2</v>
      </c>
      <c r="EZ18">
        <v>119.8</v>
      </c>
      <c r="FA18">
        <v>119.9</v>
      </c>
      <c r="FB18">
        <v>120.4</v>
      </c>
      <c r="FC18">
        <v>120.7</v>
      </c>
      <c r="FD18">
        <v>121.1</v>
      </c>
      <c r="FE18">
        <v>121.7</v>
      </c>
      <c r="FF18">
        <v>122</v>
      </c>
      <c r="FG18">
        <v>122.7</v>
      </c>
      <c r="FH18">
        <v>123</v>
      </c>
      <c r="FI18">
        <v>123.1</v>
      </c>
      <c r="FJ18">
        <v>123.6</v>
      </c>
      <c r="FK18">
        <v>124.2</v>
      </c>
      <c r="FL18">
        <v>124.4</v>
      </c>
      <c r="FM18">
        <v>125</v>
      </c>
      <c r="FN18">
        <v>125.5</v>
      </c>
      <c r="FO18">
        <v>126</v>
      </c>
      <c r="FP18">
        <v>126.1</v>
      </c>
      <c r="FQ18">
        <v>126.2</v>
      </c>
      <c r="FR18">
        <v>126.6</v>
      </c>
      <c r="FS18">
        <v>126.6</v>
      </c>
      <c r="FT18">
        <v>126.9</v>
      </c>
      <c r="FU18">
        <v>127.2</v>
      </c>
      <c r="FV18">
        <v>127.4</v>
      </c>
      <c r="FW18">
        <v>127.6</v>
      </c>
      <c r="FX18">
        <v>127.8</v>
      </c>
      <c r="FY18">
        <v>128.5</v>
      </c>
      <c r="FZ18">
        <v>128.69999999999999</v>
      </c>
      <c r="GA18">
        <v>128.80000000000001</v>
      </c>
      <c r="GB18">
        <v>128.69999999999999</v>
      </c>
      <c r="GC18">
        <v>129.19999999999999</v>
      </c>
      <c r="GD18">
        <v>128.80000000000001</v>
      </c>
      <c r="GE18">
        <v>129</v>
      </c>
      <c r="GF18">
        <v>128.6</v>
      </c>
      <c r="GG18">
        <v>129.1</v>
      </c>
      <c r="GH18">
        <v>129.6</v>
      </c>
      <c r="GI18">
        <v>129.9</v>
      </c>
      <c r="GJ18">
        <v>130.30000000000001</v>
      </c>
      <c r="GK18">
        <v>130.30000000000001</v>
      </c>
      <c r="GL18">
        <v>131.1</v>
      </c>
      <c r="GM18">
        <v>130.80000000000001</v>
      </c>
      <c r="GN18">
        <v>133.6</v>
      </c>
      <c r="GO18">
        <v>133.5</v>
      </c>
      <c r="GP18">
        <v>133.80000000000001</v>
      </c>
      <c r="GQ18">
        <v>133.30000000000001</v>
      </c>
      <c r="GR18">
        <v>133.6</v>
      </c>
      <c r="GS18">
        <v>133.69999999999999</v>
      </c>
      <c r="GT18">
        <v>134</v>
      </c>
      <c r="GU18">
        <v>134.19999999999999</v>
      </c>
      <c r="GV18">
        <v>134.69999999999999</v>
      </c>
      <c r="GW18">
        <v>134.9</v>
      </c>
      <c r="GX18">
        <v>135</v>
      </c>
      <c r="GY18">
        <v>135.1</v>
      </c>
      <c r="GZ18">
        <v>135.30000000000001</v>
      </c>
      <c r="HA18">
        <v>135.80000000000001</v>
      </c>
      <c r="HB18">
        <v>136.1</v>
      </c>
      <c r="HC18">
        <v>136.5</v>
      </c>
      <c r="HD18">
        <v>136.69999999999999</v>
      </c>
      <c r="HE18">
        <v>136.80000000000001</v>
      </c>
      <c r="HF18" t="str">
        <v>NA</v>
      </c>
      <c r="HG18">
        <v>139.4</v>
      </c>
      <c r="HH18">
        <v>139.4</v>
      </c>
      <c r="HI18">
        <v>140.6</v>
      </c>
      <c r="HJ18">
        <v>142.19999999999999</v>
      </c>
      <c r="HK18">
        <v>144</v>
      </c>
      <c r="HL18">
        <v>146.5</v>
      </c>
      <c r="HM18">
        <v>149.19999999999999</v>
      </c>
      <c r="HN18">
        <v>151.80000000000001</v>
      </c>
      <c r="HO18">
        <v>155.5</v>
      </c>
      <c r="HP18">
        <v>156.5</v>
      </c>
      <c r="HQ18">
        <v>157.6</v>
      </c>
      <c r="HR18">
        <v>159.30000000000001</v>
      </c>
      <c r="HS18">
        <v>160</v>
      </c>
      <c r="HT18">
        <v>160.9</v>
      </c>
      <c r="HU18">
        <v>162.69999999999999</v>
      </c>
      <c r="HV18">
        <v>162.69999999999999</v>
      </c>
      <c r="HW18">
        <v>163.19999999999999</v>
      </c>
      <c r="HX18">
        <v>163.69999999999999</v>
      </c>
      <c r="HY18">
        <v>164.2</v>
      </c>
      <c r="HZ18">
        <v>164.3</v>
      </c>
      <c r="IA18">
        <v>164.7</v>
      </c>
      <c r="IB18">
        <v>165.3</v>
      </c>
      <c r="IC18">
        <v>166.2</v>
      </c>
      <c r="ID18">
        <v>167.1</v>
      </c>
      <c r="IE18">
        <v>167.9</v>
      </c>
      <c r="IF18">
        <v>168.4</v>
      </c>
      <c r="IG18">
        <v>168.8</v>
      </c>
      <c r="IH18">
        <v>169.4</v>
      </c>
      <c r="II18">
        <v>169.9</v>
      </c>
      <c r="IJ18">
        <v>170.4</v>
      </c>
      <c r="IK18">
        <v>171</v>
      </c>
      <c r="IL18">
        <v>171.4</v>
      </c>
      <c r="IM18">
        <v>172.3</v>
      </c>
      <c r="IN18">
        <v>172.3</v>
      </c>
      <c r="IO18">
        <v>172.9</v>
      </c>
      <c r="IP18">
        <v>173.4</v>
      </c>
      <c r="IQ18">
        <v>105.1</v>
      </c>
      <c r="IR18">
        <v>106</v>
      </c>
      <c r="IS18">
        <v>107</v>
      </c>
      <c r="IT18">
        <v>108.2</v>
      </c>
      <c r="IU18">
        <v>109.1</v>
      </c>
      <c r="IV18">
        <v>110</v>
      </c>
      <c r="IW18">
        <v>110.4</v>
      </c>
      <c r="IX18">
        <v>110.9</v>
      </c>
      <c r="IY18">
        <v>111.1</v>
      </c>
      <c r="IZ18">
        <v>111.4</v>
      </c>
      <c r="JA18">
        <v>111.8</v>
      </c>
      <c r="JB18">
        <v>112.1</v>
      </c>
      <c r="JC18">
        <v>112.1</v>
      </c>
      <c r="JD18">
        <v>112.1</v>
      </c>
      <c r="JE18">
        <v>112.2</v>
      </c>
      <c r="JF18">
        <v>112.7</v>
      </c>
      <c r="JG18">
        <v>112.9</v>
      </c>
      <c r="JH18">
        <v>113.2</v>
      </c>
      <c r="JI18">
        <v>113.8</v>
      </c>
      <c r="JJ18">
        <v>114.4</v>
      </c>
      <c r="JK18">
        <v>114.8</v>
      </c>
      <c r="JL18">
        <v>115.2</v>
      </c>
      <c r="JM18">
        <v>115.8</v>
      </c>
      <c r="JN18">
        <v>116.1</v>
      </c>
      <c r="JO18">
        <v>116.5</v>
      </c>
      <c r="JP18">
        <v>116.8</v>
      </c>
      <c r="JQ18">
        <v>117</v>
      </c>
      <c r="JR18">
        <v>117.2</v>
      </c>
      <c r="JS18">
        <v>117.7</v>
      </c>
      <c r="JT18">
        <v>118</v>
      </c>
      <c r="JU18">
        <v>118.3</v>
      </c>
      <c r="JV18">
        <v>118.8</v>
      </c>
      <c r="JW18">
        <v>119.1</v>
      </c>
      <c r="JX18">
        <v>119.4</v>
      </c>
      <c r="JY18">
        <v>119.8</v>
      </c>
      <c r="JZ18">
        <v>120.2</v>
      </c>
      <c r="KA18">
        <v>120.5</v>
      </c>
      <c r="KB18">
        <v>120.6</v>
      </c>
      <c r="KC18">
        <v>120.7</v>
      </c>
      <c r="KD18">
        <v>121.1</v>
      </c>
      <c r="KE18">
        <v>121.5</v>
      </c>
      <c r="KF18">
        <v>121.6</v>
      </c>
      <c r="KG18">
        <v>121.7</v>
      </c>
      <c r="KH18">
        <v>121.9</v>
      </c>
      <c r="KI18">
        <v>122.1</v>
      </c>
      <c r="KJ18">
        <v>122.5</v>
      </c>
      <c r="KK18">
        <v>122.7</v>
      </c>
      <c r="KL18">
        <v>123.1</v>
      </c>
      <c r="KM18">
        <v>123.2</v>
      </c>
      <c r="KN18">
        <v>123.4</v>
      </c>
      <c r="KO18">
        <v>123.6</v>
      </c>
      <c r="KP18">
        <v>123.8</v>
      </c>
      <c r="KQ18">
        <v>123.8</v>
      </c>
      <c r="KR18">
        <v>124.2</v>
      </c>
      <c r="KS18">
        <v>124.4</v>
      </c>
      <c r="KT18">
        <v>124.6</v>
      </c>
      <c r="KU18">
        <v>124.8</v>
      </c>
      <c r="KV18">
        <v>125.1</v>
      </c>
      <c r="KW18">
        <v>125.4</v>
      </c>
      <c r="KX18">
        <v>125.7</v>
      </c>
      <c r="KY18">
        <v>125.9</v>
      </c>
      <c r="KZ18">
        <v>125.9</v>
      </c>
      <c r="LA18">
        <v>126.2</v>
      </c>
      <c r="LB18">
        <v>126.5</v>
      </c>
      <c r="LC18">
        <v>126.6</v>
      </c>
      <c r="LD18">
        <v>126.7</v>
      </c>
      <c r="LE18">
        <v>126.8</v>
      </c>
      <c r="LF18">
        <v>127.4</v>
      </c>
      <c r="LG18">
        <v>127.7</v>
      </c>
      <c r="LH18">
        <v>127.6</v>
      </c>
      <c r="LI18">
        <v>128</v>
      </c>
      <c r="LJ18">
        <v>128.1</v>
      </c>
      <c r="LK18">
        <v>128.1</v>
      </c>
      <c r="LL18">
        <v>128.30000000000001</v>
      </c>
      <c r="LM18">
        <v>128.5</v>
      </c>
      <c r="LN18">
        <v>128.9</v>
      </c>
      <c r="LO18">
        <v>129</v>
      </c>
      <c r="LP18">
        <v>129.5</v>
      </c>
      <c r="LQ18">
        <v>129.80000000000001</v>
      </c>
      <c r="LR18">
        <v>130</v>
      </c>
      <c r="LS18">
        <v>130.19999999999999</v>
      </c>
      <c r="LT18">
        <v>130.5</v>
      </c>
      <c r="LU18">
        <v>130.80000000000001</v>
      </c>
      <c r="LV18">
        <v>131.1</v>
      </c>
      <c r="LW18">
        <v>131.5</v>
      </c>
      <c r="LX18">
        <v>131.9</v>
      </c>
      <c r="LY18">
        <v>133.5</v>
      </c>
      <c r="LZ18" t="str">
        <v>NA</v>
      </c>
      <c r="MA18">
        <v>135.6</v>
      </c>
      <c r="MB18">
        <v>135.6</v>
      </c>
      <c r="MC18">
        <v>136.5</v>
      </c>
      <c r="MD18">
        <v>137.69999999999999</v>
      </c>
      <c r="ME18">
        <v>139.19999999999999</v>
      </c>
      <c r="MF18">
        <v>141.5</v>
      </c>
      <c r="MG18">
        <v>143.30000000000001</v>
      </c>
      <c r="MH18">
        <v>145.9</v>
      </c>
      <c r="MI18">
        <v>149.19999999999999</v>
      </c>
      <c r="MJ18">
        <v>150.69999999999999</v>
      </c>
      <c r="MK18">
        <v>151.5</v>
      </c>
      <c r="ML18">
        <v>152</v>
      </c>
      <c r="MM18">
        <v>152.30000000000001</v>
      </c>
      <c r="MN18">
        <v>153.4</v>
      </c>
      <c r="MO18">
        <v>154.80000000000001</v>
      </c>
      <c r="MP18">
        <v>154.80000000000001</v>
      </c>
      <c r="MQ18">
        <v>155.4</v>
      </c>
      <c r="MR18">
        <v>156.1</v>
      </c>
      <c r="MS18">
        <v>156.5</v>
      </c>
      <c r="MT18">
        <v>156.6</v>
      </c>
      <c r="MU18">
        <v>156.69999999999999</v>
      </c>
      <c r="MV18">
        <v>157.1</v>
      </c>
      <c r="MW18">
        <v>157.5</v>
      </c>
      <c r="MX18">
        <v>158.5</v>
      </c>
      <c r="MY18">
        <v>159.1</v>
      </c>
      <c r="MZ18">
        <v>159.80000000000001</v>
      </c>
      <c r="NA18">
        <v>160.5</v>
      </c>
      <c r="NB18">
        <v>161.1</v>
      </c>
      <c r="NC18">
        <v>161.6</v>
      </c>
      <c r="ND18">
        <v>162.1</v>
      </c>
      <c r="NE18">
        <v>162.80000000000001</v>
      </c>
      <c r="NF18">
        <v>163.69999999999999</v>
      </c>
      <c r="NG18">
        <v>164.9</v>
      </c>
      <c r="NH18">
        <v>164.9</v>
      </c>
      <c r="NI18">
        <v>165.5</v>
      </c>
      <c r="NJ18">
        <v>165.9</v>
      </c>
    </row>
    <row r="19" spans="2:374">
      <c r="B19" t="str">
        <v>Pan, tobacco and intoxicants</v>
      </c>
      <c r="C19">
        <v>105.1</v>
      </c>
      <c r="D19">
        <v>105.6</v>
      </c>
      <c r="E19">
        <v>106.5</v>
      </c>
      <c r="F19">
        <v>107.1</v>
      </c>
      <c r="G19">
        <v>108.1</v>
      </c>
      <c r="H19">
        <v>109</v>
      </c>
      <c r="I19">
        <v>109.8</v>
      </c>
      <c r="J19">
        <v>110.7</v>
      </c>
      <c r="K19">
        <v>111.7</v>
      </c>
      <c r="L19">
        <v>112.2</v>
      </c>
      <c r="M19">
        <v>112.8</v>
      </c>
      <c r="N19">
        <v>113.6</v>
      </c>
      <c r="O19">
        <v>114</v>
      </c>
      <c r="P19">
        <v>114.2</v>
      </c>
      <c r="Q19">
        <v>114.6</v>
      </c>
      <c r="R19">
        <v>115.4</v>
      </c>
      <c r="S19">
        <v>116.3</v>
      </c>
      <c r="T19">
        <v>117.3</v>
      </c>
      <c r="U19">
        <v>118</v>
      </c>
      <c r="V19">
        <v>118.8</v>
      </c>
      <c r="W19">
        <v>119.5</v>
      </c>
      <c r="X19">
        <v>120</v>
      </c>
      <c r="Y19">
        <v>120.8</v>
      </c>
      <c r="Z19">
        <v>121.7</v>
      </c>
      <c r="AA19">
        <v>122.7</v>
      </c>
      <c r="AB19">
        <v>124.2</v>
      </c>
      <c r="AC19">
        <v>124.7</v>
      </c>
      <c r="AD19">
        <v>125.7</v>
      </c>
      <c r="AE19">
        <v>126.7</v>
      </c>
      <c r="AF19">
        <v>128.19999999999999</v>
      </c>
      <c r="AG19">
        <v>129.4</v>
      </c>
      <c r="AH19">
        <v>130.1</v>
      </c>
      <c r="AI19">
        <v>131</v>
      </c>
      <c r="AJ19">
        <v>131.5</v>
      </c>
      <c r="AK19">
        <v>132.19999999999999</v>
      </c>
      <c r="AL19">
        <v>133.1</v>
      </c>
      <c r="AM19">
        <v>133.6</v>
      </c>
      <c r="AN19">
        <v>134.4</v>
      </c>
      <c r="AO19">
        <v>135</v>
      </c>
      <c r="AP19">
        <v>135.5</v>
      </c>
      <c r="AQ19">
        <v>136</v>
      </c>
      <c r="AR19">
        <v>137.19999999999999</v>
      </c>
      <c r="AS19">
        <v>138</v>
      </c>
      <c r="AT19">
        <v>138.9</v>
      </c>
      <c r="AU19">
        <v>139.9</v>
      </c>
      <c r="AV19">
        <v>140.9</v>
      </c>
      <c r="AW19">
        <v>141.19999999999999</v>
      </c>
      <c r="AX19">
        <v>142.4</v>
      </c>
      <c r="AY19">
        <v>143.1</v>
      </c>
      <c r="AZ19">
        <v>143.69999999999999</v>
      </c>
      <c r="BA19">
        <v>144.19999999999999</v>
      </c>
      <c r="BB19">
        <v>144.4</v>
      </c>
      <c r="BC19">
        <v>145.5</v>
      </c>
      <c r="BD19">
        <v>145.80000000000001</v>
      </c>
      <c r="BE19">
        <v>147.4</v>
      </c>
      <c r="BF19">
        <v>149</v>
      </c>
      <c r="BG19">
        <v>149.80000000000001</v>
      </c>
      <c r="BH19">
        <v>150.5</v>
      </c>
      <c r="BI19">
        <v>152.1</v>
      </c>
      <c r="BJ19">
        <v>153.19999999999999</v>
      </c>
      <c r="BK19">
        <v>153.6</v>
      </c>
      <c r="BL19">
        <v>153.30000000000001</v>
      </c>
      <c r="BM19">
        <v>155.1</v>
      </c>
      <c r="BN19">
        <v>156.1</v>
      </c>
      <c r="BO19">
        <v>157</v>
      </c>
      <c r="BP19">
        <v>157.30000000000001</v>
      </c>
      <c r="BQ19">
        <v>156.1</v>
      </c>
      <c r="BR19">
        <v>156.4</v>
      </c>
      <c r="BS19">
        <v>157.69999999999999</v>
      </c>
      <c r="BT19">
        <v>159.6</v>
      </c>
      <c r="BU19">
        <v>161.9</v>
      </c>
      <c r="BV19">
        <v>162.4</v>
      </c>
      <c r="BW19">
        <v>162.69999999999999</v>
      </c>
      <c r="BX19">
        <v>162.80000000000001</v>
      </c>
      <c r="BY19">
        <v>162.9</v>
      </c>
      <c r="BZ19">
        <v>163.30000000000001</v>
      </c>
      <c r="CA19">
        <v>164.2</v>
      </c>
      <c r="CB19">
        <v>164.5</v>
      </c>
      <c r="CC19">
        <v>165.1</v>
      </c>
      <c r="CD19">
        <v>165.7</v>
      </c>
      <c r="CE19">
        <v>166.3</v>
      </c>
      <c r="CF19">
        <v>167.2</v>
      </c>
      <c r="CG19">
        <v>167.8</v>
      </c>
      <c r="CH19">
        <v>168.6</v>
      </c>
      <c r="CI19">
        <v>169.4</v>
      </c>
      <c r="CJ19">
        <v>170.5</v>
      </c>
      <c r="CK19" t="str">
        <v>NA</v>
      </c>
      <c r="CL19" t="str">
        <v>NA</v>
      </c>
      <c r="CM19">
        <v>182.4</v>
      </c>
      <c r="CN19">
        <v>182.4</v>
      </c>
      <c r="CO19">
        <v>180.9</v>
      </c>
      <c r="CP19">
        <v>182.9</v>
      </c>
      <c r="CQ19">
        <v>182.7</v>
      </c>
      <c r="CR19">
        <v>183.4</v>
      </c>
      <c r="CS19">
        <v>183.6</v>
      </c>
      <c r="CT19">
        <v>184.6</v>
      </c>
      <c r="CU19">
        <v>186.5</v>
      </c>
      <c r="CV19">
        <v>186.1</v>
      </c>
      <c r="CW19">
        <v>186.8</v>
      </c>
      <c r="CX19">
        <v>189.6</v>
      </c>
      <c r="CY19">
        <v>189.1</v>
      </c>
      <c r="CZ19">
        <v>189.7</v>
      </c>
      <c r="DA19">
        <v>190.2</v>
      </c>
      <c r="DB19">
        <v>190.5</v>
      </c>
      <c r="DC19">
        <v>191.2</v>
      </c>
      <c r="DD19">
        <v>191.4</v>
      </c>
      <c r="DE19">
        <v>190.8</v>
      </c>
      <c r="DF19">
        <v>190.7</v>
      </c>
      <c r="DG19">
        <v>191.5</v>
      </c>
      <c r="DH19">
        <v>192.3</v>
      </c>
      <c r="DI19">
        <v>192.8</v>
      </c>
      <c r="DJ19">
        <v>192.9</v>
      </c>
      <c r="DK19">
        <v>192.9</v>
      </c>
      <c r="DL19">
        <v>193.2</v>
      </c>
      <c r="DM19">
        <v>193.7</v>
      </c>
      <c r="DN19">
        <v>194.5</v>
      </c>
      <c r="DO19">
        <v>194.9</v>
      </c>
      <c r="DP19">
        <v>195.5</v>
      </c>
      <c r="DQ19">
        <v>195.9</v>
      </c>
      <c r="DR19">
        <v>196.9</v>
      </c>
      <c r="DS19">
        <v>198.3</v>
      </c>
      <c r="DT19">
        <v>198.4</v>
      </c>
      <c r="DU19">
        <v>199.5</v>
      </c>
      <c r="DV19">
        <v>199.9</v>
      </c>
      <c r="DW19">
        <v>105.1</v>
      </c>
      <c r="DX19">
        <v>105.7</v>
      </c>
      <c r="DY19">
        <v>106.6</v>
      </c>
      <c r="DZ19">
        <v>107.5</v>
      </c>
      <c r="EA19">
        <v>108.6</v>
      </c>
      <c r="EB19">
        <v>109.5</v>
      </c>
      <c r="EC19">
        <v>110.3</v>
      </c>
      <c r="ED19">
        <v>111.2</v>
      </c>
      <c r="EE19">
        <v>112</v>
      </c>
      <c r="EF19">
        <v>112.5</v>
      </c>
      <c r="EG19">
        <v>113.1</v>
      </c>
      <c r="EH19">
        <v>114</v>
      </c>
      <c r="EI19">
        <v>114.5</v>
      </c>
      <c r="EJ19">
        <v>114.7</v>
      </c>
      <c r="EK19">
        <v>115.2</v>
      </c>
      <c r="EL19">
        <v>116</v>
      </c>
      <c r="EM19">
        <v>116.8</v>
      </c>
      <c r="EN19">
        <v>117.8</v>
      </c>
      <c r="EO19">
        <v>118.8</v>
      </c>
      <c r="EP19">
        <v>119.9</v>
      </c>
      <c r="EQ19">
        <v>120.8</v>
      </c>
      <c r="ER19">
        <v>121.1</v>
      </c>
      <c r="ES19">
        <v>122.1</v>
      </c>
      <c r="ET19">
        <v>123</v>
      </c>
      <c r="EU19">
        <v>124</v>
      </c>
      <c r="EV19">
        <v>125.2</v>
      </c>
      <c r="EW19">
        <v>125.8</v>
      </c>
      <c r="EX19">
        <v>126.9</v>
      </c>
      <c r="EY19">
        <v>127.9</v>
      </c>
      <c r="EZ19">
        <v>129.19999999999999</v>
      </c>
      <c r="FA19">
        <v>130.4</v>
      </c>
      <c r="FB19">
        <v>131.19999999999999</v>
      </c>
      <c r="FC19">
        <v>132</v>
      </c>
      <c r="FD19">
        <v>132.5</v>
      </c>
      <c r="FE19">
        <v>133.6</v>
      </c>
      <c r="FF19">
        <v>134.5</v>
      </c>
      <c r="FG19">
        <v>135.19999999999999</v>
      </c>
      <c r="FH19">
        <v>135.9</v>
      </c>
      <c r="FI19">
        <v>136.5</v>
      </c>
      <c r="FJ19">
        <v>137.1</v>
      </c>
      <c r="FK19">
        <v>137.69999999999999</v>
      </c>
      <c r="FL19">
        <v>138.69999999999999</v>
      </c>
      <c r="FM19">
        <v>139.30000000000001</v>
      </c>
      <c r="FN19">
        <v>140.19999999999999</v>
      </c>
      <c r="FO19">
        <v>141</v>
      </c>
      <c r="FP19">
        <v>141.80000000000001</v>
      </c>
      <c r="FQ19">
        <v>142</v>
      </c>
      <c r="FR19">
        <v>143.1</v>
      </c>
      <c r="FS19">
        <v>143.80000000000001</v>
      </c>
      <c r="FT19">
        <v>144.4</v>
      </c>
      <c r="FU19">
        <v>145.1</v>
      </c>
      <c r="FV19">
        <v>145.4</v>
      </c>
      <c r="FW19">
        <v>146.19999999999999</v>
      </c>
      <c r="FX19">
        <v>146.5</v>
      </c>
      <c r="FY19">
        <v>148.19999999999999</v>
      </c>
      <c r="FZ19">
        <v>149.80000000000001</v>
      </c>
      <c r="GA19">
        <v>150.80000000000001</v>
      </c>
      <c r="GB19">
        <v>151.6</v>
      </c>
      <c r="GC19">
        <v>153.19999999999999</v>
      </c>
      <c r="GD19">
        <v>154.19999999999999</v>
      </c>
      <c r="GE19">
        <v>154.69999999999999</v>
      </c>
      <c r="GF19">
        <v>154.9</v>
      </c>
      <c r="GG19">
        <v>156.30000000000001</v>
      </c>
      <c r="GH19">
        <v>156.9</v>
      </c>
      <c r="GI19">
        <v>157.9</v>
      </c>
      <c r="GJ19">
        <v>158.30000000000001</v>
      </c>
      <c r="GK19">
        <v>157.5</v>
      </c>
      <c r="GL19">
        <v>157.9</v>
      </c>
      <c r="GM19">
        <v>159.19999999999999</v>
      </c>
      <c r="GN19">
        <v>162.6</v>
      </c>
      <c r="GO19">
        <v>162.6</v>
      </c>
      <c r="GP19">
        <v>163</v>
      </c>
      <c r="GQ19">
        <v>163.19999999999999</v>
      </c>
      <c r="GR19">
        <v>163.4</v>
      </c>
      <c r="GS19">
        <v>163.5</v>
      </c>
      <c r="GT19">
        <v>164.1</v>
      </c>
      <c r="GU19">
        <v>164.9</v>
      </c>
      <c r="GV19">
        <v>165.2</v>
      </c>
      <c r="GW19">
        <v>165.8</v>
      </c>
      <c r="GX19">
        <v>166.5</v>
      </c>
      <c r="GY19">
        <v>167.1</v>
      </c>
      <c r="GZ19">
        <v>167.9</v>
      </c>
      <c r="HA19">
        <v>168.5</v>
      </c>
      <c r="HB19">
        <v>169.2</v>
      </c>
      <c r="HC19">
        <v>170.1</v>
      </c>
      <c r="HD19">
        <v>171.2</v>
      </c>
      <c r="HE19" t="str">
        <v>NA</v>
      </c>
      <c r="HF19" t="str">
        <v>NA</v>
      </c>
      <c r="HG19">
        <v>183.5</v>
      </c>
      <c r="HH19">
        <v>183.5</v>
      </c>
      <c r="HI19">
        <v>182.6</v>
      </c>
      <c r="HJ19">
        <v>184.4</v>
      </c>
      <c r="HK19">
        <v>184.3</v>
      </c>
      <c r="HL19">
        <v>184.8</v>
      </c>
      <c r="HM19">
        <v>185.4</v>
      </c>
      <c r="HN19">
        <v>186.5</v>
      </c>
      <c r="HO19">
        <v>188.3</v>
      </c>
      <c r="HP19">
        <v>188.1</v>
      </c>
      <c r="HQ19">
        <v>188.8</v>
      </c>
      <c r="HR19">
        <v>191.9</v>
      </c>
      <c r="HS19">
        <v>190.8</v>
      </c>
      <c r="HT19">
        <v>191.2</v>
      </c>
      <c r="HU19">
        <v>192.1</v>
      </c>
      <c r="HV19">
        <v>192.1</v>
      </c>
      <c r="HW19">
        <v>192.7</v>
      </c>
      <c r="HX19">
        <v>192.9</v>
      </c>
      <c r="HY19">
        <v>192.4</v>
      </c>
      <c r="HZ19">
        <v>192.2</v>
      </c>
      <c r="IA19">
        <v>192.8</v>
      </c>
      <c r="IB19">
        <v>193.7</v>
      </c>
      <c r="IC19">
        <v>193.9</v>
      </c>
      <c r="ID19">
        <v>194.1</v>
      </c>
      <c r="IE19">
        <v>194.3</v>
      </c>
      <c r="IF19">
        <v>194.6</v>
      </c>
      <c r="IG19">
        <v>195</v>
      </c>
      <c r="IH19">
        <v>195.9</v>
      </c>
      <c r="II19">
        <v>196.3</v>
      </c>
      <c r="IJ19">
        <v>196.9</v>
      </c>
      <c r="IK19">
        <v>197.3</v>
      </c>
      <c r="IL19">
        <v>198.2</v>
      </c>
      <c r="IM19">
        <v>199.5</v>
      </c>
      <c r="IN19">
        <v>199.5</v>
      </c>
      <c r="IO19">
        <v>200.6</v>
      </c>
      <c r="IP19">
        <v>201</v>
      </c>
      <c r="IQ19">
        <v>105.2</v>
      </c>
      <c r="IR19">
        <v>106</v>
      </c>
      <c r="IS19">
        <v>106.8</v>
      </c>
      <c r="IT19">
        <v>108.5</v>
      </c>
      <c r="IU19">
        <v>109.8</v>
      </c>
      <c r="IV19">
        <v>110.9</v>
      </c>
      <c r="IW19">
        <v>111.7</v>
      </c>
      <c r="IX19">
        <v>112.4</v>
      </c>
      <c r="IY19">
        <v>112.9</v>
      </c>
      <c r="IZ19">
        <v>113.5</v>
      </c>
      <c r="JA19">
        <v>114.1</v>
      </c>
      <c r="JB19">
        <v>115</v>
      </c>
      <c r="JC19">
        <v>115.7</v>
      </c>
      <c r="JD19">
        <v>116.2</v>
      </c>
      <c r="JE19">
        <v>116.7</v>
      </c>
      <c r="JF19">
        <v>117.6</v>
      </c>
      <c r="JG19">
        <v>118.3</v>
      </c>
      <c r="JH19">
        <v>119</v>
      </c>
      <c r="JI19">
        <v>121</v>
      </c>
      <c r="JJ19">
        <v>123</v>
      </c>
      <c r="JK19">
        <v>124.3</v>
      </c>
      <c r="JL19">
        <v>124.3</v>
      </c>
      <c r="JM19">
        <v>125.8</v>
      </c>
      <c r="JN19">
        <v>126.4</v>
      </c>
      <c r="JO19">
        <v>127.4</v>
      </c>
      <c r="JP19">
        <v>128.1</v>
      </c>
      <c r="JQ19">
        <v>128.80000000000001</v>
      </c>
      <c r="JR19">
        <v>130.1</v>
      </c>
      <c r="JS19">
        <v>131.30000000000001</v>
      </c>
      <c r="JT19">
        <v>132.1</v>
      </c>
      <c r="JU19">
        <v>133.1</v>
      </c>
      <c r="JV19">
        <v>134.19999999999999</v>
      </c>
      <c r="JW19">
        <v>134.69999999999999</v>
      </c>
      <c r="JX19">
        <v>135.30000000000001</v>
      </c>
      <c r="JY19">
        <v>137.6</v>
      </c>
      <c r="JZ19">
        <v>138.19999999999999</v>
      </c>
      <c r="KA19">
        <v>139.5</v>
      </c>
      <c r="KB19">
        <v>140</v>
      </c>
      <c r="KC19">
        <v>140.6</v>
      </c>
      <c r="KD19">
        <v>141.5</v>
      </c>
      <c r="KE19">
        <v>142.19999999999999</v>
      </c>
      <c r="KF19">
        <v>142.69999999999999</v>
      </c>
      <c r="KG19">
        <v>142.9</v>
      </c>
      <c r="KH19">
        <v>143.6</v>
      </c>
      <c r="KI19">
        <v>143.9</v>
      </c>
      <c r="KJ19">
        <v>144.30000000000001</v>
      </c>
      <c r="KK19">
        <v>144.30000000000001</v>
      </c>
      <c r="KL19">
        <v>145</v>
      </c>
      <c r="KM19">
        <v>145.6</v>
      </c>
      <c r="KN19">
        <v>146.30000000000001</v>
      </c>
      <c r="KO19">
        <v>147.5</v>
      </c>
      <c r="KP19">
        <v>148</v>
      </c>
      <c r="KQ19">
        <v>148.30000000000001</v>
      </c>
      <c r="KR19">
        <v>148.6</v>
      </c>
      <c r="KS19">
        <v>150.5</v>
      </c>
      <c r="KT19">
        <v>152.1</v>
      </c>
      <c r="KU19">
        <v>153.6</v>
      </c>
      <c r="KV19">
        <v>154.6</v>
      </c>
      <c r="KW19">
        <v>156.19999999999999</v>
      </c>
      <c r="KX19">
        <v>157</v>
      </c>
      <c r="KY19">
        <v>157.69999999999999</v>
      </c>
      <c r="KZ19">
        <v>159.30000000000001</v>
      </c>
      <c r="LA19">
        <v>159.69999999999999</v>
      </c>
      <c r="LB19">
        <v>159.19999999999999</v>
      </c>
      <c r="LC19">
        <v>160.30000000000001</v>
      </c>
      <c r="LD19">
        <v>161</v>
      </c>
      <c r="LE19">
        <v>161.4</v>
      </c>
      <c r="LF19">
        <v>162.1</v>
      </c>
      <c r="LG19">
        <v>163.30000000000001</v>
      </c>
      <c r="LH19">
        <v>164</v>
      </c>
      <c r="LI19">
        <v>164.4</v>
      </c>
      <c r="LJ19">
        <v>164.6</v>
      </c>
      <c r="LK19">
        <v>164.7</v>
      </c>
      <c r="LL19">
        <v>164.9</v>
      </c>
      <c r="LM19">
        <v>165.3</v>
      </c>
      <c r="LN19">
        <v>166.2</v>
      </c>
      <c r="LO19">
        <v>166.7</v>
      </c>
      <c r="LP19">
        <v>167.2</v>
      </c>
      <c r="LQ19">
        <v>167.9</v>
      </c>
      <c r="LR19">
        <v>168.6</v>
      </c>
      <c r="LS19">
        <v>169.3</v>
      </c>
      <c r="LT19">
        <v>169.9</v>
      </c>
      <c r="LU19">
        <v>170.4</v>
      </c>
      <c r="LV19">
        <v>170.8</v>
      </c>
      <c r="LW19">
        <v>172</v>
      </c>
      <c r="LX19">
        <v>173.3</v>
      </c>
      <c r="LY19" t="str">
        <v>NA</v>
      </c>
      <c r="LZ19" t="str">
        <v>NA</v>
      </c>
      <c r="MA19">
        <v>186.7</v>
      </c>
      <c r="MB19">
        <v>186.7</v>
      </c>
      <c r="MC19">
        <v>187.2</v>
      </c>
      <c r="MD19">
        <v>188.7</v>
      </c>
      <c r="ME19">
        <v>188.7</v>
      </c>
      <c r="MF19">
        <v>188.8</v>
      </c>
      <c r="MG19">
        <v>190.2</v>
      </c>
      <c r="MH19">
        <v>191.8</v>
      </c>
      <c r="MI19">
        <v>193.3</v>
      </c>
      <c r="MJ19">
        <v>193.5</v>
      </c>
      <c r="MK19">
        <v>194.4</v>
      </c>
      <c r="ML19">
        <v>198.2</v>
      </c>
      <c r="MM19">
        <v>195.6</v>
      </c>
      <c r="MN19">
        <v>195.5</v>
      </c>
      <c r="MO19">
        <v>196.5</v>
      </c>
      <c r="MP19">
        <v>196.5</v>
      </c>
      <c r="MQ19">
        <v>197</v>
      </c>
      <c r="MR19">
        <v>197</v>
      </c>
      <c r="MS19">
        <v>196.8</v>
      </c>
      <c r="MT19">
        <v>196.4</v>
      </c>
      <c r="MU19">
        <v>196.5</v>
      </c>
      <c r="MV19">
        <v>197.5</v>
      </c>
      <c r="MW19">
        <v>197.1</v>
      </c>
      <c r="MX19">
        <v>197.5</v>
      </c>
      <c r="MY19">
        <v>198.3</v>
      </c>
      <c r="MZ19">
        <v>198.6</v>
      </c>
      <c r="NA19">
        <v>198.7</v>
      </c>
      <c r="NB19">
        <v>199.7</v>
      </c>
      <c r="NC19">
        <v>200.1</v>
      </c>
      <c r="ND19">
        <v>200.6</v>
      </c>
      <c r="NE19">
        <v>201.1</v>
      </c>
      <c r="NF19">
        <v>201.6</v>
      </c>
      <c r="NG19">
        <v>202.7</v>
      </c>
      <c r="NH19">
        <v>202.7</v>
      </c>
      <c r="NI19">
        <v>203.5</v>
      </c>
      <c r="NJ19">
        <v>204.2</v>
      </c>
    </row>
    <row r="20" spans="2:374">
      <c r="B20" t="str">
        <v>Clothing</v>
      </c>
      <c r="C20">
        <v>106.5</v>
      </c>
      <c r="D20">
        <v>107.1</v>
      </c>
      <c r="E20">
        <v>107.6</v>
      </c>
      <c r="F20">
        <v>108.1</v>
      </c>
      <c r="G20">
        <v>108.8</v>
      </c>
      <c r="H20">
        <v>109.7</v>
      </c>
      <c r="I20">
        <v>110.5</v>
      </c>
      <c r="J20">
        <v>111.3</v>
      </c>
      <c r="K20">
        <v>112.7</v>
      </c>
      <c r="L20">
        <v>113.6</v>
      </c>
      <c r="M20">
        <v>114.6</v>
      </c>
      <c r="N20">
        <v>115.8</v>
      </c>
      <c r="O20">
        <v>116.5</v>
      </c>
      <c r="P20">
        <v>117.1</v>
      </c>
      <c r="Q20">
        <v>117.5</v>
      </c>
      <c r="R20">
        <v>118.1</v>
      </c>
      <c r="S20">
        <v>118.7</v>
      </c>
      <c r="T20">
        <v>119.7</v>
      </c>
      <c r="U20">
        <v>120.7</v>
      </c>
      <c r="V20">
        <v>120.9</v>
      </c>
      <c r="W20">
        <v>121.7</v>
      </c>
      <c r="X20">
        <v>122.7</v>
      </c>
      <c r="Y20">
        <v>123.3</v>
      </c>
      <c r="Z20">
        <v>123.8</v>
      </c>
      <c r="AA20">
        <v>124.4</v>
      </c>
      <c r="AB20">
        <v>125.4</v>
      </c>
      <c r="AC20">
        <v>126</v>
      </c>
      <c r="AD20">
        <v>126.4</v>
      </c>
      <c r="AE20">
        <v>127.3</v>
      </c>
      <c r="AF20">
        <v>128.4</v>
      </c>
      <c r="AG20">
        <v>128.80000000000001</v>
      </c>
      <c r="AH20">
        <v>129.5</v>
      </c>
      <c r="AI20">
        <v>130.4</v>
      </c>
      <c r="AJ20">
        <v>131.1</v>
      </c>
      <c r="AK20">
        <v>132.1</v>
      </c>
      <c r="AL20">
        <v>132.5</v>
      </c>
      <c r="AM20">
        <v>133.19999999999999</v>
      </c>
      <c r="AN20">
        <v>133.9</v>
      </c>
      <c r="AO20">
        <v>134.4</v>
      </c>
      <c r="AP20">
        <v>135</v>
      </c>
      <c r="AQ20">
        <v>135.4</v>
      </c>
      <c r="AR20">
        <v>136.30000000000001</v>
      </c>
      <c r="AS20">
        <v>137.19999999999999</v>
      </c>
      <c r="AT20">
        <v>137.80000000000001</v>
      </c>
      <c r="AU20">
        <v>138.5</v>
      </c>
      <c r="AV20">
        <v>139.6</v>
      </c>
      <c r="AW20">
        <v>139.9</v>
      </c>
      <c r="AX20">
        <v>140.4</v>
      </c>
      <c r="AY20">
        <v>140.69999999999999</v>
      </c>
      <c r="AZ20">
        <v>140.9</v>
      </c>
      <c r="BA20">
        <v>141.6</v>
      </c>
      <c r="BB20">
        <v>142.4</v>
      </c>
      <c r="BC20">
        <v>142.5</v>
      </c>
      <c r="BD20">
        <v>143.1</v>
      </c>
      <c r="BE20">
        <v>144.30000000000001</v>
      </c>
      <c r="BF20">
        <v>145.30000000000001</v>
      </c>
      <c r="BG20">
        <v>146.1</v>
      </c>
      <c r="BH20">
        <v>147.19999999999999</v>
      </c>
      <c r="BI20">
        <v>148.19999999999999</v>
      </c>
      <c r="BJ20">
        <v>148</v>
      </c>
      <c r="BK20">
        <v>148.30000000000001</v>
      </c>
      <c r="BL20">
        <v>148.69999999999999</v>
      </c>
      <c r="BM20">
        <v>149.19999999999999</v>
      </c>
      <c r="BN20">
        <v>150.1</v>
      </c>
      <c r="BO20">
        <v>150.80000000000001</v>
      </c>
      <c r="BP20">
        <v>151.30000000000001</v>
      </c>
      <c r="BQ20">
        <v>151.5</v>
      </c>
      <c r="BR20">
        <v>152.1</v>
      </c>
      <c r="BS20">
        <v>152.1</v>
      </c>
      <c r="BT20">
        <v>150.69999999999999</v>
      </c>
      <c r="BU20">
        <v>151.69999999999999</v>
      </c>
      <c r="BV20">
        <v>151.6</v>
      </c>
      <c r="BW20">
        <v>150.6</v>
      </c>
      <c r="BX20">
        <v>150.5</v>
      </c>
      <c r="BY20">
        <v>150.80000000000001</v>
      </c>
      <c r="BZ20">
        <v>151.30000000000001</v>
      </c>
      <c r="CA20">
        <v>151.4</v>
      </c>
      <c r="CB20">
        <v>151.6</v>
      </c>
      <c r="CC20">
        <v>151.80000000000001</v>
      </c>
      <c r="CD20">
        <v>151.69999999999999</v>
      </c>
      <c r="CE20">
        <v>151.69999999999999</v>
      </c>
      <c r="CF20">
        <v>152.30000000000001</v>
      </c>
      <c r="CG20">
        <v>152.6</v>
      </c>
      <c r="CH20">
        <v>152.80000000000001</v>
      </c>
      <c r="CI20">
        <v>153</v>
      </c>
      <c r="CJ20">
        <v>153.4</v>
      </c>
      <c r="CK20" t="str">
        <v>NA</v>
      </c>
      <c r="CL20" t="str">
        <v>NA</v>
      </c>
      <c r="CM20">
        <v>154.69999999999999</v>
      </c>
      <c r="CN20">
        <v>154.69999999999999</v>
      </c>
      <c r="CO20">
        <v>155.1</v>
      </c>
      <c r="CP20">
        <v>155.4</v>
      </c>
      <c r="CQ20">
        <v>155.69999999999999</v>
      </c>
      <c r="CR20">
        <v>156.30000000000001</v>
      </c>
      <c r="CS20">
        <v>157</v>
      </c>
      <c r="CT20">
        <v>157.5</v>
      </c>
      <c r="CU20">
        <v>159.1</v>
      </c>
      <c r="CV20">
        <v>159.6</v>
      </c>
      <c r="CW20">
        <v>160.69999999999999</v>
      </c>
      <c r="CX20">
        <v>165.3</v>
      </c>
      <c r="CY20">
        <v>165.3</v>
      </c>
      <c r="CZ20">
        <v>166</v>
      </c>
      <c r="DA20">
        <v>167</v>
      </c>
      <c r="DB20">
        <v>167.7</v>
      </c>
      <c r="DC20">
        <v>168.9</v>
      </c>
      <c r="DD20">
        <v>170.4</v>
      </c>
      <c r="DE20">
        <v>171.8</v>
      </c>
      <c r="DF20">
        <v>173.2</v>
      </c>
      <c r="DG20">
        <v>174.1</v>
      </c>
      <c r="DH20">
        <v>175.4</v>
      </c>
      <c r="DI20">
        <v>177.5</v>
      </c>
      <c r="DJ20">
        <v>179.3</v>
      </c>
      <c r="DK20">
        <v>180.7</v>
      </c>
      <c r="DL20">
        <v>182</v>
      </c>
      <c r="DM20">
        <v>183.2</v>
      </c>
      <c r="DN20">
        <v>184.7</v>
      </c>
      <c r="DO20">
        <v>186.1</v>
      </c>
      <c r="DP20">
        <v>187.2</v>
      </c>
      <c r="DQ20">
        <v>188.1</v>
      </c>
      <c r="DR20">
        <v>189</v>
      </c>
      <c r="DS20">
        <v>190</v>
      </c>
      <c r="DT20">
        <v>190</v>
      </c>
      <c r="DU20">
        <v>190.7</v>
      </c>
      <c r="DV20">
        <v>191.2</v>
      </c>
      <c r="DW20">
        <v>106.3</v>
      </c>
      <c r="DX20">
        <v>106.9</v>
      </c>
      <c r="DY20">
        <v>107.4</v>
      </c>
      <c r="DZ20">
        <v>108</v>
      </c>
      <c r="EA20">
        <v>108.7</v>
      </c>
      <c r="EB20">
        <v>109.5</v>
      </c>
      <c r="EC20">
        <v>110.2</v>
      </c>
      <c r="ED20">
        <v>111</v>
      </c>
      <c r="EE20">
        <v>112.2</v>
      </c>
      <c r="EF20">
        <v>113.2</v>
      </c>
      <c r="EG20">
        <v>114.2</v>
      </c>
      <c r="EH20">
        <v>115.2</v>
      </c>
      <c r="EI20">
        <v>115.8</v>
      </c>
      <c r="EJ20">
        <v>116.4</v>
      </c>
      <c r="EK20">
        <v>116.8</v>
      </c>
      <c r="EL20">
        <v>117.4</v>
      </c>
      <c r="EM20">
        <v>118</v>
      </c>
      <c r="EN20">
        <v>118.8</v>
      </c>
      <c r="EO20">
        <v>119.6</v>
      </c>
      <c r="EP20">
        <v>120</v>
      </c>
      <c r="EQ20">
        <v>120.7</v>
      </c>
      <c r="ER20">
        <v>121.5</v>
      </c>
      <c r="ES20">
        <v>122.1</v>
      </c>
      <c r="ET20">
        <v>122.6</v>
      </c>
      <c r="EU20">
        <v>123.1</v>
      </c>
      <c r="EV20">
        <v>123.8</v>
      </c>
      <c r="EW20">
        <v>124.3</v>
      </c>
      <c r="EX20">
        <v>124.7</v>
      </c>
      <c r="EY20">
        <v>125.4</v>
      </c>
      <c r="EZ20">
        <v>126.4</v>
      </c>
      <c r="FA20">
        <v>126.7</v>
      </c>
      <c r="FB20">
        <v>127.2</v>
      </c>
      <c r="FC20">
        <v>127.9</v>
      </c>
      <c r="FD20">
        <v>128.5</v>
      </c>
      <c r="FE20">
        <v>129.30000000000001</v>
      </c>
      <c r="FF20">
        <v>129.69999999999999</v>
      </c>
      <c r="FG20">
        <v>130.30000000000001</v>
      </c>
      <c r="FH20">
        <v>130.9</v>
      </c>
      <c r="FI20">
        <v>131.30000000000001</v>
      </c>
      <c r="FJ20">
        <v>131.80000000000001</v>
      </c>
      <c r="FK20">
        <v>132.19999999999999</v>
      </c>
      <c r="FL20">
        <v>132.9</v>
      </c>
      <c r="FM20">
        <v>133.5</v>
      </c>
      <c r="FN20">
        <v>134.1</v>
      </c>
      <c r="FO20">
        <v>134.6</v>
      </c>
      <c r="FP20">
        <v>135.5</v>
      </c>
      <c r="FQ20">
        <v>135.80000000000001</v>
      </c>
      <c r="FR20">
        <v>136.30000000000001</v>
      </c>
      <c r="FS20">
        <v>136.6</v>
      </c>
      <c r="FT20">
        <v>136.80000000000001</v>
      </c>
      <c r="FU20">
        <v>137.30000000000001</v>
      </c>
      <c r="FV20">
        <v>138</v>
      </c>
      <c r="FW20">
        <v>138.19999999999999</v>
      </c>
      <c r="FX20">
        <v>138.5</v>
      </c>
      <c r="FY20">
        <v>139.30000000000001</v>
      </c>
      <c r="FZ20">
        <v>140.30000000000001</v>
      </c>
      <c r="GA20">
        <v>141.1</v>
      </c>
      <c r="GB20">
        <v>142</v>
      </c>
      <c r="GC20">
        <v>143</v>
      </c>
      <c r="GD20">
        <v>143.1</v>
      </c>
      <c r="GE20">
        <v>143.5</v>
      </c>
      <c r="GF20">
        <v>143.80000000000001</v>
      </c>
      <c r="GG20">
        <v>144.30000000000001</v>
      </c>
      <c r="GH20">
        <v>145.30000000000001</v>
      </c>
      <c r="GI20">
        <v>146</v>
      </c>
      <c r="GJ20">
        <v>146.4</v>
      </c>
      <c r="GK20">
        <v>146.80000000000001</v>
      </c>
      <c r="GL20">
        <v>147.30000000000001</v>
      </c>
      <c r="GM20">
        <v>147.69999999999999</v>
      </c>
      <c r="GN20">
        <v>148</v>
      </c>
      <c r="GO20">
        <v>148</v>
      </c>
      <c r="GP20">
        <v>148.1</v>
      </c>
      <c r="GQ20">
        <v>147.6</v>
      </c>
      <c r="GR20">
        <v>147.69999999999999</v>
      </c>
      <c r="GS20">
        <v>147.9</v>
      </c>
      <c r="GT20">
        <v>148.4</v>
      </c>
      <c r="GU20">
        <v>148.6</v>
      </c>
      <c r="GV20">
        <v>148.9</v>
      </c>
      <c r="GW20">
        <v>149.1</v>
      </c>
      <c r="GX20">
        <v>149.19999999999999</v>
      </c>
      <c r="GY20">
        <v>149.4</v>
      </c>
      <c r="GZ20">
        <v>149.9</v>
      </c>
      <c r="HA20">
        <v>150.30000000000001</v>
      </c>
      <c r="HB20">
        <v>150.5</v>
      </c>
      <c r="HC20">
        <v>150.80000000000001</v>
      </c>
      <c r="HD20">
        <v>151.19999999999999</v>
      </c>
      <c r="HE20" t="str">
        <v>NA</v>
      </c>
      <c r="HF20" t="str">
        <v>NA</v>
      </c>
      <c r="HG20">
        <v>152.5</v>
      </c>
      <c r="HH20">
        <v>152.5</v>
      </c>
      <c r="HI20">
        <v>153.1</v>
      </c>
      <c r="HJ20">
        <v>153.4</v>
      </c>
      <c r="HK20">
        <v>153.69999999999999</v>
      </c>
      <c r="HL20">
        <v>154.30000000000001</v>
      </c>
      <c r="HM20">
        <v>155</v>
      </c>
      <c r="HN20">
        <v>155.5</v>
      </c>
      <c r="HO20">
        <v>157.19999999999999</v>
      </c>
      <c r="HP20">
        <v>157.80000000000001</v>
      </c>
      <c r="HQ20">
        <v>158.80000000000001</v>
      </c>
      <c r="HR20">
        <v>161.80000000000001</v>
      </c>
      <c r="HS20">
        <v>162.19999999999999</v>
      </c>
      <c r="HT20">
        <v>162.80000000000001</v>
      </c>
      <c r="HU20">
        <v>164.5</v>
      </c>
      <c r="HV20">
        <v>164.6</v>
      </c>
      <c r="HW20">
        <v>165.7</v>
      </c>
      <c r="HX20">
        <v>167.2</v>
      </c>
      <c r="HY20">
        <v>168.5</v>
      </c>
      <c r="HZ20">
        <v>169.9</v>
      </c>
      <c r="IA20">
        <v>170.8</v>
      </c>
      <c r="IB20">
        <v>172.1</v>
      </c>
      <c r="IC20">
        <v>173.9</v>
      </c>
      <c r="ID20">
        <v>175.6</v>
      </c>
      <c r="IE20">
        <v>177.1</v>
      </c>
      <c r="IF20">
        <v>178.3</v>
      </c>
      <c r="IG20">
        <v>179.5</v>
      </c>
      <c r="IH20">
        <v>180.9</v>
      </c>
      <c r="II20">
        <v>181.9</v>
      </c>
      <c r="IJ20">
        <v>183.1</v>
      </c>
      <c r="IK20">
        <v>184</v>
      </c>
      <c r="IL20">
        <v>184.9</v>
      </c>
      <c r="IM20">
        <v>186.2</v>
      </c>
      <c r="IN20">
        <v>186.1</v>
      </c>
      <c r="IO20">
        <v>186.9</v>
      </c>
      <c r="IP20">
        <v>187.3</v>
      </c>
      <c r="IQ20">
        <v>105.9</v>
      </c>
      <c r="IR20">
        <v>106.6</v>
      </c>
      <c r="IS20">
        <v>107.2</v>
      </c>
      <c r="IT20">
        <v>107.9</v>
      </c>
      <c r="IU20">
        <v>108.5</v>
      </c>
      <c r="IV20">
        <v>109.2</v>
      </c>
      <c r="IW20">
        <v>109.8</v>
      </c>
      <c r="IX20">
        <v>110.6</v>
      </c>
      <c r="IY20">
        <v>111.4</v>
      </c>
      <c r="IZ20">
        <v>112.5</v>
      </c>
      <c r="JA20">
        <v>113.5</v>
      </c>
      <c r="JB20">
        <v>114.2</v>
      </c>
      <c r="JC20">
        <v>114.8</v>
      </c>
      <c r="JD20">
        <v>115.3</v>
      </c>
      <c r="JE20">
        <v>115.8</v>
      </c>
      <c r="JF20">
        <v>116.3</v>
      </c>
      <c r="JG20">
        <v>116.8</v>
      </c>
      <c r="JH20">
        <v>117.4</v>
      </c>
      <c r="JI20">
        <v>118</v>
      </c>
      <c r="JJ20">
        <v>118.6</v>
      </c>
      <c r="JK20">
        <v>119.2</v>
      </c>
      <c r="JL20">
        <v>119.6</v>
      </c>
      <c r="JM20">
        <v>120.3</v>
      </c>
      <c r="JN20">
        <v>120.7</v>
      </c>
      <c r="JO20">
        <v>121</v>
      </c>
      <c r="JP20">
        <v>121.3</v>
      </c>
      <c r="JQ20">
        <v>121.7</v>
      </c>
      <c r="JR20">
        <v>122.1</v>
      </c>
      <c r="JS20">
        <v>122.4</v>
      </c>
      <c r="JT20">
        <v>123.2</v>
      </c>
      <c r="JU20">
        <v>123.5</v>
      </c>
      <c r="JV20">
        <v>123.7</v>
      </c>
      <c r="JW20">
        <v>124</v>
      </c>
      <c r="JX20">
        <v>124.4</v>
      </c>
      <c r="JY20">
        <v>125</v>
      </c>
      <c r="JZ20">
        <v>125.4</v>
      </c>
      <c r="KA20">
        <v>125.8</v>
      </c>
      <c r="KB20">
        <v>126.2</v>
      </c>
      <c r="KC20">
        <v>126.4</v>
      </c>
      <c r="KD20">
        <v>126.8</v>
      </c>
      <c r="KE20">
        <v>127.2</v>
      </c>
      <c r="KF20">
        <v>127.6</v>
      </c>
      <c r="KG20">
        <v>127.9</v>
      </c>
      <c r="KH20">
        <v>128.30000000000001</v>
      </c>
      <c r="KI20">
        <v>128.69999999999999</v>
      </c>
      <c r="KJ20">
        <v>129.1</v>
      </c>
      <c r="KK20">
        <v>129.6</v>
      </c>
      <c r="KL20">
        <v>130</v>
      </c>
      <c r="KM20">
        <v>130.19999999999999</v>
      </c>
      <c r="KN20">
        <v>130.5</v>
      </c>
      <c r="KO20">
        <v>130.80000000000001</v>
      </c>
      <c r="KP20">
        <v>131.19999999999999</v>
      </c>
      <c r="KQ20">
        <v>131.5</v>
      </c>
      <c r="KR20">
        <v>131.5</v>
      </c>
      <c r="KS20">
        <v>131.6</v>
      </c>
      <c r="KT20">
        <v>132.69999999999999</v>
      </c>
      <c r="KU20">
        <v>133.30000000000001</v>
      </c>
      <c r="KV20">
        <v>134</v>
      </c>
      <c r="KW20">
        <v>135</v>
      </c>
      <c r="KX20">
        <v>135.6</v>
      </c>
      <c r="KY20">
        <v>136</v>
      </c>
      <c r="KZ20">
        <v>136.30000000000001</v>
      </c>
      <c r="LA20">
        <v>136.69999999999999</v>
      </c>
      <c r="LB20">
        <v>137.80000000000001</v>
      </c>
      <c r="LC20">
        <v>138.6</v>
      </c>
      <c r="LD20">
        <v>138.9</v>
      </c>
      <c r="LE20">
        <v>139.6</v>
      </c>
      <c r="LF20">
        <v>140</v>
      </c>
      <c r="LG20">
        <v>140.80000000000001</v>
      </c>
      <c r="LH20">
        <v>141.5</v>
      </c>
      <c r="LI20">
        <v>142.4</v>
      </c>
      <c r="LJ20">
        <v>142.69999999999999</v>
      </c>
      <c r="LK20">
        <v>143</v>
      </c>
      <c r="LL20">
        <v>143.30000000000001</v>
      </c>
      <c r="LM20">
        <v>143.5</v>
      </c>
      <c r="LN20">
        <v>144</v>
      </c>
      <c r="LO20">
        <v>144.30000000000001</v>
      </c>
      <c r="LP20">
        <v>144.69999999999999</v>
      </c>
      <c r="LQ20">
        <v>145</v>
      </c>
      <c r="LR20">
        <v>145.30000000000001</v>
      </c>
      <c r="LS20">
        <v>145.9</v>
      </c>
      <c r="LT20">
        <v>146.30000000000001</v>
      </c>
      <c r="LU20">
        <v>146.80000000000001</v>
      </c>
      <c r="LV20">
        <v>147</v>
      </c>
      <c r="LW20">
        <v>147.30000000000001</v>
      </c>
      <c r="LX20">
        <v>147.69999999999999</v>
      </c>
      <c r="LY20" t="str">
        <v>NA</v>
      </c>
      <c r="LZ20" t="str">
        <v>NA</v>
      </c>
      <c r="MA20">
        <v>149.1</v>
      </c>
      <c r="MB20">
        <v>149.1</v>
      </c>
      <c r="MC20">
        <v>150</v>
      </c>
      <c r="MD20">
        <v>150.19999999999999</v>
      </c>
      <c r="ME20">
        <v>150.5</v>
      </c>
      <c r="MF20">
        <v>151.1</v>
      </c>
      <c r="MG20">
        <v>151.9</v>
      </c>
      <c r="MH20">
        <v>152.5</v>
      </c>
      <c r="MI20">
        <v>154.19999999999999</v>
      </c>
      <c r="MJ20">
        <v>155.1</v>
      </c>
      <c r="MK20">
        <v>155.9</v>
      </c>
      <c r="ML20">
        <v>156.5</v>
      </c>
      <c r="MM20">
        <v>157.30000000000001</v>
      </c>
      <c r="MN20">
        <v>157.9</v>
      </c>
      <c r="MO20">
        <v>159.80000000000001</v>
      </c>
      <c r="MP20">
        <v>159.80000000000001</v>
      </c>
      <c r="MQ20">
        <v>160.80000000000001</v>
      </c>
      <c r="MR20">
        <v>162.30000000000001</v>
      </c>
      <c r="MS20">
        <v>163.30000000000001</v>
      </c>
      <c r="MT20">
        <v>164.7</v>
      </c>
      <c r="MU20">
        <v>165.7</v>
      </c>
      <c r="MV20">
        <v>167.1</v>
      </c>
      <c r="MW20">
        <v>168.4</v>
      </c>
      <c r="MX20">
        <v>170</v>
      </c>
      <c r="MY20">
        <v>171.6</v>
      </c>
      <c r="MZ20">
        <v>172.7</v>
      </c>
      <c r="NA20">
        <v>173.7</v>
      </c>
      <c r="NB20">
        <v>175</v>
      </c>
      <c r="NC20">
        <v>175.5</v>
      </c>
      <c r="ND20">
        <v>176.7</v>
      </c>
      <c r="NE20">
        <v>177.7</v>
      </c>
      <c r="NF20">
        <v>178.7</v>
      </c>
      <c r="NG20">
        <v>180.3</v>
      </c>
      <c r="NH20">
        <v>180.2</v>
      </c>
      <c r="NI20">
        <v>181</v>
      </c>
      <c r="NJ20">
        <v>181.3</v>
      </c>
    </row>
    <row r="21" spans="2:374">
      <c r="B21" t="str">
        <v>Footwear</v>
      </c>
      <c r="C21">
        <v>105.8</v>
      </c>
      <c r="D21">
        <v>106.3</v>
      </c>
      <c r="E21">
        <v>106.8</v>
      </c>
      <c r="F21">
        <v>107.4</v>
      </c>
      <c r="G21">
        <v>107.9</v>
      </c>
      <c r="H21">
        <v>108.8</v>
      </c>
      <c r="I21">
        <v>109.5</v>
      </c>
      <c r="J21">
        <v>110.2</v>
      </c>
      <c r="K21">
        <v>111.4</v>
      </c>
      <c r="L21">
        <v>112.3</v>
      </c>
      <c r="M21">
        <v>113.1</v>
      </c>
      <c r="N21">
        <v>114</v>
      </c>
      <c r="O21">
        <v>114.5</v>
      </c>
      <c r="P21">
        <v>114.5</v>
      </c>
      <c r="Q21">
        <v>114.9</v>
      </c>
      <c r="R21">
        <v>116.1</v>
      </c>
      <c r="S21">
        <v>116.8</v>
      </c>
      <c r="T21">
        <v>117.3</v>
      </c>
      <c r="U21">
        <v>118.3</v>
      </c>
      <c r="V21">
        <v>118.8</v>
      </c>
      <c r="W21">
        <v>119.2</v>
      </c>
      <c r="X21">
        <v>120.3</v>
      </c>
      <c r="Y21">
        <v>120.5</v>
      </c>
      <c r="Z21">
        <v>120.6</v>
      </c>
      <c r="AA21">
        <v>121.6</v>
      </c>
      <c r="AB21">
        <v>122.7</v>
      </c>
      <c r="AC21">
        <v>122.9</v>
      </c>
      <c r="AD21">
        <v>123.3</v>
      </c>
      <c r="AE21">
        <v>124.1</v>
      </c>
      <c r="AF21">
        <v>125.1</v>
      </c>
      <c r="AG21">
        <v>125.5</v>
      </c>
      <c r="AH21">
        <v>126.3</v>
      </c>
      <c r="AI21">
        <v>126.8</v>
      </c>
      <c r="AJ21">
        <v>127.3</v>
      </c>
      <c r="AK21">
        <v>128.19999999999999</v>
      </c>
      <c r="AL21">
        <v>128.5</v>
      </c>
      <c r="AM21">
        <v>128.9</v>
      </c>
      <c r="AN21">
        <v>129.80000000000001</v>
      </c>
      <c r="AO21">
        <v>130.19999999999999</v>
      </c>
      <c r="AP21">
        <v>130.6</v>
      </c>
      <c r="AQ21">
        <v>131.1</v>
      </c>
      <c r="AR21">
        <v>131.6</v>
      </c>
      <c r="AS21">
        <v>132.19999999999999</v>
      </c>
      <c r="AT21">
        <v>133</v>
      </c>
      <c r="AU21">
        <v>133.5</v>
      </c>
      <c r="AV21">
        <v>134.30000000000001</v>
      </c>
      <c r="AW21">
        <v>134.5</v>
      </c>
      <c r="AX21">
        <v>135.19999999999999</v>
      </c>
      <c r="AY21">
        <v>135.80000000000001</v>
      </c>
      <c r="AZ21">
        <v>135.80000000000001</v>
      </c>
      <c r="BA21">
        <v>136.19999999999999</v>
      </c>
      <c r="BB21">
        <v>136.80000000000001</v>
      </c>
      <c r="BC21">
        <v>137.30000000000001</v>
      </c>
      <c r="BD21">
        <v>137.69999999999999</v>
      </c>
      <c r="BE21">
        <v>138.1</v>
      </c>
      <c r="BF21">
        <v>139.19999999999999</v>
      </c>
      <c r="BG21">
        <v>139.69999999999999</v>
      </c>
      <c r="BH21">
        <v>140.6</v>
      </c>
      <c r="BI21">
        <v>141.5</v>
      </c>
      <c r="BJ21">
        <v>141.9</v>
      </c>
      <c r="BK21">
        <v>142.30000000000001</v>
      </c>
      <c r="BL21">
        <v>142.4</v>
      </c>
      <c r="BM21">
        <v>143</v>
      </c>
      <c r="BN21">
        <v>143.30000000000001</v>
      </c>
      <c r="BO21">
        <v>144.1</v>
      </c>
      <c r="BP21">
        <v>144.69999999999999</v>
      </c>
      <c r="BQ21">
        <v>145.1</v>
      </c>
      <c r="BR21">
        <v>145.80000000000001</v>
      </c>
      <c r="BS21">
        <v>146.1</v>
      </c>
      <c r="BT21">
        <v>144.5</v>
      </c>
      <c r="BU21">
        <v>145.5</v>
      </c>
      <c r="BV21">
        <v>145.9</v>
      </c>
      <c r="BW21">
        <v>145.1</v>
      </c>
      <c r="BX21">
        <v>146.1</v>
      </c>
      <c r="BY21">
        <v>146.1</v>
      </c>
      <c r="BZ21">
        <v>146.6</v>
      </c>
      <c r="CA21">
        <v>146.5</v>
      </c>
      <c r="CB21">
        <v>146.6</v>
      </c>
      <c r="CC21">
        <v>146.6</v>
      </c>
      <c r="CD21">
        <v>146.6</v>
      </c>
      <c r="CE21">
        <v>146.69999999999999</v>
      </c>
      <c r="CF21">
        <v>147</v>
      </c>
      <c r="CG21">
        <v>147.30000000000001</v>
      </c>
      <c r="CH21">
        <v>147.4</v>
      </c>
      <c r="CI21">
        <v>147.5</v>
      </c>
      <c r="CJ21">
        <v>147.6</v>
      </c>
      <c r="CK21" t="str">
        <v>NA</v>
      </c>
      <c r="CL21" t="str">
        <v>NA</v>
      </c>
      <c r="CM21">
        <v>150</v>
      </c>
      <c r="CN21">
        <v>150</v>
      </c>
      <c r="CO21">
        <v>149.30000000000001</v>
      </c>
      <c r="CP21">
        <v>149.9</v>
      </c>
      <c r="CQ21">
        <v>150.6</v>
      </c>
      <c r="CR21">
        <v>151</v>
      </c>
      <c r="CS21">
        <v>151.6</v>
      </c>
      <c r="CT21">
        <v>152.4</v>
      </c>
      <c r="CU21">
        <v>153.9</v>
      </c>
      <c r="CV21">
        <v>154.4</v>
      </c>
      <c r="CW21">
        <v>155.1</v>
      </c>
      <c r="CX21">
        <v>160.6</v>
      </c>
      <c r="CY21">
        <v>159.9</v>
      </c>
      <c r="CZ21">
        <v>161.1</v>
      </c>
      <c r="DA21">
        <v>162.6</v>
      </c>
      <c r="DB21">
        <v>163.6</v>
      </c>
      <c r="DC21">
        <v>164.8</v>
      </c>
      <c r="DD21">
        <v>166</v>
      </c>
      <c r="DE21">
        <v>167.3</v>
      </c>
      <c r="DF21">
        <v>169.3</v>
      </c>
      <c r="DG21">
        <v>171</v>
      </c>
      <c r="DH21">
        <v>173.2</v>
      </c>
      <c r="DI21">
        <v>175.1</v>
      </c>
      <c r="DJ21">
        <v>177.2</v>
      </c>
      <c r="DK21">
        <v>178.7</v>
      </c>
      <c r="DL21">
        <v>180.3</v>
      </c>
      <c r="DM21">
        <v>181.7</v>
      </c>
      <c r="DN21">
        <v>183.3</v>
      </c>
      <c r="DO21">
        <v>184.4</v>
      </c>
      <c r="DP21">
        <v>185.2</v>
      </c>
      <c r="DQ21">
        <v>185.9</v>
      </c>
      <c r="DR21">
        <v>186.3</v>
      </c>
      <c r="DS21">
        <v>187</v>
      </c>
      <c r="DT21">
        <v>187</v>
      </c>
      <c r="DU21">
        <v>187.3</v>
      </c>
      <c r="DV21">
        <v>187.9</v>
      </c>
      <c r="DW21">
        <v>105.5</v>
      </c>
      <c r="DX21">
        <v>106</v>
      </c>
      <c r="DY21">
        <v>106.5</v>
      </c>
      <c r="DZ21">
        <v>107</v>
      </c>
      <c r="EA21">
        <v>107.4</v>
      </c>
      <c r="EB21">
        <v>108.1</v>
      </c>
      <c r="EC21">
        <v>108.8</v>
      </c>
      <c r="ED21">
        <v>109.4</v>
      </c>
      <c r="EE21">
        <v>110.4</v>
      </c>
      <c r="EF21">
        <v>111.2</v>
      </c>
      <c r="EG21">
        <v>111.9</v>
      </c>
      <c r="EH21">
        <v>112.7</v>
      </c>
      <c r="EI21">
        <v>113.2</v>
      </c>
      <c r="EJ21">
        <v>113.3</v>
      </c>
      <c r="EK21">
        <v>113.7</v>
      </c>
      <c r="EL21">
        <v>114.6</v>
      </c>
      <c r="EM21">
        <v>115.2</v>
      </c>
      <c r="EN21">
        <v>115.6</v>
      </c>
      <c r="EO21">
        <v>116.3</v>
      </c>
      <c r="EP21">
        <v>116.8</v>
      </c>
      <c r="EQ21">
        <v>117.2</v>
      </c>
      <c r="ER21">
        <v>118.1</v>
      </c>
      <c r="ES21">
        <v>118.4</v>
      </c>
      <c r="ET21">
        <v>118.6</v>
      </c>
      <c r="EU21">
        <v>119.3</v>
      </c>
      <c r="EV21">
        <v>120.1</v>
      </c>
      <c r="EW21">
        <v>120.4</v>
      </c>
      <c r="EX21">
        <v>120.8</v>
      </c>
      <c r="EY21">
        <v>121.3</v>
      </c>
      <c r="EZ21">
        <v>122</v>
      </c>
      <c r="FA21">
        <v>122.3</v>
      </c>
      <c r="FB21">
        <v>122.9</v>
      </c>
      <c r="FC21">
        <v>123.4</v>
      </c>
      <c r="FD21">
        <v>123.8</v>
      </c>
      <c r="FE21">
        <v>124.5</v>
      </c>
      <c r="FF21">
        <v>124.8</v>
      </c>
      <c r="FG21">
        <v>125.1</v>
      </c>
      <c r="FH21">
        <v>125.8</v>
      </c>
      <c r="FI21">
        <v>126.1</v>
      </c>
      <c r="FJ21">
        <v>126.4</v>
      </c>
      <c r="FK21">
        <v>126.8</v>
      </c>
      <c r="FL21">
        <v>127.2</v>
      </c>
      <c r="FM21">
        <v>127.6</v>
      </c>
      <c r="FN21">
        <v>128.19999999999999</v>
      </c>
      <c r="FO21">
        <v>128.6</v>
      </c>
      <c r="FP21">
        <v>129.1</v>
      </c>
      <c r="FQ21">
        <v>129.30000000000001</v>
      </c>
      <c r="FR21">
        <v>129.80000000000001</v>
      </c>
      <c r="FS21">
        <v>130.19999999999999</v>
      </c>
      <c r="FT21">
        <v>130.30000000000001</v>
      </c>
      <c r="FU21">
        <v>130.6</v>
      </c>
      <c r="FV21">
        <v>131.1</v>
      </c>
      <c r="FW21">
        <v>131.4</v>
      </c>
      <c r="FX21">
        <v>131.69999999999999</v>
      </c>
      <c r="FY21">
        <v>132.1</v>
      </c>
      <c r="FZ21">
        <v>133</v>
      </c>
      <c r="GA21">
        <v>133.4</v>
      </c>
      <c r="GB21">
        <v>134.1</v>
      </c>
      <c r="GC21">
        <v>134.80000000000001</v>
      </c>
      <c r="GD21">
        <v>135.1</v>
      </c>
      <c r="GE21">
        <v>135.5</v>
      </c>
      <c r="GF21">
        <v>135.6</v>
      </c>
      <c r="GG21">
        <v>136.19999999999999</v>
      </c>
      <c r="GH21">
        <v>136.69999999999999</v>
      </c>
      <c r="GI21">
        <v>137.4</v>
      </c>
      <c r="GJ21">
        <v>138.1</v>
      </c>
      <c r="GK21">
        <v>138.4</v>
      </c>
      <c r="GL21">
        <v>138.80000000000001</v>
      </c>
      <c r="GM21">
        <v>139.1</v>
      </c>
      <c r="GN21">
        <v>139.19999999999999</v>
      </c>
      <c r="GO21">
        <v>139.1</v>
      </c>
      <c r="GP21">
        <v>139.4</v>
      </c>
      <c r="GQ21">
        <v>139</v>
      </c>
      <c r="GR21">
        <v>139.69999999999999</v>
      </c>
      <c r="GS21">
        <v>139.9</v>
      </c>
      <c r="GT21">
        <v>140.4</v>
      </c>
      <c r="GU21">
        <v>140.4</v>
      </c>
      <c r="GV21">
        <v>140.5</v>
      </c>
      <c r="GW21">
        <v>140.6</v>
      </c>
      <c r="GX21">
        <v>140.6</v>
      </c>
      <c r="GY21">
        <v>140.80000000000001</v>
      </c>
      <c r="GZ21">
        <v>141</v>
      </c>
      <c r="HA21">
        <v>141.30000000000001</v>
      </c>
      <c r="HB21">
        <v>141.5</v>
      </c>
      <c r="HC21">
        <v>141.69999999999999</v>
      </c>
      <c r="HD21">
        <v>141.9</v>
      </c>
      <c r="HE21" t="str">
        <v>NA</v>
      </c>
      <c r="HF21" t="str">
        <v>NA</v>
      </c>
      <c r="HG21">
        <v>144.4</v>
      </c>
      <c r="HH21">
        <v>144.4</v>
      </c>
      <c r="HI21">
        <v>143.4</v>
      </c>
      <c r="HJ21">
        <v>144.30000000000001</v>
      </c>
      <c r="HK21">
        <v>144.6</v>
      </c>
      <c r="HL21">
        <v>144.9</v>
      </c>
      <c r="HM21">
        <v>145.4</v>
      </c>
      <c r="HN21">
        <v>146.1</v>
      </c>
      <c r="HO21">
        <v>147.4</v>
      </c>
      <c r="HP21">
        <v>147.9</v>
      </c>
      <c r="HQ21">
        <v>148.5</v>
      </c>
      <c r="HR21">
        <v>152.1</v>
      </c>
      <c r="HS21">
        <v>151.80000000000001</v>
      </c>
      <c r="HT21">
        <v>153.1</v>
      </c>
      <c r="HU21">
        <v>155.30000000000001</v>
      </c>
      <c r="HV21">
        <v>155.30000000000001</v>
      </c>
      <c r="HW21">
        <v>156.30000000000001</v>
      </c>
      <c r="HX21">
        <v>157.4</v>
      </c>
      <c r="HY21">
        <v>158.69999999999999</v>
      </c>
      <c r="HZ21">
        <v>160.69999999999999</v>
      </c>
      <c r="IA21">
        <v>162.4</v>
      </c>
      <c r="IB21">
        <v>164.6</v>
      </c>
      <c r="IC21">
        <v>166.5</v>
      </c>
      <c r="ID21">
        <v>168.4</v>
      </c>
      <c r="IE21">
        <v>169.9</v>
      </c>
      <c r="IF21">
        <v>171.3</v>
      </c>
      <c r="IG21">
        <v>172.7</v>
      </c>
      <c r="IH21">
        <v>174.3</v>
      </c>
      <c r="II21">
        <v>175.3</v>
      </c>
      <c r="IJ21">
        <v>176.2</v>
      </c>
      <c r="IK21">
        <v>177</v>
      </c>
      <c r="IL21">
        <v>177.6</v>
      </c>
      <c r="IM21">
        <v>178.7</v>
      </c>
      <c r="IN21">
        <v>178.7</v>
      </c>
      <c r="IO21">
        <v>179.2</v>
      </c>
      <c r="IP21">
        <v>179.7</v>
      </c>
      <c r="IQ21">
        <v>105</v>
      </c>
      <c r="IR21">
        <v>105.5</v>
      </c>
      <c r="IS21">
        <v>106</v>
      </c>
      <c r="IT21">
        <v>106.4</v>
      </c>
      <c r="IU21">
        <v>106.7</v>
      </c>
      <c r="IV21">
        <v>107.2</v>
      </c>
      <c r="IW21">
        <v>107.8</v>
      </c>
      <c r="IX21">
        <v>108.3</v>
      </c>
      <c r="IY21">
        <v>109</v>
      </c>
      <c r="IZ21">
        <v>109.7</v>
      </c>
      <c r="JA21">
        <v>110.3</v>
      </c>
      <c r="JB21">
        <v>110.9</v>
      </c>
      <c r="JC21">
        <v>111.3</v>
      </c>
      <c r="JD21">
        <v>111.7</v>
      </c>
      <c r="JE21">
        <v>112.1</v>
      </c>
      <c r="JF21">
        <v>112.5</v>
      </c>
      <c r="JG21">
        <v>112.9</v>
      </c>
      <c r="JH21">
        <v>113.2</v>
      </c>
      <c r="JI21">
        <v>113.6</v>
      </c>
      <c r="JJ21">
        <v>114.1</v>
      </c>
      <c r="JK21">
        <v>114.5</v>
      </c>
      <c r="JL21">
        <v>114.9</v>
      </c>
      <c r="JM21">
        <v>115.4</v>
      </c>
      <c r="JN21">
        <v>115.8</v>
      </c>
      <c r="JO21">
        <v>116.1</v>
      </c>
      <c r="JP21">
        <v>116.5</v>
      </c>
      <c r="JQ21">
        <v>116.9</v>
      </c>
      <c r="JR21">
        <v>117.2</v>
      </c>
      <c r="JS21">
        <v>117.4</v>
      </c>
      <c r="JT21">
        <v>117.6</v>
      </c>
      <c r="JU21">
        <v>117.9</v>
      </c>
      <c r="JV21">
        <v>118.2</v>
      </c>
      <c r="JW21">
        <v>118.6</v>
      </c>
      <c r="JX21">
        <v>118.8</v>
      </c>
      <c r="JY21">
        <v>119.3</v>
      </c>
      <c r="JZ21">
        <v>119.5</v>
      </c>
      <c r="KA21">
        <v>119.8</v>
      </c>
      <c r="KB21">
        <v>120.1</v>
      </c>
      <c r="KC21">
        <v>120.3</v>
      </c>
      <c r="KD21">
        <v>120.5</v>
      </c>
      <c r="KE21">
        <v>120.7</v>
      </c>
      <c r="KF21">
        <v>121.1</v>
      </c>
      <c r="KG21">
        <v>121.1</v>
      </c>
      <c r="KH21">
        <v>121.4</v>
      </c>
      <c r="KI21">
        <v>121.6</v>
      </c>
      <c r="KJ21">
        <v>121.9</v>
      </c>
      <c r="KK21">
        <v>122.1</v>
      </c>
      <c r="KL21">
        <v>122.2</v>
      </c>
      <c r="KM21">
        <v>122.3</v>
      </c>
      <c r="KN21">
        <v>122.5</v>
      </c>
      <c r="KO21">
        <v>122.8</v>
      </c>
      <c r="KP21">
        <v>123</v>
      </c>
      <c r="KQ21">
        <v>123.2</v>
      </c>
      <c r="KR21">
        <v>123.2</v>
      </c>
      <c r="KS21">
        <v>123.7</v>
      </c>
      <c r="KT21">
        <v>124.3</v>
      </c>
      <c r="KU21">
        <v>124.6</v>
      </c>
      <c r="KV21">
        <v>124.9</v>
      </c>
      <c r="KW21">
        <v>125.4</v>
      </c>
      <c r="KX21">
        <v>125.6</v>
      </c>
      <c r="KY21">
        <v>125.9</v>
      </c>
      <c r="KZ21">
        <v>126.1</v>
      </c>
      <c r="LA21">
        <v>126.7</v>
      </c>
      <c r="LB21">
        <v>127.4</v>
      </c>
      <c r="LC21">
        <v>127.9</v>
      </c>
      <c r="LD21">
        <v>128.69999999999999</v>
      </c>
      <c r="LE21">
        <v>128.9</v>
      </c>
      <c r="LF21">
        <v>129</v>
      </c>
      <c r="LG21">
        <v>129.30000000000001</v>
      </c>
      <c r="LH21">
        <v>129.80000000000001</v>
      </c>
      <c r="LI21">
        <v>130.19999999999999</v>
      </c>
      <c r="LJ21">
        <v>130.30000000000001</v>
      </c>
      <c r="LK21">
        <v>130.4</v>
      </c>
      <c r="LL21">
        <v>130.80000000000001</v>
      </c>
      <c r="LM21">
        <v>131.19999999999999</v>
      </c>
      <c r="LN21">
        <v>131.69999999999999</v>
      </c>
      <c r="LO21">
        <v>131.69999999999999</v>
      </c>
      <c r="LP21">
        <v>131.9</v>
      </c>
      <c r="LQ21">
        <v>132.19999999999999</v>
      </c>
      <c r="LR21">
        <v>132.19999999999999</v>
      </c>
      <c r="LS21">
        <v>132.4</v>
      </c>
      <c r="LT21">
        <v>132.6</v>
      </c>
      <c r="LU21">
        <v>132.80000000000001</v>
      </c>
      <c r="LV21">
        <v>133.19999999999999</v>
      </c>
      <c r="LW21">
        <v>133.5</v>
      </c>
      <c r="LX21">
        <v>133.80000000000001</v>
      </c>
      <c r="LY21" t="str">
        <v>NA</v>
      </c>
      <c r="LZ21" t="str">
        <v>NA</v>
      </c>
      <c r="MA21">
        <v>136.6</v>
      </c>
      <c r="MB21">
        <v>136.6</v>
      </c>
      <c r="MC21">
        <v>135.19999999999999</v>
      </c>
      <c r="MD21">
        <v>136.30000000000001</v>
      </c>
      <c r="ME21">
        <v>136.1</v>
      </c>
      <c r="MF21">
        <v>136.4</v>
      </c>
      <c r="MG21">
        <v>136.69999999999999</v>
      </c>
      <c r="MH21">
        <v>137.30000000000001</v>
      </c>
      <c r="MI21">
        <v>138.19999999999999</v>
      </c>
      <c r="MJ21">
        <v>138.69999999999999</v>
      </c>
      <c r="MK21">
        <v>139.30000000000001</v>
      </c>
      <c r="ML21">
        <v>140.19999999999999</v>
      </c>
      <c r="MM21">
        <v>140.5</v>
      </c>
      <c r="MN21">
        <v>141.9</v>
      </c>
      <c r="MO21">
        <v>143.6</v>
      </c>
      <c r="MP21">
        <v>143.6</v>
      </c>
      <c r="MQ21">
        <v>144.4</v>
      </c>
      <c r="MR21">
        <v>145.30000000000001</v>
      </c>
      <c r="MS21">
        <v>146.69999999999999</v>
      </c>
      <c r="MT21">
        <v>148.5</v>
      </c>
      <c r="MU21">
        <v>150.4</v>
      </c>
      <c r="MV21">
        <v>152.6</v>
      </c>
      <c r="MW21">
        <v>154.5</v>
      </c>
      <c r="MX21">
        <v>155.9</v>
      </c>
      <c r="MY21">
        <v>157.4</v>
      </c>
      <c r="MZ21">
        <v>158.69999999999999</v>
      </c>
      <c r="NA21">
        <v>160</v>
      </c>
      <c r="NB21">
        <v>161.69999999999999</v>
      </c>
      <c r="NC21">
        <v>162.6</v>
      </c>
      <c r="ND21">
        <v>163.5</v>
      </c>
      <c r="NE21">
        <v>164.5</v>
      </c>
      <c r="NF21">
        <v>165.3</v>
      </c>
      <c r="NG21">
        <v>167</v>
      </c>
      <c r="NH21">
        <v>167</v>
      </c>
      <c r="NI21">
        <v>167.7</v>
      </c>
      <c r="NJ21">
        <v>168.1</v>
      </c>
    </row>
    <row r="22" spans="2:374">
      <c r="B22" t="str">
        <v>Clothing and footwear</v>
      </c>
      <c r="C22">
        <v>106.4</v>
      </c>
      <c r="D22">
        <v>107</v>
      </c>
      <c r="E22">
        <v>107.5</v>
      </c>
      <c r="F22">
        <v>108</v>
      </c>
      <c r="G22">
        <v>108.6</v>
      </c>
      <c r="H22">
        <v>109.5</v>
      </c>
      <c r="I22">
        <v>110.3</v>
      </c>
      <c r="J22">
        <v>111.1</v>
      </c>
      <c r="K22">
        <v>112.5</v>
      </c>
      <c r="L22">
        <v>113.4</v>
      </c>
      <c r="M22">
        <v>114.4</v>
      </c>
      <c r="N22">
        <v>115.5</v>
      </c>
      <c r="O22">
        <v>116.2</v>
      </c>
      <c r="P22">
        <v>116.7</v>
      </c>
      <c r="Q22">
        <v>117.2</v>
      </c>
      <c r="R22">
        <v>117.8</v>
      </c>
      <c r="S22">
        <v>118.5</v>
      </c>
      <c r="T22">
        <v>119.3</v>
      </c>
      <c r="U22">
        <v>120.3</v>
      </c>
      <c r="V22">
        <v>120.7</v>
      </c>
      <c r="W22">
        <v>121.3</v>
      </c>
      <c r="X22">
        <v>122.3</v>
      </c>
      <c r="Y22">
        <v>122.9</v>
      </c>
      <c r="Z22">
        <v>123.3</v>
      </c>
      <c r="AA22">
        <v>124</v>
      </c>
      <c r="AB22">
        <v>125</v>
      </c>
      <c r="AC22">
        <v>125.5</v>
      </c>
      <c r="AD22">
        <v>126</v>
      </c>
      <c r="AE22">
        <v>126.8</v>
      </c>
      <c r="AF22">
        <v>128</v>
      </c>
      <c r="AG22">
        <v>128.30000000000001</v>
      </c>
      <c r="AH22">
        <v>129</v>
      </c>
      <c r="AI22">
        <v>129.9</v>
      </c>
      <c r="AJ22">
        <v>130.6</v>
      </c>
      <c r="AK22">
        <v>131.5</v>
      </c>
      <c r="AL22">
        <v>131.9</v>
      </c>
      <c r="AM22">
        <v>132.6</v>
      </c>
      <c r="AN22">
        <v>133.4</v>
      </c>
      <c r="AO22">
        <v>133.80000000000001</v>
      </c>
      <c r="AP22">
        <v>134.4</v>
      </c>
      <c r="AQ22">
        <v>134.80000000000001</v>
      </c>
      <c r="AR22">
        <v>135.6</v>
      </c>
      <c r="AS22">
        <v>136.5</v>
      </c>
      <c r="AT22">
        <v>137.1</v>
      </c>
      <c r="AU22">
        <v>137.80000000000001</v>
      </c>
      <c r="AV22">
        <v>138.80000000000001</v>
      </c>
      <c r="AW22">
        <v>139.19999999999999</v>
      </c>
      <c r="AX22">
        <v>139.69999999999999</v>
      </c>
      <c r="AY22">
        <v>140</v>
      </c>
      <c r="AZ22">
        <v>140.19999999999999</v>
      </c>
      <c r="BA22">
        <v>140.80000000000001</v>
      </c>
      <c r="BB22">
        <v>141.6</v>
      </c>
      <c r="BC22">
        <v>141.80000000000001</v>
      </c>
      <c r="BD22">
        <v>142.30000000000001</v>
      </c>
      <c r="BE22">
        <v>143.5</v>
      </c>
      <c r="BF22">
        <v>144.5</v>
      </c>
      <c r="BG22">
        <v>145.19999999999999</v>
      </c>
      <c r="BH22">
        <v>146.19999999999999</v>
      </c>
      <c r="BI22">
        <v>147.30000000000001</v>
      </c>
      <c r="BJ22">
        <v>147.19999999999999</v>
      </c>
      <c r="BK22">
        <v>147.5</v>
      </c>
      <c r="BL22">
        <v>147.80000000000001</v>
      </c>
      <c r="BM22">
        <v>148.30000000000001</v>
      </c>
      <c r="BN22">
        <v>149.1</v>
      </c>
      <c r="BO22">
        <v>149.80000000000001</v>
      </c>
      <c r="BP22">
        <v>150.30000000000001</v>
      </c>
      <c r="BQ22">
        <v>150.6</v>
      </c>
      <c r="BR22">
        <v>151.30000000000001</v>
      </c>
      <c r="BS22">
        <v>151.30000000000001</v>
      </c>
      <c r="BT22">
        <v>149.80000000000001</v>
      </c>
      <c r="BU22">
        <v>150.80000000000001</v>
      </c>
      <c r="BV22">
        <v>150.80000000000001</v>
      </c>
      <c r="BW22">
        <v>149.9</v>
      </c>
      <c r="BX22">
        <v>149.9</v>
      </c>
      <c r="BY22">
        <v>150.1</v>
      </c>
      <c r="BZ22">
        <v>150.69999999999999</v>
      </c>
      <c r="CA22">
        <v>150.69999999999999</v>
      </c>
      <c r="CB22">
        <v>150.9</v>
      </c>
      <c r="CC22">
        <v>151.1</v>
      </c>
      <c r="CD22">
        <v>151</v>
      </c>
      <c r="CE22">
        <v>151</v>
      </c>
      <c r="CF22">
        <v>151.5</v>
      </c>
      <c r="CG22">
        <v>151.9</v>
      </c>
      <c r="CH22">
        <v>152.1</v>
      </c>
      <c r="CI22">
        <v>152.30000000000001</v>
      </c>
      <c r="CJ22">
        <v>152.5</v>
      </c>
      <c r="CK22" t="str">
        <v>NA</v>
      </c>
      <c r="CL22" t="str">
        <v>NA</v>
      </c>
      <c r="CM22">
        <v>154.1</v>
      </c>
      <c r="CN22">
        <v>154.1</v>
      </c>
      <c r="CO22">
        <v>154.30000000000001</v>
      </c>
      <c r="CP22">
        <v>154.6</v>
      </c>
      <c r="CQ22">
        <v>155</v>
      </c>
      <c r="CR22">
        <v>155.5</v>
      </c>
      <c r="CS22">
        <v>156.30000000000001</v>
      </c>
      <c r="CT22">
        <v>156.80000000000001</v>
      </c>
      <c r="CU22">
        <v>158.4</v>
      </c>
      <c r="CV22">
        <v>158.9</v>
      </c>
      <c r="CW22">
        <v>159.9</v>
      </c>
      <c r="CX22">
        <v>164.5</v>
      </c>
      <c r="CY22">
        <v>164.6</v>
      </c>
      <c r="CZ22">
        <v>165.3</v>
      </c>
      <c r="DA22">
        <v>166.3</v>
      </c>
      <c r="DB22">
        <v>167.1</v>
      </c>
      <c r="DC22">
        <v>168.3</v>
      </c>
      <c r="DD22">
        <v>169.8</v>
      </c>
      <c r="DE22">
        <v>171.2</v>
      </c>
      <c r="DF22">
        <v>172.7</v>
      </c>
      <c r="DG22">
        <v>173.7</v>
      </c>
      <c r="DH22">
        <v>175.1</v>
      </c>
      <c r="DI22">
        <v>177.1</v>
      </c>
      <c r="DJ22">
        <v>179</v>
      </c>
      <c r="DK22">
        <v>180.4</v>
      </c>
      <c r="DL22">
        <v>181.7</v>
      </c>
      <c r="DM22">
        <v>183</v>
      </c>
      <c r="DN22">
        <v>184.5</v>
      </c>
      <c r="DO22">
        <v>185.9</v>
      </c>
      <c r="DP22">
        <v>186.9</v>
      </c>
      <c r="DQ22">
        <v>187.8</v>
      </c>
      <c r="DR22">
        <v>188.6</v>
      </c>
      <c r="DS22">
        <v>189.6</v>
      </c>
      <c r="DT22">
        <v>189.6</v>
      </c>
      <c r="DU22">
        <v>190.2</v>
      </c>
      <c r="DV22">
        <v>190.8</v>
      </c>
      <c r="DW22">
        <v>106.2</v>
      </c>
      <c r="DX22">
        <v>106.8</v>
      </c>
      <c r="DY22">
        <v>107.3</v>
      </c>
      <c r="DZ22">
        <v>107.9</v>
      </c>
      <c r="EA22">
        <v>108.5</v>
      </c>
      <c r="EB22">
        <v>109.3</v>
      </c>
      <c r="EC22">
        <v>110</v>
      </c>
      <c r="ED22">
        <v>110.7</v>
      </c>
      <c r="EE22">
        <v>111.9</v>
      </c>
      <c r="EF22">
        <v>112.8</v>
      </c>
      <c r="EG22">
        <v>113.8</v>
      </c>
      <c r="EH22">
        <v>114.8</v>
      </c>
      <c r="EI22">
        <v>115.4</v>
      </c>
      <c r="EJ22">
        <v>115.9</v>
      </c>
      <c r="EK22">
        <v>116.4</v>
      </c>
      <c r="EL22">
        <v>117</v>
      </c>
      <c r="EM22">
        <v>117.6</v>
      </c>
      <c r="EN22">
        <v>118.3</v>
      </c>
      <c r="EO22">
        <v>119.1</v>
      </c>
      <c r="EP22">
        <v>119.6</v>
      </c>
      <c r="EQ22">
        <v>120.1</v>
      </c>
      <c r="ER22">
        <v>121</v>
      </c>
      <c r="ES22">
        <v>121.6</v>
      </c>
      <c r="ET22">
        <v>122</v>
      </c>
      <c r="EU22">
        <v>122.5</v>
      </c>
      <c r="EV22">
        <v>123.3</v>
      </c>
      <c r="EW22">
        <v>123.7</v>
      </c>
      <c r="EX22">
        <v>124.1</v>
      </c>
      <c r="EY22">
        <v>124.7</v>
      </c>
      <c r="EZ22">
        <v>125.7</v>
      </c>
      <c r="FA22">
        <v>126.1</v>
      </c>
      <c r="FB22">
        <v>126.6</v>
      </c>
      <c r="FC22">
        <v>127.2</v>
      </c>
      <c r="FD22">
        <v>127.8</v>
      </c>
      <c r="FE22">
        <v>128.6</v>
      </c>
      <c r="FF22">
        <v>129</v>
      </c>
      <c r="FG22">
        <v>129.5</v>
      </c>
      <c r="FH22">
        <v>130.19999999999999</v>
      </c>
      <c r="FI22">
        <v>130.5</v>
      </c>
      <c r="FJ22">
        <v>131</v>
      </c>
      <c r="FK22">
        <v>131.4</v>
      </c>
      <c r="FL22">
        <v>132</v>
      </c>
      <c r="FM22">
        <v>132.69999999999999</v>
      </c>
      <c r="FN22">
        <v>133.19999999999999</v>
      </c>
      <c r="FO22">
        <v>133.80000000000001</v>
      </c>
      <c r="FP22">
        <v>134.5</v>
      </c>
      <c r="FQ22">
        <v>135</v>
      </c>
      <c r="FR22">
        <v>135.4</v>
      </c>
      <c r="FS22">
        <v>135.6</v>
      </c>
      <c r="FT22">
        <v>135.9</v>
      </c>
      <c r="FU22">
        <v>136.4</v>
      </c>
      <c r="FV22">
        <v>137</v>
      </c>
      <c r="FW22">
        <v>137.19999999999999</v>
      </c>
      <c r="FX22">
        <v>137.5</v>
      </c>
      <c r="FY22">
        <v>138.30000000000001</v>
      </c>
      <c r="FZ22">
        <v>139.30000000000001</v>
      </c>
      <c r="GA22">
        <v>140</v>
      </c>
      <c r="GB22">
        <v>140.80000000000001</v>
      </c>
      <c r="GC22">
        <v>141.80000000000001</v>
      </c>
      <c r="GD22">
        <v>142</v>
      </c>
      <c r="GE22">
        <v>142.30000000000001</v>
      </c>
      <c r="GF22">
        <v>142.6</v>
      </c>
      <c r="GG22">
        <v>143.1</v>
      </c>
      <c r="GH22">
        <v>144</v>
      </c>
      <c r="GI22">
        <v>144.69999999999999</v>
      </c>
      <c r="GJ22">
        <v>145.19999999999999</v>
      </c>
      <c r="GK22">
        <v>145.6</v>
      </c>
      <c r="GL22">
        <v>146.1</v>
      </c>
      <c r="GM22">
        <v>146.5</v>
      </c>
      <c r="GN22">
        <v>146.80000000000001</v>
      </c>
      <c r="GO22">
        <v>146.69999999999999</v>
      </c>
      <c r="GP22">
        <v>146.80000000000001</v>
      </c>
      <c r="GQ22">
        <v>146.4</v>
      </c>
      <c r="GR22">
        <v>146.5</v>
      </c>
      <c r="GS22">
        <v>146.69999999999999</v>
      </c>
      <c r="GT22">
        <v>147.30000000000001</v>
      </c>
      <c r="GU22">
        <v>147.4</v>
      </c>
      <c r="GV22">
        <v>147.6</v>
      </c>
      <c r="GW22">
        <v>147.9</v>
      </c>
      <c r="GX22">
        <v>147.9</v>
      </c>
      <c r="GY22">
        <v>148.19999999999999</v>
      </c>
      <c r="GZ22">
        <v>148.6</v>
      </c>
      <c r="HA22">
        <v>149</v>
      </c>
      <c r="HB22">
        <v>149.19999999999999</v>
      </c>
      <c r="HC22">
        <v>149.5</v>
      </c>
      <c r="HD22">
        <v>149.80000000000001</v>
      </c>
      <c r="HE22" t="str">
        <v>NA</v>
      </c>
      <c r="HF22" t="str">
        <v>NA</v>
      </c>
      <c r="HG22">
        <v>151.4</v>
      </c>
      <c r="HH22">
        <v>151.4</v>
      </c>
      <c r="HI22">
        <v>151.69999999999999</v>
      </c>
      <c r="HJ22">
        <v>152</v>
      </c>
      <c r="HK22">
        <v>152.30000000000001</v>
      </c>
      <c r="HL22">
        <v>152.80000000000001</v>
      </c>
      <c r="HM22">
        <v>153.6</v>
      </c>
      <c r="HN22">
        <v>154.19999999999999</v>
      </c>
      <c r="HO22">
        <v>155.80000000000001</v>
      </c>
      <c r="HP22">
        <v>156.4</v>
      </c>
      <c r="HQ22">
        <v>157.30000000000001</v>
      </c>
      <c r="HR22">
        <v>160.4</v>
      </c>
      <c r="HS22">
        <v>160.69999999999999</v>
      </c>
      <c r="HT22">
        <v>161.4</v>
      </c>
      <c r="HU22">
        <v>163.19999999999999</v>
      </c>
      <c r="HV22">
        <v>163.30000000000001</v>
      </c>
      <c r="HW22">
        <v>164.3</v>
      </c>
      <c r="HX22">
        <v>165.8</v>
      </c>
      <c r="HY22">
        <v>167</v>
      </c>
      <c r="HZ22">
        <v>168.5</v>
      </c>
      <c r="IA22">
        <v>169.6</v>
      </c>
      <c r="IB22">
        <v>171.1</v>
      </c>
      <c r="IC22">
        <v>172.8</v>
      </c>
      <c r="ID22">
        <v>174.6</v>
      </c>
      <c r="IE22">
        <v>176</v>
      </c>
      <c r="IF22">
        <v>177.3</v>
      </c>
      <c r="IG22">
        <v>178.5</v>
      </c>
      <c r="IH22">
        <v>179.9</v>
      </c>
      <c r="II22">
        <v>181</v>
      </c>
      <c r="IJ22">
        <v>182.1</v>
      </c>
      <c r="IK22">
        <v>183</v>
      </c>
      <c r="IL22">
        <v>183.8</v>
      </c>
      <c r="IM22">
        <v>185.1</v>
      </c>
      <c r="IN22">
        <v>185.1</v>
      </c>
      <c r="IO22">
        <v>185.7</v>
      </c>
      <c r="IP22">
        <v>186.2</v>
      </c>
      <c r="IQ22">
        <v>105.8</v>
      </c>
      <c r="IR22">
        <v>106.4</v>
      </c>
      <c r="IS22">
        <v>107</v>
      </c>
      <c r="IT22">
        <v>107.7</v>
      </c>
      <c r="IU22">
        <v>108.3</v>
      </c>
      <c r="IV22">
        <v>108.9</v>
      </c>
      <c r="IW22">
        <v>109.5</v>
      </c>
      <c r="IX22">
        <v>110.2</v>
      </c>
      <c r="IY22">
        <v>111.1</v>
      </c>
      <c r="IZ22">
        <v>112</v>
      </c>
      <c r="JA22">
        <v>113</v>
      </c>
      <c r="JB22">
        <v>113.7</v>
      </c>
      <c r="JC22">
        <v>114.3</v>
      </c>
      <c r="JD22">
        <v>114.7</v>
      </c>
      <c r="JE22">
        <v>115.2</v>
      </c>
      <c r="JF22">
        <v>115.7</v>
      </c>
      <c r="JG22">
        <v>116.2</v>
      </c>
      <c r="JH22">
        <v>116.7</v>
      </c>
      <c r="JI22">
        <v>117.4</v>
      </c>
      <c r="JJ22">
        <v>117.9</v>
      </c>
      <c r="JK22">
        <v>118.4</v>
      </c>
      <c r="JL22">
        <v>118.9</v>
      </c>
      <c r="JM22">
        <v>119.5</v>
      </c>
      <c r="JN22">
        <v>120</v>
      </c>
      <c r="JO22">
        <v>120.2</v>
      </c>
      <c r="JP22">
        <v>120.6</v>
      </c>
      <c r="JQ22">
        <v>120.9</v>
      </c>
      <c r="JR22">
        <v>121.3</v>
      </c>
      <c r="JS22">
        <v>121.6</v>
      </c>
      <c r="JT22">
        <v>122.3</v>
      </c>
      <c r="JU22">
        <v>122.7</v>
      </c>
      <c r="JV22">
        <v>122.9</v>
      </c>
      <c r="JW22">
        <v>123.2</v>
      </c>
      <c r="JX22">
        <v>123.6</v>
      </c>
      <c r="JY22">
        <v>124.2</v>
      </c>
      <c r="JZ22">
        <v>124.5</v>
      </c>
      <c r="KA22">
        <v>124.9</v>
      </c>
      <c r="KB22">
        <v>125.3</v>
      </c>
      <c r="KC22">
        <v>125.5</v>
      </c>
      <c r="KD22">
        <v>125.8</v>
      </c>
      <c r="KE22">
        <v>126.2</v>
      </c>
      <c r="KF22">
        <v>126.6</v>
      </c>
      <c r="KG22">
        <v>126.9</v>
      </c>
      <c r="KH22">
        <v>127.3</v>
      </c>
      <c r="KI22">
        <v>127.7</v>
      </c>
      <c r="KJ22">
        <v>128</v>
      </c>
      <c r="KK22">
        <v>128.5</v>
      </c>
      <c r="KL22">
        <v>128.80000000000001</v>
      </c>
      <c r="KM22">
        <v>129</v>
      </c>
      <c r="KN22">
        <v>129.30000000000001</v>
      </c>
      <c r="KO22">
        <v>129.6</v>
      </c>
      <c r="KP22">
        <v>130</v>
      </c>
      <c r="KQ22">
        <v>130.19999999999999</v>
      </c>
      <c r="KR22">
        <v>130.19999999999999</v>
      </c>
      <c r="KS22">
        <v>130.4</v>
      </c>
      <c r="KT22">
        <v>131.4</v>
      </c>
      <c r="KU22">
        <v>132</v>
      </c>
      <c r="KV22">
        <v>132.6</v>
      </c>
      <c r="KW22">
        <v>133.5</v>
      </c>
      <c r="KX22">
        <v>134</v>
      </c>
      <c r="KY22">
        <v>134.4</v>
      </c>
      <c r="KZ22">
        <v>134.69999999999999</v>
      </c>
      <c r="LA22">
        <v>135.19999999999999</v>
      </c>
      <c r="LB22">
        <v>136.19999999999999</v>
      </c>
      <c r="LC22">
        <v>137</v>
      </c>
      <c r="LD22">
        <v>137.4</v>
      </c>
      <c r="LE22">
        <v>137.9</v>
      </c>
      <c r="LF22">
        <v>138.30000000000001</v>
      </c>
      <c r="LG22">
        <v>139.1</v>
      </c>
      <c r="LH22">
        <v>139.69999999999999</v>
      </c>
      <c r="LI22">
        <v>140.5</v>
      </c>
      <c r="LJ22">
        <v>140.80000000000001</v>
      </c>
      <c r="LK22">
        <v>141.1</v>
      </c>
      <c r="LL22">
        <v>141.4</v>
      </c>
      <c r="LM22">
        <v>141.6</v>
      </c>
      <c r="LN22">
        <v>142.19999999999999</v>
      </c>
      <c r="LO22">
        <v>142.4</v>
      </c>
      <c r="LP22">
        <v>142.69999999999999</v>
      </c>
      <c r="LQ22">
        <v>143</v>
      </c>
      <c r="LR22">
        <v>143.30000000000001</v>
      </c>
      <c r="LS22">
        <v>143.9</v>
      </c>
      <c r="LT22">
        <v>144.19999999999999</v>
      </c>
      <c r="LU22">
        <v>144.6</v>
      </c>
      <c r="LV22">
        <v>144.9</v>
      </c>
      <c r="LW22">
        <v>145.19999999999999</v>
      </c>
      <c r="LX22">
        <v>145.6</v>
      </c>
      <c r="LY22" t="str">
        <v>NA</v>
      </c>
      <c r="LZ22" t="str">
        <v>NA</v>
      </c>
      <c r="MA22">
        <v>147.19999999999999</v>
      </c>
      <c r="MB22">
        <v>147.19999999999999</v>
      </c>
      <c r="MC22">
        <v>147.80000000000001</v>
      </c>
      <c r="MD22">
        <v>148.1</v>
      </c>
      <c r="ME22">
        <v>148.30000000000001</v>
      </c>
      <c r="MF22">
        <v>148.80000000000001</v>
      </c>
      <c r="MG22">
        <v>149.6</v>
      </c>
      <c r="MH22">
        <v>150.19999999999999</v>
      </c>
      <c r="MI22">
        <v>151.80000000000001</v>
      </c>
      <c r="MJ22">
        <v>152.6</v>
      </c>
      <c r="MK22">
        <v>153.4</v>
      </c>
      <c r="ML22">
        <v>154.1</v>
      </c>
      <c r="MM22">
        <v>154.80000000000001</v>
      </c>
      <c r="MN22">
        <v>155.5</v>
      </c>
      <c r="MO22">
        <v>157.30000000000001</v>
      </c>
      <c r="MP22">
        <v>157.4</v>
      </c>
      <c r="MQ22">
        <v>158.30000000000001</v>
      </c>
      <c r="MR22">
        <v>159.69999999999999</v>
      </c>
      <c r="MS22">
        <v>160.69999999999999</v>
      </c>
      <c r="MT22">
        <v>162.19999999999999</v>
      </c>
      <c r="MU22">
        <v>163.4</v>
      </c>
      <c r="MV22">
        <v>164.9</v>
      </c>
      <c r="MW22">
        <v>166.3</v>
      </c>
      <c r="MX22">
        <v>167.8</v>
      </c>
      <c r="MY22">
        <v>169.4</v>
      </c>
      <c r="MZ22">
        <v>170.6</v>
      </c>
      <c r="NA22">
        <v>171.6</v>
      </c>
      <c r="NB22">
        <v>173</v>
      </c>
      <c r="NC22">
        <v>173.6</v>
      </c>
      <c r="ND22">
        <v>174.7</v>
      </c>
      <c r="NE22">
        <v>175.7</v>
      </c>
      <c r="NF22">
        <v>176.6</v>
      </c>
      <c r="NG22">
        <v>178.2</v>
      </c>
      <c r="NH22">
        <v>178.2</v>
      </c>
      <c r="NI22">
        <v>178.9</v>
      </c>
      <c r="NJ22">
        <v>179.3</v>
      </c>
    </row>
    <row r="23" spans="2:374">
      <c r="B23" t="str">
        <v>Housing</v>
      </c>
      <c r="C23" t="str">
        <v>NA</v>
      </c>
      <c r="D23" t="str">
        <v>NA</v>
      </c>
      <c r="E23" t="str">
        <v>NA</v>
      </c>
      <c r="F23" t="str">
        <v>NA</v>
      </c>
      <c r="G23" t="str">
        <v>NA</v>
      </c>
      <c r="H23" t="str">
        <v>NA</v>
      </c>
      <c r="I23" t="str">
        <v>NA</v>
      </c>
      <c r="J23" t="str">
        <v>NA</v>
      </c>
      <c r="K23" t="str">
        <v>NA</v>
      </c>
      <c r="L23" t="str">
        <v>NA</v>
      </c>
      <c r="M23" t="str">
        <v>NA</v>
      </c>
      <c r="N23" t="str">
        <v>NA</v>
      </c>
      <c r="O23" t="str">
        <v>NA</v>
      </c>
      <c r="P23" t="str">
        <v>NA</v>
      </c>
      <c r="Q23" t="str">
        <v>NA</v>
      </c>
      <c r="R23" t="str">
        <v>NA</v>
      </c>
      <c r="S23" t="str">
        <v>NA</v>
      </c>
      <c r="T23" t="str">
        <v>NA</v>
      </c>
      <c r="U23" t="str">
        <v>NA</v>
      </c>
      <c r="V23" t="str">
        <v>NA</v>
      </c>
      <c r="W23" t="str">
        <v>NA</v>
      </c>
      <c r="X23" t="str">
        <v>NA</v>
      </c>
      <c r="Y23" t="str">
        <v>NA</v>
      </c>
      <c r="Z23" t="str">
        <v>NA</v>
      </c>
      <c r="AA23" t="str">
        <v>NA</v>
      </c>
      <c r="AB23" t="str">
        <v>NA</v>
      </c>
      <c r="AC23" t="str">
        <v>NA</v>
      </c>
      <c r="AD23" t="str">
        <v>NA</v>
      </c>
      <c r="AE23" t="str">
        <v>NA</v>
      </c>
      <c r="AF23" t="str">
        <v>NA</v>
      </c>
      <c r="AG23" t="str">
        <v>NA</v>
      </c>
      <c r="AH23" t="str">
        <v>NA</v>
      </c>
      <c r="AI23" t="str">
        <v>NA</v>
      </c>
      <c r="AJ23" t="str">
        <v>NA</v>
      </c>
      <c r="AK23" t="str">
        <v>NA</v>
      </c>
      <c r="AL23" t="str">
        <v>NA</v>
      </c>
      <c r="AM23" t="str">
        <v>NA</v>
      </c>
      <c r="AN23" t="str">
        <v>NA</v>
      </c>
      <c r="AO23" t="str">
        <v>NA</v>
      </c>
      <c r="AP23" t="str">
        <v>NA</v>
      </c>
      <c r="AQ23" t="str">
        <v>NA</v>
      </c>
      <c r="AR23" t="str">
        <v>NA</v>
      </c>
      <c r="AS23" t="str">
        <v>NA</v>
      </c>
      <c r="AT23" t="str">
        <v>NA</v>
      </c>
      <c r="AU23" t="str">
        <v>NA</v>
      </c>
      <c r="AV23" t="str">
        <v>NA</v>
      </c>
      <c r="AW23" t="str">
        <v>NA</v>
      </c>
      <c r="AX23" t="str">
        <v>NA</v>
      </c>
      <c r="AY23" t="str">
        <v>NA</v>
      </c>
      <c r="AZ23" t="str">
        <v>NA</v>
      </c>
      <c r="BA23" t="str">
        <v>NA</v>
      </c>
      <c r="BB23" t="str">
        <v>NA</v>
      </c>
      <c r="BC23" t="str">
        <v>NA</v>
      </c>
      <c r="BD23" t="str">
        <v>NA</v>
      </c>
      <c r="BE23" t="str">
        <v>NA</v>
      </c>
      <c r="BF23" t="str">
        <v>NA</v>
      </c>
      <c r="BG23" t="str">
        <v>NA</v>
      </c>
      <c r="BH23" t="str">
        <v>NA</v>
      </c>
      <c r="BI23" t="str">
        <v>NA</v>
      </c>
      <c r="BJ23" t="str">
        <v>NA</v>
      </c>
      <c r="BK23" t="str">
        <v>NA</v>
      </c>
      <c r="BL23" t="str">
        <v>NA</v>
      </c>
      <c r="BM23" t="str">
        <v>NA</v>
      </c>
      <c r="BN23" t="str">
        <v>NA</v>
      </c>
      <c r="BO23" t="str">
        <v>NA</v>
      </c>
      <c r="BP23" t="str">
        <v>NA</v>
      </c>
      <c r="BQ23" t="str">
        <v>NA</v>
      </c>
      <c r="BR23" t="str">
        <v>NA</v>
      </c>
      <c r="BS23" t="str">
        <v>NA</v>
      </c>
      <c r="BT23" t="str">
        <v>NA</v>
      </c>
      <c r="BU23" t="str">
        <v>NA</v>
      </c>
      <c r="BV23" t="str">
        <v>NA</v>
      </c>
      <c r="BW23" t="str">
        <v>NA</v>
      </c>
      <c r="BX23" t="str">
        <v>NA</v>
      </c>
      <c r="BY23" t="str">
        <v>NA</v>
      </c>
      <c r="BZ23" t="str">
        <v>NA</v>
      </c>
      <c r="CA23" t="str">
        <v>NA</v>
      </c>
      <c r="CB23" t="str">
        <v>NA</v>
      </c>
      <c r="CC23" t="str">
        <v>NA</v>
      </c>
      <c r="CD23" t="str">
        <v>NA</v>
      </c>
      <c r="CE23" t="str">
        <v>NA</v>
      </c>
      <c r="CF23" t="str">
        <v>NA</v>
      </c>
      <c r="CG23" t="str">
        <v>NA</v>
      </c>
      <c r="CH23" t="str">
        <v>NA</v>
      </c>
      <c r="CI23" t="str">
        <v>NA</v>
      </c>
      <c r="CJ23" t="str">
        <v>NA</v>
      </c>
      <c r="CK23" t="str">
        <v>NA</v>
      </c>
      <c r="CL23" t="str">
        <v>NA</v>
      </c>
      <c r="CM23" t="str">
        <v>NA</v>
      </c>
      <c r="CN23" t="str">
        <v>NA</v>
      </c>
      <c r="CO23" t="str">
        <v>NA</v>
      </c>
      <c r="CP23" t="str">
        <v>NA</v>
      </c>
      <c r="CQ23" t="str">
        <v>NA</v>
      </c>
      <c r="CR23" t="str">
        <v>NA</v>
      </c>
      <c r="CS23" t="str">
        <v>NA</v>
      </c>
      <c r="CT23" t="str">
        <v>NA</v>
      </c>
      <c r="CU23" t="str">
        <v>NA</v>
      </c>
      <c r="CV23" t="str">
        <v>NA</v>
      </c>
      <c r="CW23" t="str">
        <v>NA</v>
      </c>
      <c r="CX23" t="str">
        <v>NA</v>
      </c>
      <c r="CY23" t="str">
        <v>NA</v>
      </c>
      <c r="CZ23" t="str">
        <v>NA</v>
      </c>
      <c r="DA23" t="str">
        <v>NA</v>
      </c>
      <c r="DB23" t="str">
        <v>NA</v>
      </c>
      <c r="DC23" t="str">
        <v>NA</v>
      </c>
      <c r="DD23" t="str">
        <v>NA</v>
      </c>
      <c r="DE23" t="str">
        <v>NA</v>
      </c>
      <c r="DF23" t="str">
        <v>NA</v>
      </c>
      <c r="DG23" t="str">
        <v>NA</v>
      </c>
      <c r="DH23" t="str">
        <v>NA</v>
      </c>
      <c r="DI23" t="str">
        <v>NA</v>
      </c>
      <c r="DJ23" t="str">
        <v>NA</v>
      </c>
      <c r="DK23" t="str">
        <v>NA</v>
      </c>
      <c r="DL23" t="str">
        <v>NA</v>
      </c>
      <c r="DM23" t="str">
        <v>NA</v>
      </c>
      <c r="DN23" t="str">
        <v>NA</v>
      </c>
      <c r="DO23" t="str">
        <v>NA</v>
      </c>
      <c r="DP23" t="str">
        <v>NA</v>
      </c>
      <c r="DQ23" t="str">
        <v>NA</v>
      </c>
      <c r="DR23" t="str">
        <v>NA</v>
      </c>
      <c r="DS23" t="str">
        <v>NA</v>
      </c>
      <c r="DT23" t="str">
        <v>NA</v>
      </c>
      <c r="DU23" t="str">
        <v>NA</v>
      </c>
      <c r="DV23" t="str">
        <v>NA</v>
      </c>
      <c r="DW23">
        <v>100.3</v>
      </c>
      <c r="DX23">
        <v>100.4</v>
      </c>
      <c r="DY23">
        <v>100.4</v>
      </c>
      <c r="DZ23">
        <v>100.5</v>
      </c>
      <c r="EA23">
        <v>100.5</v>
      </c>
      <c r="EB23">
        <v>106.6</v>
      </c>
      <c r="EC23">
        <v>107.7</v>
      </c>
      <c r="ED23">
        <v>108.9</v>
      </c>
      <c r="EE23">
        <v>109.7</v>
      </c>
      <c r="EF23">
        <v>110.5</v>
      </c>
      <c r="EG23">
        <v>111.1</v>
      </c>
      <c r="EH23">
        <v>110.7</v>
      </c>
      <c r="EI23">
        <v>111.6</v>
      </c>
      <c r="EJ23">
        <v>112.5</v>
      </c>
      <c r="EK23">
        <v>113.2</v>
      </c>
      <c r="EL23">
        <v>113.9</v>
      </c>
      <c r="EM23">
        <v>114.3</v>
      </c>
      <c r="EN23">
        <v>113.9</v>
      </c>
      <c r="EO23">
        <v>114.8</v>
      </c>
      <c r="EP23">
        <v>115.5</v>
      </c>
      <c r="EQ23">
        <v>116.1</v>
      </c>
      <c r="ER23">
        <v>116.7</v>
      </c>
      <c r="ES23">
        <v>117.1</v>
      </c>
      <c r="ET23">
        <v>116.5</v>
      </c>
      <c r="EU23">
        <v>117.3</v>
      </c>
      <c r="EV23">
        <v>118.1</v>
      </c>
      <c r="EW23">
        <v>118.6</v>
      </c>
      <c r="EX23">
        <v>119.2</v>
      </c>
      <c r="EY23">
        <v>119.6</v>
      </c>
      <c r="EZ23">
        <v>119</v>
      </c>
      <c r="FA23">
        <v>119.9</v>
      </c>
      <c r="FB23">
        <v>120.9</v>
      </c>
      <c r="FC23">
        <v>121.6</v>
      </c>
      <c r="FD23">
        <v>122.4</v>
      </c>
      <c r="FE23">
        <v>122.9</v>
      </c>
      <c r="FF23">
        <v>122.4</v>
      </c>
      <c r="FG23">
        <v>123.4</v>
      </c>
      <c r="FH23">
        <v>124.4</v>
      </c>
      <c r="FI23">
        <v>124.9</v>
      </c>
      <c r="FJ23">
        <v>125.6</v>
      </c>
      <c r="FK23">
        <v>126</v>
      </c>
      <c r="FL23">
        <v>125.5</v>
      </c>
      <c r="FM23">
        <v>126.4</v>
      </c>
      <c r="FN23">
        <v>127.3</v>
      </c>
      <c r="FO23">
        <v>127.9</v>
      </c>
      <c r="FP23">
        <v>128.69999999999999</v>
      </c>
      <c r="FQ23">
        <v>129.1</v>
      </c>
      <c r="FR23">
        <v>128.5</v>
      </c>
      <c r="FS23">
        <v>129.6</v>
      </c>
      <c r="FT23">
        <v>130.5</v>
      </c>
      <c r="FU23">
        <v>131.1</v>
      </c>
      <c r="FV23">
        <v>131.69999999999999</v>
      </c>
      <c r="FW23">
        <v>132.1</v>
      </c>
      <c r="FX23">
        <v>131.4</v>
      </c>
      <c r="FY23">
        <v>132.6</v>
      </c>
      <c r="FZ23">
        <v>134.4</v>
      </c>
      <c r="GA23">
        <v>135.69999999999999</v>
      </c>
      <c r="GB23">
        <v>137.30000000000001</v>
      </c>
      <c r="GC23">
        <v>138.6</v>
      </c>
      <c r="GD23">
        <v>139.1</v>
      </c>
      <c r="GE23">
        <v>140.4</v>
      </c>
      <c r="GF23">
        <v>141.30000000000001</v>
      </c>
      <c r="GG23">
        <v>142</v>
      </c>
      <c r="GH23">
        <v>142.9</v>
      </c>
      <c r="GI23">
        <v>143.19999999999999</v>
      </c>
      <c r="GJ23">
        <v>142.5</v>
      </c>
      <c r="GK23">
        <v>143.6</v>
      </c>
      <c r="GL23">
        <v>144.6</v>
      </c>
      <c r="GM23">
        <v>145.30000000000001</v>
      </c>
      <c r="GN23">
        <v>146.9</v>
      </c>
      <c r="GO23">
        <v>146.9</v>
      </c>
      <c r="GP23">
        <v>146.5</v>
      </c>
      <c r="GQ23">
        <v>147.69999999999999</v>
      </c>
      <c r="GR23">
        <v>148.5</v>
      </c>
      <c r="GS23">
        <v>149</v>
      </c>
      <c r="GT23">
        <v>150.1</v>
      </c>
      <c r="GU23">
        <v>149.4</v>
      </c>
      <c r="GV23">
        <v>150.6</v>
      </c>
      <c r="GW23">
        <v>151.6</v>
      </c>
      <c r="GX23">
        <v>152.19999999999999</v>
      </c>
      <c r="GY23">
        <v>153</v>
      </c>
      <c r="GZ23">
        <v>153.5</v>
      </c>
      <c r="HA23">
        <v>152.80000000000001</v>
      </c>
      <c r="HB23">
        <v>153.9</v>
      </c>
      <c r="HC23">
        <v>154.80000000000001</v>
      </c>
      <c r="HD23">
        <v>154.5</v>
      </c>
      <c r="HE23">
        <v>155.6</v>
      </c>
      <c r="HF23" t="str">
        <v>NA</v>
      </c>
      <c r="HG23">
        <v>154.69999999999999</v>
      </c>
      <c r="HH23">
        <v>154.69999999999999</v>
      </c>
      <c r="HI23">
        <v>155.5</v>
      </c>
      <c r="HJ23">
        <v>156.30000000000001</v>
      </c>
      <c r="HK23">
        <v>156.5</v>
      </c>
      <c r="HL23">
        <v>158</v>
      </c>
      <c r="HM23">
        <v>158.4</v>
      </c>
      <c r="HN23">
        <v>157.69999999999999</v>
      </c>
      <c r="HO23">
        <v>159.80000000000001</v>
      </c>
      <c r="HP23">
        <v>159.9</v>
      </c>
      <c r="HQ23">
        <v>161.4</v>
      </c>
      <c r="HR23">
        <v>161.6</v>
      </c>
      <c r="HS23">
        <v>160.5</v>
      </c>
      <c r="HT23">
        <v>161.5</v>
      </c>
      <c r="HU23">
        <v>162.1</v>
      </c>
      <c r="HV23">
        <v>162.1</v>
      </c>
      <c r="HW23">
        <v>163.6</v>
      </c>
      <c r="HX23">
        <v>164.2</v>
      </c>
      <c r="HY23">
        <v>163.4</v>
      </c>
      <c r="HZ23">
        <v>164.5</v>
      </c>
      <c r="IA23">
        <v>165.5</v>
      </c>
      <c r="IB23">
        <v>165.3</v>
      </c>
      <c r="IC23">
        <v>167</v>
      </c>
      <c r="ID23">
        <v>167.5</v>
      </c>
      <c r="IE23">
        <v>166.8</v>
      </c>
      <c r="IF23">
        <v>167.8</v>
      </c>
      <c r="IG23">
        <v>169</v>
      </c>
      <c r="IH23">
        <v>169.5</v>
      </c>
      <c r="II23">
        <v>171.2</v>
      </c>
      <c r="IJ23">
        <v>171.8</v>
      </c>
      <c r="IK23">
        <v>170.7</v>
      </c>
      <c r="IL23">
        <v>172.1</v>
      </c>
      <c r="IM23">
        <v>173.5</v>
      </c>
      <c r="IN23">
        <v>173.5</v>
      </c>
      <c r="IO23">
        <v>175.2</v>
      </c>
      <c r="IP23">
        <v>175.6</v>
      </c>
      <c r="IQ23">
        <v>100.3</v>
      </c>
      <c r="IR23">
        <v>100.4</v>
      </c>
      <c r="IS23">
        <v>100.4</v>
      </c>
      <c r="IT23">
        <v>100.5</v>
      </c>
      <c r="IU23">
        <v>100.5</v>
      </c>
      <c r="IV23">
        <v>106.6</v>
      </c>
      <c r="IW23">
        <v>107.7</v>
      </c>
      <c r="IX23">
        <v>108.9</v>
      </c>
      <c r="IY23">
        <v>109.7</v>
      </c>
      <c r="IZ23">
        <v>110.5</v>
      </c>
      <c r="JA23">
        <v>111.1</v>
      </c>
      <c r="JB23">
        <v>110.7</v>
      </c>
      <c r="JC23">
        <v>111.6</v>
      </c>
      <c r="JD23">
        <v>112.5</v>
      </c>
      <c r="JE23">
        <v>113.2</v>
      </c>
      <c r="JF23">
        <v>113.9</v>
      </c>
      <c r="JG23">
        <v>114.3</v>
      </c>
      <c r="JH23">
        <v>113.9</v>
      </c>
      <c r="JI23">
        <v>114.8</v>
      </c>
      <c r="JJ23">
        <v>115.5</v>
      </c>
      <c r="JK23">
        <v>116.1</v>
      </c>
      <c r="JL23">
        <v>116.7</v>
      </c>
      <c r="JM23">
        <v>117.1</v>
      </c>
      <c r="JN23">
        <v>116.5</v>
      </c>
      <c r="JO23">
        <v>117.3</v>
      </c>
      <c r="JP23">
        <v>118.1</v>
      </c>
      <c r="JQ23">
        <v>118.6</v>
      </c>
      <c r="JR23">
        <v>119.2</v>
      </c>
      <c r="JS23">
        <v>119.6</v>
      </c>
      <c r="JT23">
        <v>119</v>
      </c>
      <c r="JU23">
        <v>119.9</v>
      </c>
      <c r="JV23">
        <v>120.9</v>
      </c>
      <c r="JW23">
        <v>121.6</v>
      </c>
      <c r="JX23">
        <v>122.4</v>
      </c>
      <c r="JY23">
        <v>122.9</v>
      </c>
      <c r="JZ23">
        <v>122.4</v>
      </c>
      <c r="KA23">
        <v>123.4</v>
      </c>
      <c r="KB23">
        <v>124.4</v>
      </c>
      <c r="KC23">
        <v>124.9</v>
      </c>
      <c r="KD23">
        <v>125.6</v>
      </c>
      <c r="KE23">
        <v>126</v>
      </c>
      <c r="KF23">
        <v>125.5</v>
      </c>
      <c r="KG23">
        <v>126.4</v>
      </c>
      <c r="KH23">
        <v>127.3</v>
      </c>
      <c r="KI23">
        <v>127.9</v>
      </c>
      <c r="KJ23">
        <v>128.69999999999999</v>
      </c>
      <c r="KK23">
        <v>129.1</v>
      </c>
      <c r="KL23">
        <v>128.5</v>
      </c>
      <c r="KM23">
        <v>129.6</v>
      </c>
      <c r="KN23">
        <v>130.5</v>
      </c>
      <c r="KO23">
        <v>131.1</v>
      </c>
      <c r="KP23">
        <v>131.69999999999999</v>
      </c>
      <c r="KQ23">
        <v>132.1</v>
      </c>
      <c r="KR23">
        <v>131.4</v>
      </c>
      <c r="KS23">
        <v>132.6</v>
      </c>
      <c r="KT23">
        <v>134.4</v>
      </c>
      <c r="KU23">
        <v>135.69999999999999</v>
      </c>
      <c r="KV23">
        <v>137.30000000000001</v>
      </c>
      <c r="KW23">
        <v>138.6</v>
      </c>
      <c r="KX23">
        <v>139.1</v>
      </c>
      <c r="KY23">
        <v>140.4</v>
      </c>
      <c r="KZ23">
        <v>141.30000000000001</v>
      </c>
      <c r="LA23">
        <v>142</v>
      </c>
      <c r="LB23">
        <v>142.9</v>
      </c>
      <c r="LC23">
        <v>143.19999999999999</v>
      </c>
      <c r="LD23">
        <v>142.5</v>
      </c>
      <c r="LE23">
        <v>143.6</v>
      </c>
      <c r="LF23">
        <v>144.6</v>
      </c>
      <c r="LG23">
        <v>145.30000000000001</v>
      </c>
      <c r="LH23">
        <v>146.30000000000001</v>
      </c>
      <c r="LI23">
        <v>146.9</v>
      </c>
      <c r="LJ23">
        <v>146.5</v>
      </c>
      <c r="LK23">
        <v>147.69999999999999</v>
      </c>
      <c r="LL23">
        <v>148.5</v>
      </c>
      <c r="LM23">
        <v>149</v>
      </c>
      <c r="LN23">
        <v>150.1</v>
      </c>
      <c r="LO23">
        <v>149.4</v>
      </c>
      <c r="LP23">
        <v>150.6</v>
      </c>
      <c r="LQ23">
        <v>151.6</v>
      </c>
      <c r="LR23">
        <v>152.19999999999999</v>
      </c>
      <c r="LS23">
        <v>153</v>
      </c>
      <c r="LT23">
        <v>153.5</v>
      </c>
      <c r="LU23">
        <v>152.80000000000001</v>
      </c>
      <c r="LV23">
        <v>153.9</v>
      </c>
      <c r="LW23">
        <v>154.80000000000001</v>
      </c>
      <c r="LX23">
        <v>154.5</v>
      </c>
      <c r="LY23">
        <v>155.6</v>
      </c>
      <c r="LZ23" t="str">
        <v>NA</v>
      </c>
      <c r="MA23">
        <v>154.69999999999999</v>
      </c>
      <c r="MB23">
        <v>154.69999999999999</v>
      </c>
      <c r="MC23">
        <v>155.5</v>
      </c>
      <c r="MD23">
        <v>156.30000000000001</v>
      </c>
      <c r="ME23">
        <v>156.5</v>
      </c>
      <c r="MF23">
        <v>158</v>
      </c>
      <c r="MG23">
        <v>158.4</v>
      </c>
      <c r="MH23">
        <v>157.69999999999999</v>
      </c>
      <c r="MI23">
        <v>159.80000000000001</v>
      </c>
      <c r="MJ23">
        <v>159.9</v>
      </c>
      <c r="MK23">
        <v>161.4</v>
      </c>
      <c r="ML23">
        <v>161.6</v>
      </c>
      <c r="MM23">
        <v>160.5</v>
      </c>
      <c r="MN23">
        <v>161.5</v>
      </c>
      <c r="MO23">
        <v>162.1</v>
      </c>
      <c r="MP23">
        <v>162.1</v>
      </c>
      <c r="MQ23">
        <v>163.6</v>
      </c>
      <c r="MR23">
        <v>164.2</v>
      </c>
      <c r="MS23">
        <v>163.4</v>
      </c>
      <c r="MT23">
        <v>164.5</v>
      </c>
      <c r="MU23">
        <v>165.5</v>
      </c>
      <c r="MV23">
        <v>165.3</v>
      </c>
      <c r="MW23">
        <v>167</v>
      </c>
      <c r="MX23">
        <v>167.5</v>
      </c>
      <c r="MY23">
        <v>166.8</v>
      </c>
      <c r="MZ23">
        <v>167.8</v>
      </c>
      <c r="NA23">
        <v>169</v>
      </c>
      <c r="NB23">
        <v>169.5</v>
      </c>
      <c r="NC23">
        <v>171.2</v>
      </c>
      <c r="ND23">
        <v>171.8</v>
      </c>
      <c r="NE23">
        <v>170.7</v>
      </c>
      <c r="NF23">
        <v>172.1</v>
      </c>
      <c r="NG23">
        <v>173.5</v>
      </c>
      <c r="NH23">
        <v>173.5</v>
      </c>
      <c r="NI23">
        <v>175.2</v>
      </c>
      <c r="NJ23">
        <v>175.6</v>
      </c>
    </row>
    <row r="24" spans="2:374">
      <c r="B24" t="str">
        <v>Fuel and light</v>
      </c>
      <c r="C24">
        <v>105.5</v>
      </c>
      <c r="D24">
        <v>106.2</v>
      </c>
      <c r="E24">
        <v>106.1</v>
      </c>
      <c r="F24">
        <v>106.5</v>
      </c>
      <c r="G24">
        <v>107.5</v>
      </c>
      <c r="H24">
        <v>108.5</v>
      </c>
      <c r="I24">
        <v>109.5</v>
      </c>
      <c r="J24">
        <v>109.9</v>
      </c>
      <c r="K24">
        <v>111.1</v>
      </c>
      <c r="L24">
        <v>111.6</v>
      </c>
      <c r="M24">
        <v>112.6</v>
      </c>
      <c r="N24">
        <v>112.8</v>
      </c>
      <c r="O24">
        <v>113</v>
      </c>
      <c r="P24">
        <v>113.2</v>
      </c>
      <c r="Q24">
        <v>113.4</v>
      </c>
      <c r="R24">
        <v>113.4</v>
      </c>
      <c r="S24">
        <v>113.4</v>
      </c>
      <c r="T24">
        <v>114.4</v>
      </c>
      <c r="U24">
        <v>115.3</v>
      </c>
      <c r="V24">
        <v>115.4</v>
      </c>
      <c r="W24">
        <v>115.8</v>
      </c>
      <c r="X24">
        <v>116.4</v>
      </c>
      <c r="Y24">
        <v>117.3</v>
      </c>
      <c r="Z24">
        <v>117.4</v>
      </c>
      <c r="AA24">
        <v>118.4</v>
      </c>
      <c r="AB24">
        <v>120</v>
      </c>
      <c r="AC24">
        <v>120.6</v>
      </c>
      <c r="AD24">
        <v>121.2</v>
      </c>
      <c r="AE24">
        <v>121.9</v>
      </c>
      <c r="AF24">
        <v>122.6</v>
      </c>
      <c r="AG24">
        <v>123</v>
      </c>
      <c r="AH24">
        <v>123.8</v>
      </c>
      <c r="AI24">
        <v>123.7</v>
      </c>
      <c r="AJ24">
        <v>124.4</v>
      </c>
      <c r="AK24">
        <v>125.6</v>
      </c>
      <c r="AL24">
        <v>125.7</v>
      </c>
      <c r="AM24">
        <v>126.2</v>
      </c>
      <c r="AN24">
        <v>127.5</v>
      </c>
      <c r="AO24">
        <v>127</v>
      </c>
      <c r="AP24">
        <v>127</v>
      </c>
      <c r="AQ24">
        <v>127.4</v>
      </c>
      <c r="AR24">
        <v>128</v>
      </c>
      <c r="AS24">
        <v>128.19999999999999</v>
      </c>
      <c r="AT24">
        <v>129.1</v>
      </c>
      <c r="AU24">
        <v>129.69999999999999</v>
      </c>
      <c r="AV24">
        <v>129.80000000000001</v>
      </c>
      <c r="AW24">
        <v>130.30000000000001</v>
      </c>
      <c r="AX24">
        <v>132</v>
      </c>
      <c r="AY24">
        <v>132.1</v>
      </c>
      <c r="AZ24">
        <v>133.19999999999999</v>
      </c>
      <c r="BA24">
        <v>134.19999999999999</v>
      </c>
      <c r="BB24">
        <v>135</v>
      </c>
      <c r="BC24">
        <v>135</v>
      </c>
      <c r="BD24">
        <v>134.80000000000001</v>
      </c>
      <c r="BE24">
        <v>135.30000000000001</v>
      </c>
      <c r="BF24">
        <v>136.4</v>
      </c>
      <c r="BG24">
        <v>137.4</v>
      </c>
      <c r="BH24">
        <v>138.1</v>
      </c>
      <c r="BI24">
        <v>141.1</v>
      </c>
      <c r="BJ24">
        <v>142.6</v>
      </c>
      <c r="BK24">
        <v>142.30000000000001</v>
      </c>
      <c r="BL24">
        <v>142.4</v>
      </c>
      <c r="BM24">
        <v>142.6</v>
      </c>
      <c r="BN24">
        <v>143.80000000000001</v>
      </c>
      <c r="BO24">
        <v>144.30000000000001</v>
      </c>
      <c r="BP24">
        <v>145.1</v>
      </c>
      <c r="BQ24">
        <v>146.80000000000001</v>
      </c>
      <c r="BR24">
        <v>147.69999999999999</v>
      </c>
      <c r="BS24">
        <v>149</v>
      </c>
      <c r="BT24">
        <v>149.69999999999999</v>
      </c>
      <c r="BU24">
        <v>150.30000000000001</v>
      </c>
      <c r="BV24">
        <v>149</v>
      </c>
      <c r="BW24">
        <v>146.19999999999999</v>
      </c>
      <c r="BX24">
        <v>145.30000000000001</v>
      </c>
      <c r="BY24">
        <v>146.4</v>
      </c>
      <c r="BZ24">
        <v>146.9</v>
      </c>
      <c r="CA24">
        <v>147.80000000000001</v>
      </c>
      <c r="CB24">
        <v>146.80000000000001</v>
      </c>
      <c r="CC24">
        <v>146.4</v>
      </c>
      <c r="CD24">
        <v>146.9</v>
      </c>
      <c r="CE24">
        <v>147.69999999999999</v>
      </c>
      <c r="CF24">
        <v>148.4</v>
      </c>
      <c r="CG24">
        <v>149.9</v>
      </c>
      <c r="CH24">
        <v>150.4</v>
      </c>
      <c r="CI24">
        <v>152.30000000000001</v>
      </c>
      <c r="CJ24">
        <v>153.4</v>
      </c>
      <c r="CK24">
        <v>148.4</v>
      </c>
      <c r="CL24" t="str">
        <v>NA</v>
      </c>
      <c r="CM24">
        <v>144.9</v>
      </c>
      <c r="CN24">
        <v>144.9</v>
      </c>
      <c r="CO24">
        <v>145.80000000000001</v>
      </c>
      <c r="CP24">
        <v>146.4</v>
      </c>
      <c r="CQ24">
        <v>146.80000000000001</v>
      </c>
      <c r="CR24">
        <v>147.5</v>
      </c>
      <c r="CS24">
        <v>148.69999999999999</v>
      </c>
      <c r="CT24">
        <v>150.9</v>
      </c>
      <c r="CU24">
        <v>154.4</v>
      </c>
      <c r="CV24">
        <v>156</v>
      </c>
      <c r="CW24">
        <v>156</v>
      </c>
      <c r="CX24">
        <v>161.69999999999999</v>
      </c>
      <c r="CY24">
        <v>162.1</v>
      </c>
      <c r="CZ24">
        <v>162.5</v>
      </c>
      <c r="DA24">
        <v>163.1</v>
      </c>
      <c r="DB24">
        <v>163.69999999999999</v>
      </c>
      <c r="DC24">
        <v>165.5</v>
      </c>
      <c r="DD24">
        <v>165.3</v>
      </c>
      <c r="DE24">
        <v>165.6</v>
      </c>
      <c r="DF24">
        <v>165.8</v>
      </c>
      <c r="DG24">
        <v>167.4</v>
      </c>
      <c r="DH24">
        <v>168.9</v>
      </c>
      <c r="DI24">
        <v>173.3</v>
      </c>
      <c r="DJ24">
        <v>175.3</v>
      </c>
      <c r="DK24">
        <v>176.7</v>
      </c>
      <c r="DL24">
        <v>179.6</v>
      </c>
      <c r="DM24">
        <v>179.1</v>
      </c>
      <c r="DN24">
        <v>179.7</v>
      </c>
      <c r="DO24">
        <v>180.8</v>
      </c>
      <c r="DP24">
        <v>181.9</v>
      </c>
      <c r="DQ24">
        <v>182.8</v>
      </c>
      <c r="DR24">
        <v>183.2</v>
      </c>
      <c r="DS24">
        <v>181.6</v>
      </c>
      <c r="DT24">
        <v>181.4</v>
      </c>
      <c r="DU24">
        <v>181.5</v>
      </c>
      <c r="DV24">
        <v>182.5</v>
      </c>
      <c r="DW24">
        <v>105.5</v>
      </c>
      <c r="DX24">
        <v>106</v>
      </c>
      <c r="DY24">
        <v>106.1</v>
      </c>
      <c r="DZ24">
        <v>106.5</v>
      </c>
      <c r="EA24">
        <v>107.4</v>
      </c>
      <c r="EB24">
        <v>108.3</v>
      </c>
      <c r="EC24">
        <v>109.2</v>
      </c>
      <c r="ED24">
        <v>109.7</v>
      </c>
      <c r="EE24">
        <v>110.5</v>
      </c>
      <c r="EF24">
        <v>110.9</v>
      </c>
      <c r="EG24">
        <v>111.6</v>
      </c>
      <c r="EH24">
        <v>111.9</v>
      </c>
      <c r="EI24">
        <v>112.2</v>
      </c>
      <c r="EJ24">
        <v>112.4</v>
      </c>
      <c r="EK24">
        <v>112.5</v>
      </c>
      <c r="EL24">
        <v>112.5</v>
      </c>
      <c r="EM24">
        <v>112.5</v>
      </c>
      <c r="EN24">
        <v>113.2</v>
      </c>
      <c r="EO24">
        <v>113.9</v>
      </c>
      <c r="EP24">
        <v>114</v>
      </c>
      <c r="EQ24">
        <v>114.3</v>
      </c>
      <c r="ER24">
        <v>114.7</v>
      </c>
      <c r="ES24">
        <v>115.5</v>
      </c>
      <c r="ET24">
        <v>115.7</v>
      </c>
      <c r="EU24">
        <v>116.5</v>
      </c>
      <c r="EV24">
        <v>117.7</v>
      </c>
      <c r="EW24">
        <v>118.3</v>
      </c>
      <c r="EX24">
        <v>118.7</v>
      </c>
      <c r="EY24">
        <v>119.2</v>
      </c>
      <c r="EZ24">
        <v>119.8</v>
      </c>
      <c r="FA24">
        <v>120.1</v>
      </c>
      <c r="FB24">
        <v>120.6</v>
      </c>
      <c r="FC24">
        <v>120.4</v>
      </c>
      <c r="FD24">
        <v>120.8</v>
      </c>
      <c r="FE24">
        <v>121.6</v>
      </c>
      <c r="FF24">
        <v>122</v>
      </c>
      <c r="FG24">
        <v>122.7</v>
      </c>
      <c r="FH24">
        <v>123.1</v>
      </c>
      <c r="FI24">
        <v>122.4</v>
      </c>
      <c r="FJ24">
        <v>122.3</v>
      </c>
      <c r="FK24">
        <v>122.7</v>
      </c>
      <c r="FL24">
        <v>123.3</v>
      </c>
      <c r="FM24">
        <v>123.4</v>
      </c>
      <c r="FN24">
        <v>123.6</v>
      </c>
      <c r="FO24">
        <v>124.1</v>
      </c>
      <c r="FP24">
        <v>124.3</v>
      </c>
      <c r="FQ24">
        <v>125</v>
      </c>
      <c r="FR24">
        <v>126.6</v>
      </c>
      <c r="FS24">
        <v>126.8</v>
      </c>
      <c r="FT24">
        <v>127.9</v>
      </c>
      <c r="FU24">
        <v>129.1</v>
      </c>
      <c r="FV24">
        <v>129.80000000000001</v>
      </c>
      <c r="FW24">
        <v>129.4</v>
      </c>
      <c r="FX24">
        <v>128.80000000000001</v>
      </c>
      <c r="FY24">
        <v>129.4</v>
      </c>
      <c r="FZ24">
        <v>129.80000000000001</v>
      </c>
      <c r="GA24">
        <v>131</v>
      </c>
      <c r="GB24">
        <v>132.19999999999999</v>
      </c>
      <c r="GC24">
        <v>135.30000000000001</v>
      </c>
      <c r="GD24">
        <v>136.6</v>
      </c>
      <c r="GE24">
        <v>136.6</v>
      </c>
      <c r="GF24">
        <v>136.69999999999999</v>
      </c>
      <c r="GG24">
        <v>136.5</v>
      </c>
      <c r="GH24">
        <v>136.5</v>
      </c>
      <c r="GI24">
        <v>136.9</v>
      </c>
      <c r="GJ24">
        <v>138.1</v>
      </c>
      <c r="GK24">
        <v>139.69999999999999</v>
      </c>
      <c r="GL24">
        <v>140.9</v>
      </c>
      <c r="GM24">
        <v>142.30000000000001</v>
      </c>
      <c r="GN24">
        <v>145.30000000000001</v>
      </c>
      <c r="GO24">
        <v>145.1</v>
      </c>
      <c r="GP24">
        <v>142.69999999999999</v>
      </c>
      <c r="GQ24">
        <v>139.5</v>
      </c>
      <c r="GR24">
        <v>138.4</v>
      </c>
      <c r="GS24">
        <v>139.69999999999999</v>
      </c>
      <c r="GT24">
        <v>140.30000000000001</v>
      </c>
      <c r="GU24">
        <v>141.19999999999999</v>
      </c>
      <c r="GV24">
        <v>139.30000000000001</v>
      </c>
      <c r="GW24">
        <v>138.5</v>
      </c>
      <c r="GX24">
        <v>139.19999999999999</v>
      </c>
      <c r="GY24">
        <v>140.6</v>
      </c>
      <c r="GZ24">
        <v>142.30000000000001</v>
      </c>
      <c r="HA24">
        <v>143.69999999999999</v>
      </c>
      <c r="HB24">
        <v>144.6</v>
      </c>
      <c r="HC24">
        <v>147.19999999999999</v>
      </c>
      <c r="HD24">
        <v>148.9</v>
      </c>
      <c r="HE24">
        <v>144.1</v>
      </c>
      <c r="HF24" t="str">
        <v>NA</v>
      </c>
      <c r="HG24">
        <v>141.9</v>
      </c>
      <c r="HH24">
        <v>141.9</v>
      </c>
      <c r="HI24">
        <v>143</v>
      </c>
      <c r="HJ24">
        <v>142.9</v>
      </c>
      <c r="HK24">
        <v>143.1</v>
      </c>
      <c r="HL24">
        <v>143.6</v>
      </c>
      <c r="HM24">
        <v>144.6</v>
      </c>
      <c r="HN24">
        <v>147.9</v>
      </c>
      <c r="HO24">
        <v>152.4</v>
      </c>
      <c r="HP24">
        <v>155.5</v>
      </c>
      <c r="HQ24">
        <v>155.6</v>
      </c>
      <c r="HR24">
        <v>159.4</v>
      </c>
      <c r="HS24">
        <v>159.80000000000001</v>
      </c>
      <c r="HT24">
        <v>160.69999999999999</v>
      </c>
      <c r="HU24">
        <v>162.6</v>
      </c>
      <c r="HV24">
        <v>162.6</v>
      </c>
      <c r="HW24">
        <v>164.2</v>
      </c>
      <c r="HX24">
        <v>163.9</v>
      </c>
      <c r="HY24">
        <v>164.1</v>
      </c>
      <c r="HZ24">
        <v>164.2</v>
      </c>
      <c r="IA24">
        <v>165.7</v>
      </c>
      <c r="IB24">
        <v>167.2</v>
      </c>
      <c r="IC24">
        <v>172.2</v>
      </c>
      <c r="ID24">
        <v>174.6</v>
      </c>
      <c r="IE24">
        <v>176</v>
      </c>
      <c r="IF24">
        <v>179.6</v>
      </c>
      <c r="IG24">
        <v>178.8</v>
      </c>
      <c r="IH24">
        <v>179.5</v>
      </c>
      <c r="II24">
        <v>180.5</v>
      </c>
      <c r="IJ24">
        <v>181.3</v>
      </c>
      <c r="IK24">
        <v>182</v>
      </c>
      <c r="IL24">
        <v>182</v>
      </c>
      <c r="IM24">
        <v>182.1</v>
      </c>
      <c r="IN24">
        <v>181.9</v>
      </c>
      <c r="IO24">
        <v>181.7</v>
      </c>
      <c r="IP24">
        <v>182.8</v>
      </c>
      <c r="IQ24">
        <v>105.4</v>
      </c>
      <c r="IR24">
        <v>105.7</v>
      </c>
      <c r="IS24">
        <v>106</v>
      </c>
      <c r="IT24">
        <v>106.4</v>
      </c>
      <c r="IU24">
        <v>107.2</v>
      </c>
      <c r="IV24">
        <v>108</v>
      </c>
      <c r="IW24">
        <v>108.6</v>
      </c>
      <c r="IX24">
        <v>109.3</v>
      </c>
      <c r="IY24">
        <v>109.5</v>
      </c>
      <c r="IZ24">
        <v>109.7</v>
      </c>
      <c r="JA24">
        <v>110</v>
      </c>
      <c r="JB24">
        <v>110.4</v>
      </c>
      <c r="JC24">
        <v>111</v>
      </c>
      <c r="JD24">
        <v>111.1</v>
      </c>
      <c r="JE24">
        <v>110.9</v>
      </c>
      <c r="JF24">
        <v>110.9</v>
      </c>
      <c r="JG24">
        <v>111.1</v>
      </c>
      <c r="JH24">
        <v>111.2</v>
      </c>
      <c r="JI24">
        <v>111.6</v>
      </c>
      <c r="JJ24">
        <v>111.8</v>
      </c>
      <c r="JK24">
        <v>111.8</v>
      </c>
      <c r="JL24">
        <v>112</v>
      </c>
      <c r="JM24">
        <v>112.6</v>
      </c>
      <c r="JN24">
        <v>113</v>
      </c>
      <c r="JO24">
        <v>113.4</v>
      </c>
      <c r="JP24">
        <v>114</v>
      </c>
      <c r="JQ24">
        <v>114.4</v>
      </c>
      <c r="JR24">
        <v>114.7</v>
      </c>
      <c r="JS24">
        <v>114.9</v>
      </c>
      <c r="JT24">
        <v>115.1</v>
      </c>
      <c r="JU24">
        <v>115.3</v>
      </c>
      <c r="JV24">
        <v>115.3</v>
      </c>
      <c r="JW24">
        <v>115.1</v>
      </c>
      <c r="JX24">
        <v>114.9</v>
      </c>
      <c r="JY24">
        <v>115.1</v>
      </c>
      <c r="JZ24">
        <v>116</v>
      </c>
      <c r="KA24">
        <v>116.9</v>
      </c>
      <c r="KB24">
        <v>116</v>
      </c>
      <c r="KC24">
        <v>114.8</v>
      </c>
      <c r="KD24">
        <v>114.6</v>
      </c>
      <c r="KE24">
        <v>115</v>
      </c>
      <c r="KF24">
        <v>115.5</v>
      </c>
      <c r="KG24">
        <v>115.5</v>
      </c>
      <c r="KH24">
        <v>114.7</v>
      </c>
      <c r="KI24">
        <v>114.8</v>
      </c>
      <c r="KJ24">
        <v>115.2</v>
      </c>
      <c r="KK24">
        <v>116.2</v>
      </c>
      <c r="KL24">
        <v>117.8</v>
      </c>
      <c r="KM24">
        <v>118</v>
      </c>
      <c r="KN24">
        <v>119.2</v>
      </c>
      <c r="KO24">
        <v>120.8</v>
      </c>
      <c r="KP24">
        <v>121.4</v>
      </c>
      <c r="KQ24">
        <v>120.1</v>
      </c>
      <c r="KR24">
        <v>119</v>
      </c>
      <c r="KS24">
        <v>119.7</v>
      </c>
      <c r="KT24">
        <v>118.9</v>
      </c>
      <c r="KU24">
        <v>120.6</v>
      </c>
      <c r="KV24">
        <v>122.6</v>
      </c>
      <c r="KW24">
        <v>125.7</v>
      </c>
      <c r="KX24">
        <v>126.8</v>
      </c>
      <c r="KY24">
        <v>127.3</v>
      </c>
      <c r="KZ24">
        <v>127.3</v>
      </c>
      <c r="LA24">
        <v>126.4</v>
      </c>
      <c r="LB24">
        <v>124.6</v>
      </c>
      <c r="LC24">
        <v>124.7</v>
      </c>
      <c r="LD24">
        <v>126.5</v>
      </c>
      <c r="LE24">
        <v>128.1</v>
      </c>
      <c r="LF24">
        <v>129.80000000000001</v>
      </c>
      <c r="LG24">
        <v>131.19999999999999</v>
      </c>
      <c r="LH24">
        <v>133.4</v>
      </c>
      <c r="LI24">
        <v>136.69999999999999</v>
      </c>
      <c r="LJ24">
        <v>132.4</v>
      </c>
      <c r="LK24">
        <v>128.6</v>
      </c>
      <c r="LL24">
        <v>127.1</v>
      </c>
      <c r="LM24">
        <v>128.80000000000001</v>
      </c>
      <c r="LN24">
        <v>129.4</v>
      </c>
      <c r="LO24">
        <v>130.5</v>
      </c>
      <c r="LP24">
        <v>127</v>
      </c>
      <c r="LQ24">
        <v>125.5</v>
      </c>
      <c r="LR24">
        <v>126.6</v>
      </c>
      <c r="LS24">
        <v>128.9</v>
      </c>
      <c r="LT24">
        <v>132.19999999999999</v>
      </c>
      <c r="LU24">
        <v>133.6</v>
      </c>
      <c r="LV24">
        <v>135.1</v>
      </c>
      <c r="LW24">
        <v>138.9</v>
      </c>
      <c r="LX24">
        <v>141.4</v>
      </c>
      <c r="LY24">
        <v>137.1</v>
      </c>
      <c r="LZ24" t="str">
        <v>NA</v>
      </c>
      <c r="MA24">
        <v>137.1</v>
      </c>
      <c r="MB24">
        <v>137.1</v>
      </c>
      <c r="MC24">
        <v>138.30000000000001</v>
      </c>
      <c r="MD24">
        <v>137.19999999999999</v>
      </c>
      <c r="ME24">
        <v>137.1</v>
      </c>
      <c r="MF24">
        <v>137.30000000000001</v>
      </c>
      <c r="MG24">
        <v>137.9</v>
      </c>
      <c r="MH24">
        <v>142.9</v>
      </c>
      <c r="MI24">
        <v>149.1</v>
      </c>
      <c r="MJ24">
        <v>154.80000000000001</v>
      </c>
      <c r="MK24">
        <v>154.9</v>
      </c>
      <c r="ML24">
        <v>155.5</v>
      </c>
      <c r="MM24">
        <v>156.1</v>
      </c>
      <c r="MN24">
        <v>157.69999999999999</v>
      </c>
      <c r="MO24">
        <v>160.69999999999999</v>
      </c>
      <c r="MP24">
        <v>160.80000000000001</v>
      </c>
      <c r="MQ24">
        <v>162.19999999999999</v>
      </c>
      <c r="MR24">
        <v>161.6</v>
      </c>
      <c r="MS24">
        <v>161.69999999999999</v>
      </c>
      <c r="MT24">
        <v>161.6</v>
      </c>
      <c r="MU24">
        <v>163</v>
      </c>
      <c r="MV24">
        <v>164.5</v>
      </c>
      <c r="MW24">
        <v>170.5</v>
      </c>
      <c r="MX24">
        <v>173.5</v>
      </c>
      <c r="MY24">
        <v>174.9</v>
      </c>
      <c r="MZ24">
        <v>179.5</v>
      </c>
      <c r="NA24">
        <v>178.4</v>
      </c>
      <c r="NB24">
        <v>179.2</v>
      </c>
      <c r="NC24">
        <v>180</v>
      </c>
      <c r="ND24">
        <v>180.3</v>
      </c>
      <c r="NE24">
        <v>180.6</v>
      </c>
      <c r="NF24">
        <v>180.1</v>
      </c>
      <c r="NG24">
        <v>182.8</v>
      </c>
      <c r="NH24">
        <v>182.6</v>
      </c>
      <c r="NI24">
        <v>182.1</v>
      </c>
      <c r="NJ24">
        <v>183.4</v>
      </c>
    </row>
    <row r="25" spans="2:374">
      <c r="B25" t="str">
        <v>Household goods and services</v>
      </c>
      <c r="C25">
        <v>104.8</v>
      </c>
      <c r="D25">
        <v>105.2</v>
      </c>
      <c r="E25">
        <v>105.6</v>
      </c>
      <c r="F25">
        <v>106.1</v>
      </c>
      <c r="G25">
        <v>106.8</v>
      </c>
      <c r="H25">
        <v>107.5</v>
      </c>
      <c r="I25">
        <v>108.3</v>
      </c>
      <c r="J25">
        <v>108.7</v>
      </c>
      <c r="K25">
        <v>109.6</v>
      </c>
      <c r="L25">
        <v>110.4</v>
      </c>
      <c r="M25">
        <v>111.3</v>
      </c>
      <c r="N25">
        <v>112.1</v>
      </c>
      <c r="O25">
        <v>112.6</v>
      </c>
      <c r="P25">
        <v>112.9</v>
      </c>
      <c r="Q25">
        <v>113.4</v>
      </c>
      <c r="R25">
        <v>113.7</v>
      </c>
      <c r="S25">
        <v>114.1</v>
      </c>
      <c r="T25">
        <v>114.9</v>
      </c>
      <c r="U25">
        <v>115.4</v>
      </c>
      <c r="V25">
        <v>115.9</v>
      </c>
      <c r="W25">
        <v>116.7</v>
      </c>
      <c r="X25">
        <v>117.5</v>
      </c>
      <c r="Y25">
        <v>118.1</v>
      </c>
      <c r="Z25">
        <v>118.2</v>
      </c>
      <c r="AA25">
        <v>118.9</v>
      </c>
      <c r="AB25">
        <v>119.6</v>
      </c>
      <c r="AC25">
        <v>120.2</v>
      </c>
      <c r="AD25">
        <v>120.9</v>
      </c>
      <c r="AE25">
        <v>121.5</v>
      </c>
      <c r="AF25">
        <v>122.8</v>
      </c>
      <c r="AG25">
        <v>123</v>
      </c>
      <c r="AH25">
        <v>123.7</v>
      </c>
      <c r="AI25">
        <v>124.5</v>
      </c>
      <c r="AJ25">
        <v>125.1</v>
      </c>
      <c r="AK25">
        <v>125.6</v>
      </c>
      <c r="AL25">
        <v>126</v>
      </c>
      <c r="AM25">
        <v>126.6</v>
      </c>
      <c r="AN25">
        <v>127.1</v>
      </c>
      <c r="AO25">
        <v>127.7</v>
      </c>
      <c r="AP25">
        <v>128</v>
      </c>
      <c r="AQ25">
        <v>128.5</v>
      </c>
      <c r="AR25">
        <v>129.30000000000001</v>
      </c>
      <c r="AS25">
        <v>130</v>
      </c>
      <c r="AT25">
        <v>130.6</v>
      </c>
      <c r="AU25">
        <v>131.1</v>
      </c>
      <c r="AV25">
        <v>131.80000000000001</v>
      </c>
      <c r="AW25">
        <v>132.1</v>
      </c>
      <c r="AX25">
        <v>132.9</v>
      </c>
      <c r="AY25">
        <v>133.19999999999999</v>
      </c>
      <c r="AZ25">
        <v>133.6</v>
      </c>
      <c r="BA25">
        <v>134.1</v>
      </c>
      <c r="BB25">
        <v>134.30000000000001</v>
      </c>
      <c r="BC25">
        <v>134.9</v>
      </c>
      <c r="BD25">
        <v>135.19999999999999</v>
      </c>
      <c r="BE25">
        <v>136.1</v>
      </c>
      <c r="BF25">
        <v>137.30000000000001</v>
      </c>
      <c r="BG25">
        <v>137.9</v>
      </c>
      <c r="BH25">
        <v>138.4</v>
      </c>
      <c r="BI25">
        <v>139.4</v>
      </c>
      <c r="BJ25">
        <v>139.5</v>
      </c>
      <c r="BK25">
        <v>139.80000000000001</v>
      </c>
      <c r="BL25">
        <v>139.9</v>
      </c>
      <c r="BM25">
        <v>139.9</v>
      </c>
      <c r="BN25">
        <v>140.9</v>
      </c>
      <c r="BO25">
        <v>141.80000000000001</v>
      </c>
      <c r="BP25">
        <v>142.19999999999999</v>
      </c>
      <c r="BQ25">
        <v>143.1</v>
      </c>
      <c r="BR25">
        <v>143.80000000000001</v>
      </c>
      <c r="BS25">
        <v>144</v>
      </c>
      <c r="BT25">
        <v>147.5</v>
      </c>
      <c r="BU25">
        <v>148</v>
      </c>
      <c r="BV25">
        <v>149.5</v>
      </c>
      <c r="BW25">
        <v>150.1</v>
      </c>
      <c r="BX25">
        <v>150.1</v>
      </c>
      <c r="BY25">
        <v>150</v>
      </c>
      <c r="BZ25">
        <v>149.5</v>
      </c>
      <c r="CA25">
        <v>149.6</v>
      </c>
      <c r="CB25">
        <v>150</v>
      </c>
      <c r="CC25">
        <v>150.19999999999999</v>
      </c>
      <c r="CD25">
        <v>150.30000000000001</v>
      </c>
      <c r="CE25">
        <v>150.6</v>
      </c>
      <c r="CF25">
        <v>150.9</v>
      </c>
      <c r="CG25">
        <v>151.19999999999999</v>
      </c>
      <c r="CH25">
        <v>151.69999999999999</v>
      </c>
      <c r="CI25">
        <v>151.80000000000001</v>
      </c>
      <c r="CJ25">
        <v>151.5</v>
      </c>
      <c r="CK25" t="str">
        <v>NA</v>
      </c>
      <c r="CL25" t="str">
        <v>NA</v>
      </c>
      <c r="CM25">
        <v>151.69999999999999</v>
      </c>
      <c r="CN25">
        <v>151.69999999999999</v>
      </c>
      <c r="CO25">
        <v>151.9</v>
      </c>
      <c r="CP25">
        <v>151.6</v>
      </c>
      <c r="CQ25">
        <v>152</v>
      </c>
      <c r="CR25">
        <v>152.80000000000001</v>
      </c>
      <c r="CS25">
        <v>153.4</v>
      </c>
      <c r="CT25">
        <v>153.9</v>
      </c>
      <c r="CU25">
        <v>154.80000000000001</v>
      </c>
      <c r="CV25">
        <v>154.80000000000001</v>
      </c>
      <c r="CW25">
        <v>155.5</v>
      </c>
      <c r="CX25">
        <v>158.80000000000001</v>
      </c>
      <c r="CY25">
        <v>159.19999999999999</v>
      </c>
      <c r="CZ25">
        <v>160.30000000000001</v>
      </c>
      <c r="DA25">
        <v>160.9</v>
      </c>
      <c r="DB25">
        <v>161.30000000000001</v>
      </c>
      <c r="DC25">
        <v>162</v>
      </c>
      <c r="DD25">
        <v>162.9</v>
      </c>
      <c r="DE25">
        <v>163.9</v>
      </c>
      <c r="DF25">
        <v>164.9</v>
      </c>
      <c r="DG25">
        <v>165.7</v>
      </c>
      <c r="DH25">
        <v>166.5</v>
      </c>
      <c r="DI25">
        <v>167.7</v>
      </c>
      <c r="DJ25">
        <v>168.9</v>
      </c>
      <c r="DK25">
        <v>170.3</v>
      </c>
      <c r="DL25">
        <v>171.3</v>
      </c>
      <c r="DM25">
        <v>172.3</v>
      </c>
      <c r="DN25">
        <v>173.6</v>
      </c>
      <c r="DO25">
        <v>174.4</v>
      </c>
      <c r="DP25">
        <v>175.5</v>
      </c>
      <c r="DQ25">
        <v>176.4</v>
      </c>
      <c r="DR25">
        <v>177.2</v>
      </c>
      <c r="DS25">
        <v>178.6</v>
      </c>
      <c r="DT25">
        <v>178.6</v>
      </c>
      <c r="DU25">
        <v>179.1</v>
      </c>
      <c r="DV25">
        <v>179.8</v>
      </c>
      <c r="DW25">
        <v>104.8</v>
      </c>
      <c r="DX25">
        <v>105.2</v>
      </c>
      <c r="DY25">
        <v>105.6</v>
      </c>
      <c r="DZ25">
        <v>106.3</v>
      </c>
      <c r="EA25">
        <v>106.9</v>
      </c>
      <c r="EB25">
        <v>107.6</v>
      </c>
      <c r="EC25">
        <v>108.2</v>
      </c>
      <c r="ED25">
        <v>108.7</v>
      </c>
      <c r="EE25">
        <v>109.6</v>
      </c>
      <c r="EF25">
        <v>110.3</v>
      </c>
      <c r="EG25">
        <v>111.1</v>
      </c>
      <c r="EH25">
        <v>111.7</v>
      </c>
      <c r="EI25">
        <v>112.3</v>
      </c>
      <c r="EJ25">
        <v>112.8</v>
      </c>
      <c r="EK25">
        <v>113.2</v>
      </c>
      <c r="EL25">
        <v>113.6</v>
      </c>
      <c r="EM25">
        <v>114.1</v>
      </c>
      <c r="EN25">
        <v>114.6</v>
      </c>
      <c r="EO25">
        <v>115.2</v>
      </c>
      <c r="EP25">
        <v>115.6</v>
      </c>
      <c r="EQ25">
        <v>116.1</v>
      </c>
      <c r="ER25">
        <v>116.7</v>
      </c>
      <c r="ES25">
        <v>117.3</v>
      </c>
      <c r="ET25">
        <v>117.5</v>
      </c>
      <c r="EU25">
        <v>118.1</v>
      </c>
      <c r="EV25">
        <v>118.7</v>
      </c>
      <c r="EW25">
        <v>119.2</v>
      </c>
      <c r="EX25">
        <v>119.7</v>
      </c>
      <c r="EY25">
        <v>120.2</v>
      </c>
      <c r="EZ25">
        <v>121.1</v>
      </c>
      <c r="FA25">
        <v>121.3</v>
      </c>
      <c r="FB25">
        <v>122</v>
      </c>
      <c r="FC25">
        <v>122.6</v>
      </c>
      <c r="FD25">
        <v>123</v>
      </c>
      <c r="FE25">
        <v>123.4</v>
      </c>
      <c r="FF25">
        <v>123.6</v>
      </c>
      <c r="FG25">
        <v>124.2</v>
      </c>
      <c r="FH25">
        <v>124.6</v>
      </c>
      <c r="FI25">
        <v>125.1</v>
      </c>
      <c r="FJ25">
        <v>125.5</v>
      </c>
      <c r="FK25">
        <v>126</v>
      </c>
      <c r="FL25">
        <v>126.4</v>
      </c>
      <c r="FM25">
        <v>126.9</v>
      </c>
      <c r="FN25">
        <v>127.4</v>
      </c>
      <c r="FO25">
        <v>127.9</v>
      </c>
      <c r="FP25">
        <v>128.4</v>
      </c>
      <c r="FQ25">
        <v>128.6</v>
      </c>
      <c r="FR25">
        <v>129.19999999999999</v>
      </c>
      <c r="FS25">
        <v>129.4</v>
      </c>
      <c r="FT25">
        <v>129.69999999999999</v>
      </c>
      <c r="FU25">
        <v>130.1</v>
      </c>
      <c r="FV25">
        <v>130.4</v>
      </c>
      <c r="FW25">
        <v>130.9</v>
      </c>
      <c r="FX25">
        <v>131.19999999999999</v>
      </c>
      <c r="FY25">
        <v>131.9</v>
      </c>
      <c r="FZ25">
        <v>132.80000000000001</v>
      </c>
      <c r="GA25">
        <v>133.30000000000001</v>
      </c>
      <c r="GB25">
        <v>133.6</v>
      </c>
      <c r="GC25">
        <v>134.4</v>
      </c>
      <c r="GD25">
        <v>134.69999999999999</v>
      </c>
      <c r="GE25">
        <v>134.9</v>
      </c>
      <c r="GF25">
        <v>135.19999999999999</v>
      </c>
      <c r="GG25">
        <v>135.6</v>
      </c>
      <c r="GH25">
        <v>136.6</v>
      </c>
      <c r="GI25">
        <v>137.4</v>
      </c>
      <c r="GJ25">
        <v>137.9</v>
      </c>
      <c r="GK25">
        <v>138.6</v>
      </c>
      <c r="GL25">
        <v>139.4</v>
      </c>
      <c r="GM25">
        <v>139.69999999999999</v>
      </c>
      <c r="GN25">
        <v>142.19999999999999</v>
      </c>
      <c r="GO25">
        <v>142.19999999999999</v>
      </c>
      <c r="GP25">
        <v>143.19999999999999</v>
      </c>
      <c r="GQ25">
        <v>143.6</v>
      </c>
      <c r="GR25">
        <v>143.69999999999999</v>
      </c>
      <c r="GS25">
        <v>143.80000000000001</v>
      </c>
      <c r="GT25">
        <v>143.69999999999999</v>
      </c>
      <c r="GU25">
        <v>143.80000000000001</v>
      </c>
      <c r="GV25">
        <v>144.19999999999999</v>
      </c>
      <c r="GW25">
        <v>144.5</v>
      </c>
      <c r="GX25">
        <v>144.6</v>
      </c>
      <c r="GY25">
        <v>145</v>
      </c>
      <c r="GZ25">
        <v>145.30000000000001</v>
      </c>
      <c r="HA25">
        <v>145.80000000000001</v>
      </c>
      <c r="HB25">
        <v>146.19999999999999</v>
      </c>
      <c r="HC25">
        <v>146.4</v>
      </c>
      <c r="HD25">
        <v>146.4</v>
      </c>
      <c r="HE25" t="str">
        <v>NA</v>
      </c>
      <c r="HF25" t="str">
        <v>NA</v>
      </c>
      <c r="HG25">
        <v>146.4</v>
      </c>
      <c r="HH25">
        <v>146.4</v>
      </c>
      <c r="HI25">
        <v>148.4</v>
      </c>
      <c r="HJ25">
        <v>148.69999999999999</v>
      </c>
      <c r="HK25">
        <v>148.69999999999999</v>
      </c>
      <c r="HL25">
        <v>149.19999999999999</v>
      </c>
      <c r="HM25">
        <v>149.69999999999999</v>
      </c>
      <c r="HN25">
        <v>150</v>
      </c>
      <c r="HO25">
        <v>150.9</v>
      </c>
      <c r="HP25">
        <v>151.19999999999999</v>
      </c>
      <c r="HQ25">
        <v>151.80000000000001</v>
      </c>
      <c r="HR25">
        <v>154.69999999999999</v>
      </c>
      <c r="HS25">
        <v>154.80000000000001</v>
      </c>
      <c r="HT25">
        <v>155.80000000000001</v>
      </c>
      <c r="HU25">
        <v>157.5</v>
      </c>
      <c r="HV25">
        <v>157.5</v>
      </c>
      <c r="HW25">
        <v>158.4</v>
      </c>
      <c r="HX25">
        <v>159.30000000000001</v>
      </c>
      <c r="HY25">
        <v>160.19999999999999</v>
      </c>
      <c r="HZ25">
        <v>161.1</v>
      </c>
      <c r="IA25">
        <v>161.80000000000001</v>
      </c>
      <c r="IB25">
        <v>162.80000000000001</v>
      </c>
      <c r="IC25">
        <v>164</v>
      </c>
      <c r="ID25">
        <v>165.2</v>
      </c>
      <c r="IE25">
        <v>166.4</v>
      </c>
      <c r="IF25">
        <v>167.4</v>
      </c>
      <c r="IG25">
        <v>168.5</v>
      </c>
      <c r="IH25">
        <v>169.5</v>
      </c>
      <c r="II25">
        <v>170.4</v>
      </c>
      <c r="IJ25">
        <v>171.4</v>
      </c>
      <c r="IK25">
        <v>172.1</v>
      </c>
      <c r="IL25">
        <v>172.9</v>
      </c>
      <c r="IM25">
        <v>174.2</v>
      </c>
      <c r="IN25">
        <v>174.2</v>
      </c>
      <c r="IO25">
        <v>174.6</v>
      </c>
      <c r="IP25">
        <v>175.2</v>
      </c>
      <c r="IQ25">
        <v>104.8</v>
      </c>
      <c r="IR25">
        <v>105.2</v>
      </c>
      <c r="IS25">
        <v>105.7</v>
      </c>
      <c r="IT25">
        <v>106.5</v>
      </c>
      <c r="IU25">
        <v>107.1</v>
      </c>
      <c r="IV25">
        <v>107.7</v>
      </c>
      <c r="IW25">
        <v>108.1</v>
      </c>
      <c r="IX25">
        <v>108.7</v>
      </c>
      <c r="IY25">
        <v>109.6</v>
      </c>
      <c r="IZ25">
        <v>110.2</v>
      </c>
      <c r="JA25">
        <v>110.9</v>
      </c>
      <c r="JB25">
        <v>111.3</v>
      </c>
      <c r="JC25">
        <v>111.9</v>
      </c>
      <c r="JD25">
        <v>112.6</v>
      </c>
      <c r="JE25">
        <v>113</v>
      </c>
      <c r="JF25">
        <v>113.4</v>
      </c>
      <c r="JG25">
        <v>114.1</v>
      </c>
      <c r="JH25">
        <v>114.3</v>
      </c>
      <c r="JI25">
        <v>114.9</v>
      </c>
      <c r="JJ25">
        <v>115.3</v>
      </c>
      <c r="JK25">
        <v>115.5</v>
      </c>
      <c r="JL25">
        <v>115.8</v>
      </c>
      <c r="JM25">
        <v>116.4</v>
      </c>
      <c r="JN25">
        <v>116.8</v>
      </c>
      <c r="JO25">
        <v>117.2</v>
      </c>
      <c r="JP25">
        <v>117.7</v>
      </c>
      <c r="JQ25">
        <v>118</v>
      </c>
      <c r="JR25">
        <v>118.4</v>
      </c>
      <c r="JS25">
        <v>118.7</v>
      </c>
      <c r="JT25">
        <v>119.2</v>
      </c>
      <c r="JU25">
        <v>119.5</v>
      </c>
      <c r="JV25">
        <v>120</v>
      </c>
      <c r="JW25">
        <v>120.4</v>
      </c>
      <c r="JX25">
        <v>120.7</v>
      </c>
      <c r="JY25">
        <v>121</v>
      </c>
      <c r="JZ25">
        <v>121</v>
      </c>
      <c r="KA25">
        <v>121.6</v>
      </c>
      <c r="KB25">
        <v>121.8</v>
      </c>
      <c r="KC25">
        <v>122.3</v>
      </c>
      <c r="KD25">
        <v>122.8</v>
      </c>
      <c r="KE25">
        <v>123.2</v>
      </c>
      <c r="KF25">
        <v>123.2</v>
      </c>
      <c r="KG25">
        <v>123.5</v>
      </c>
      <c r="KH25">
        <v>123.9</v>
      </c>
      <c r="KI25">
        <v>124.3</v>
      </c>
      <c r="KJ25">
        <v>124.5</v>
      </c>
      <c r="KK25">
        <v>124.7</v>
      </c>
      <c r="KL25">
        <v>125</v>
      </c>
      <c r="KM25">
        <v>125.1</v>
      </c>
      <c r="KN25">
        <v>125.3</v>
      </c>
      <c r="KO25">
        <v>125.6</v>
      </c>
      <c r="KP25">
        <v>126</v>
      </c>
      <c r="KQ25">
        <v>126.5</v>
      </c>
      <c r="KR25">
        <v>126.8</v>
      </c>
      <c r="KS25">
        <v>127.2</v>
      </c>
      <c r="KT25">
        <v>127.7</v>
      </c>
      <c r="KU25">
        <v>128.1</v>
      </c>
      <c r="KV25">
        <v>128.30000000000001</v>
      </c>
      <c r="KW25">
        <v>128.80000000000001</v>
      </c>
      <c r="KX25">
        <v>129.30000000000001</v>
      </c>
      <c r="KY25">
        <v>129.5</v>
      </c>
      <c r="KZ25">
        <v>129.9</v>
      </c>
      <c r="LA25">
        <v>130.80000000000001</v>
      </c>
      <c r="LB25">
        <v>131.80000000000001</v>
      </c>
      <c r="LC25">
        <v>132.5</v>
      </c>
      <c r="LD25">
        <v>133.1</v>
      </c>
      <c r="LE25">
        <v>133.6</v>
      </c>
      <c r="LF25">
        <v>134.4</v>
      </c>
      <c r="LG25">
        <v>134.9</v>
      </c>
      <c r="LH25">
        <v>135.1</v>
      </c>
      <c r="LI25">
        <v>135.80000000000001</v>
      </c>
      <c r="LJ25">
        <v>136.19999999999999</v>
      </c>
      <c r="LK25">
        <v>136.30000000000001</v>
      </c>
      <c r="LL25">
        <v>136.6</v>
      </c>
      <c r="LM25">
        <v>136.80000000000001</v>
      </c>
      <c r="LN25">
        <v>137.19999999999999</v>
      </c>
      <c r="LO25">
        <v>137.4</v>
      </c>
      <c r="LP25">
        <v>137.69999999999999</v>
      </c>
      <c r="LQ25">
        <v>138.1</v>
      </c>
      <c r="LR25">
        <v>138.30000000000001</v>
      </c>
      <c r="LS25">
        <v>138.69999999999999</v>
      </c>
      <c r="LT25">
        <v>139.1</v>
      </c>
      <c r="LU25">
        <v>139.80000000000001</v>
      </c>
      <c r="LV25">
        <v>140.1</v>
      </c>
      <c r="LW25">
        <v>140.4</v>
      </c>
      <c r="LX25">
        <v>140.80000000000001</v>
      </c>
      <c r="LY25" t="str">
        <v>NA</v>
      </c>
      <c r="LZ25" t="str">
        <v>NA</v>
      </c>
      <c r="MA25">
        <v>140.4</v>
      </c>
      <c r="MB25">
        <v>140.4</v>
      </c>
      <c r="MC25">
        <v>144.5</v>
      </c>
      <c r="MD25">
        <v>145.4</v>
      </c>
      <c r="ME25">
        <v>145.1</v>
      </c>
      <c r="MF25">
        <v>145.1</v>
      </c>
      <c r="MG25">
        <v>145.5</v>
      </c>
      <c r="MH25">
        <v>145.69999999999999</v>
      </c>
      <c r="MI25">
        <v>146.5</v>
      </c>
      <c r="MJ25">
        <v>147.19999999999999</v>
      </c>
      <c r="MK25">
        <v>147.6</v>
      </c>
      <c r="ML25">
        <v>150.1</v>
      </c>
      <c r="MM25">
        <v>149.80000000000001</v>
      </c>
      <c r="MN25">
        <v>150.69999999999999</v>
      </c>
      <c r="MO25">
        <v>153.19999999999999</v>
      </c>
      <c r="MP25">
        <v>153.30000000000001</v>
      </c>
      <c r="MQ25">
        <v>154.30000000000001</v>
      </c>
      <c r="MR25">
        <v>155.19999999999999</v>
      </c>
      <c r="MS25">
        <v>156</v>
      </c>
      <c r="MT25">
        <v>156.80000000000001</v>
      </c>
      <c r="MU25">
        <v>157.4</v>
      </c>
      <c r="MV25">
        <v>158.6</v>
      </c>
      <c r="MW25">
        <v>159.80000000000001</v>
      </c>
      <c r="MX25">
        <v>161.1</v>
      </c>
      <c r="MY25">
        <v>162.1</v>
      </c>
      <c r="MZ25">
        <v>163.1</v>
      </c>
      <c r="NA25">
        <v>164.2</v>
      </c>
      <c r="NB25">
        <v>165</v>
      </c>
      <c r="NC25">
        <v>166</v>
      </c>
      <c r="ND25">
        <v>166.9</v>
      </c>
      <c r="NE25">
        <v>167.3</v>
      </c>
      <c r="NF25">
        <v>168</v>
      </c>
      <c r="NG25">
        <v>169.2</v>
      </c>
      <c r="NH25">
        <v>169.2</v>
      </c>
      <c r="NI25">
        <v>169.6</v>
      </c>
      <c r="NJ25">
        <v>170.1</v>
      </c>
    </row>
    <row r="26" spans="2:374">
      <c r="B26" t="str">
        <v>Health</v>
      </c>
      <c r="C26">
        <v>104</v>
      </c>
      <c r="D26">
        <v>104.4</v>
      </c>
      <c r="E26">
        <v>104.7</v>
      </c>
      <c r="F26">
        <v>105.1</v>
      </c>
      <c r="G26">
        <v>105.7</v>
      </c>
      <c r="H26">
        <v>106.3</v>
      </c>
      <c r="I26">
        <v>106.9</v>
      </c>
      <c r="J26">
        <v>107.5</v>
      </c>
      <c r="K26">
        <v>108.3</v>
      </c>
      <c r="L26">
        <v>108.9</v>
      </c>
      <c r="M26">
        <v>109.7</v>
      </c>
      <c r="N26">
        <v>110.1</v>
      </c>
      <c r="O26">
        <v>110.6</v>
      </c>
      <c r="P26">
        <v>110.9</v>
      </c>
      <c r="Q26">
        <v>111.4</v>
      </c>
      <c r="R26">
        <v>111.8</v>
      </c>
      <c r="S26">
        <v>112.1</v>
      </c>
      <c r="T26">
        <v>112.8</v>
      </c>
      <c r="U26">
        <v>113.4</v>
      </c>
      <c r="V26">
        <v>114</v>
      </c>
      <c r="W26">
        <v>114.5</v>
      </c>
      <c r="X26">
        <v>115.3</v>
      </c>
      <c r="Y26">
        <v>115.9</v>
      </c>
      <c r="Z26">
        <v>116.2</v>
      </c>
      <c r="AA26">
        <v>116.6</v>
      </c>
      <c r="AB26">
        <v>117.7</v>
      </c>
      <c r="AC26">
        <v>118.2</v>
      </c>
      <c r="AD26">
        <v>118.6</v>
      </c>
      <c r="AE26">
        <v>119.4</v>
      </c>
      <c r="AF26">
        <v>120.4</v>
      </c>
      <c r="AG26">
        <v>120.8</v>
      </c>
      <c r="AH26">
        <v>121.1</v>
      </c>
      <c r="AI26">
        <v>121.4</v>
      </c>
      <c r="AJ26">
        <v>122</v>
      </c>
      <c r="AK26">
        <v>122.6</v>
      </c>
      <c r="AL26">
        <v>123.1</v>
      </c>
      <c r="AM26">
        <v>123.7</v>
      </c>
      <c r="AN26">
        <v>124.3</v>
      </c>
      <c r="AO26">
        <v>124.8</v>
      </c>
      <c r="AP26">
        <v>125.2</v>
      </c>
      <c r="AQ26">
        <v>125.8</v>
      </c>
      <c r="AR26">
        <v>126.2</v>
      </c>
      <c r="AS26">
        <v>126.7</v>
      </c>
      <c r="AT26">
        <v>127</v>
      </c>
      <c r="AU26">
        <v>127.8</v>
      </c>
      <c r="AV26">
        <v>128.69999999999999</v>
      </c>
      <c r="AW26">
        <v>129.1</v>
      </c>
      <c r="AX26">
        <v>129.69999999999999</v>
      </c>
      <c r="AY26">
        <v>129.9</v>
      </c>
      <c r="AZ26">
        <v>130.1</v>
      </c>
      <c r="BA26">
        <v>130.6</v>
      </c>
      <c r="BB26">
        <v>131</v>
      </c>
      <c r="BC26">
        <v>131.4</v>
      </c>
      <c r="BD26">
        <v>131.30000000000001</v>
      </c>
      <c r="BE26">
        <v>132.1</v>
      </c>
      <c r="BF26">
        <v>133</v>
      </c>
      <c r="BG26">
        <v>133.4</v>
      </c>
      <c r="BH26">
        <v>134.19999999999999</v>
      </c>
      <c r="BI26">
        <v>135.80000000000001</v>
      </c>
      <c r="BJ26">
        <v>136.1</v>
      </c>
      <c r="BK26">
        <v>136</v>
      </c>
      <c r="BL26">
        <v>136.19999999999999</v>
      </c>
      <c r="BM26">
        <v>136.69999999999999</v>
      </c>
      <c r="BN26">
        <v>137.6</v>
      </c>
      <c r="BO26">
        <v>138.4</v>
      </c>
      <c r="BP26">
        <v>138.4</v>
      </c>
      <c r="BQ26">
        <v>139</v>
      </c>
      <c r="BR26">
        <v>139.4</v>
      </c>
      <c r="BS26">
        <v>140</v>
      </c>
      <c r="BT26">
        <v>144.80000000000001</v>
      </c>
      <c r="BU26">
        <v>145.4</v>
      </c>
      <c r="BV26">
        <v>149.6</v>
      </c>
      <c r="BW26">
        <v>149.6</v>
      </c>
      <c r="BX26">
        <v>149.9</v>
      </c>
      <c r="BY26">
        <v>150.4</v>
      </c>
      <c r="BZ26">
        <v>151.30000000000001</v>
      </c>
      <c r="CA26">
        <v>151.69999999999999</v>
      </c>
      <c r="CB26">
        <v>152.19999999999999</v>
      </c>
      <c r="CC26">
        <v>152.69999999999999</v>
      </c>
      <c r="CD26">
        <v>153.4</v>
      </c>
      <c r="CE26">
        <v>153.69999999999999</v>
      </c>
      <c r="CF26">
        <v>154.30000000000001</v>
      </c>
      <c r="CG26">
        <v>154.80000000000001</v>
      </c>
      <c r="CH26">
        <v>155.69999999999999</v>
      </c>
      <c r="CI26">
        <v>156.19999999999999</v>
      </c>
      <c r="CJ26">
        <v>156.69999999999999</v>
      </c>
      <c r="CK26">
        <v>154.30000000000001</v>
      </c>
      <c r="CL26" t="str">
        <v>NA</v>
      </c>
      <c r="CM26">
        <v>158.19999999999999</v>
      </c>
      <c r="CN26">
        <v>158.19999999999999</v>
      </c>
      <c r="CO26">
        <v>158.80000000000001</v>
      </c>
      <c r="CP26">
        <v>159.1</v>
      </c>
      <c r="CQ26">
        <v>159.5</v>
      </c>
      <c r="CR26">
        <v>160.4</v>
      </c>
      <c r="CS26">
        <v>161.6</v>
      </c>
      <c r="CT26">
        <v>162.5</v>
      </c>
      <c r="CU26">
        <v>164.3</v>
      </c>
      <c r="CV26">
        <v>164.6</v>
      </c>
      <c r="CW26">
        <v>165.3</v>
      </c>
      <c r="CX26">
        <v>169.1</v>
      </c>
      <c r="CY26">
        <v>169.7</v>
      </c>
      <c r="CZ26">
        <v>170.4</v>
      </c>
      <c r="DA26">
        <v>171.1</v>
      </c>
      <c r="DB26">
        <v>171.9</v>
      </c>
      <c r="DC26">
        <v>172.5</v>
      </c>
      <c r="DD26">
        <v>173.4</v>
      </c>
      <c r="DE26">
        <v>174</v>
      </c>
      <c r="DF26">
        <v>174.7</v>
      </c>
      <c r="DG26">
        <v>175.3</v>
      </c>
      <c r="DH26">
        <v>176</v>
      </c>
      <c r="DI26">
        <v>177</v>
      </c>
      <c r="DJ26">
        <v>177.7</v>
      </c>
      <c r="DK26">
        <v>178.2</v>
      </c>
      <c r="DL26">
        <v>178.8</v>
      </c>
      <c r="DM26">
        <v>179.4</v>
      </c>
      <c r="DN26">
        <v>180.2</v>
      </c>
      <c r="DO26">
        <v>181.2</v>
      </c>
      <c r="DP26">
        <v>182.3</v>
      </c>
      <c r="DQ26">
        <v>183.5</v>
      </c>
      <c r="DR26">
        <v>184.7</v>
      </c>
      <c r="DS26">
        <v>186.6</v>
      </c>
      <c r="DT26">
        <v>186.6</v>
      </c>
      <c r="DU26">
        <v>187.2</v>
      </c>
      <c r="DV26">
        <v>187.8</v>
      </c>
      <c r="DW26">
        <v>104</v>
      </c>
      <c r="DX26">
        <v>104.5</v>
      </c>
      <c r="DY26">
        <v>104.9</v>
      </c>
      <c r="DZ26">
        <v>105.3</v>
      </c>
      <c r="EA26">
        <v>105.9</v>
      </c>
      <c r="EB26">
        <v>106.4</v>
      </c>
      <c r="EC26">
        <v>107</v>
      </c>
      <c r="ED26">
        <v>107.5</v>
      </c>
      <c r="EE26">
        <v>108.1</v>
      </c>
      <c r="EF26">
        <v>108.6</v>
      </c>
      <c r="EG26">
        <v>109.3</v>
      </c>
      <c r="EH26">
        <v>109.7</v>
      </c>
      <c r="EI26">
        <v>110.3</v>
      </c>
      <c r="EJ26">
        <v>110.7</v>
      </c>
      <c r="EK26">
        <v>111.2</v>
      </c>
      <c r="EL26">
        <v>111.5</v>
      </c>
      <c r="EM26">
        <v>111.8</v>
      </c>
      <c r="EN26">
        <v>112.3</v>
      </c>
      <c r="EO26">
        <v>112.7</v>
      </c>
      <c r="EP26">
        <v>113.3</v>
      </c>
      <c r="EQ26">
        <v>113.7</v>
      </c>
      <c r="ER26">
        <v>114.3</v>
      </c>
      <c r="ES26">
        <v>114.8</v>
      </c>
      <c r="ET26">
        <v>115.1</v>
      </c>
      <c r="EU26">
        <v>115.5</v>
      </c>
      <c r="EV26">
        <v>116.3</v>
      </c>
      <c r="EW26">
        <v>116.7</v>
      </c>
      <c r="EX26">
        <v>117.1</v>
      </c>
      <c r="EY26">
        <v>117.7</v>
      </c>
      <c r="EZ26">
        <v>118.5</v>
      </c>
      <c r="FA26">
        <v>119</v>
      </c>
      <c r="FB26">
        <v>119.4</v>
      </c>
      <c r="FC26">
        <v>119.8</v>
      </c>
      <c r="FD26">
        <v>120.4</v>
      </c>
      <c r="FE26">
        <v>120.9</v>
      </c>
      <c r="FF26">
        <v>121.4</v>
      </c>
      <c r="FG26">
        <v>122</v>
      </c>
      <c r="FH26">
        <v>122.5</v>
      </c>
      <c r="FI26">
        <v>122.9</v>
      </c>
      <c r="FJ26">
        <v>123.2</v>
      </c>
      <c r="FK26">
        <v>123.7</v>
      </c>
      <c r="FL26">
        <v>124.1</v>
      </c>
      <c r="FM26">
        <v>124.5</v>
      </c>
      <c r="FN26">
        <v>124.8</v>
      </c>
      <c r="FO26">
        <v>125.4</v>
      </c>
      <c r="FP26">
        <v>126.1</v>
      </c>
      <c r="FQ26">
        <v>126.4</v>
      </c>
      <c r="FR26">
        <v>126.9</v>
      </c>
      <c r="FS26">
        <v>127.1</v>
      </c>
      <c r="FT26">
        <v>127.4</v>
      </c>
      <c r="FU26">
        <v>127.8</v>
      </c>
      <c r="FV26">
        <v>128.1</v>
      </c>
      <c r="FW26">
        <v>128.4</v>
      </c>
      <c r="FX26">
        <v>128.5</v>
      </c>
      <c r="FY26">
        <v>129.4</v>
      </c>
      <c r="FZ26">
        <v>130.19999999999999</v>
      </c>
      <c r="GA26">
        <v>130.6</v>
      </c>
      <c r="GB26">
        <v>131.30000000000001</v>
      </c>
      <c r="GC26">
        <v>132.6</v>
      </c>
      <c r="GD26">
        <v>133.1</v>
      </c>
      <c r="GE26">
        <v>133.30000000000001</v>
      </c>
      <c r="GF26">
        <v>133.80000000000001</v>
      </c>
      <c r="GG26">
        <v>134.30000000000001</v>
      </c>
      <c r="GH26">
        <v>135.19999999999999</v>
      </c>
      <c r="GI26">
        <v>136</v>
      </c>
      <c r="GJ26">
        <v>136.19999999999999</v>
      </c>
      <c r="GK26">
        <v>137</v>
      </c>
      <c r="GL26">
        <v>137.69999999999999</v>
      </c>
      <c r="GM26">
        <v>138.4</v>
      </c>
      <c r="GN26">
        <v>142.1</v>
      </c>
      <c r="GO26">
        <v>142.1</v>
      </c>
      <c r="GP26">
        <v>144.9</v>
      </c>
      <c r="GQ26">
        <v>145.1</v>
      </c>
      <c r="GR26">
        <v>145.6</v>
      </c>
      <c r="GS26">
        <v>146.19999999999999</v>
      </c>
      <c r="GT26">
        <v>146.9</v>
      </c>
      <c r="GU26">
        <v>147.4</v>
      </c>
      <c r="GV26">
        <v>147.9</v>
      </c>
      <c r="GW26">
        <v>148.5</v>
      </c>
      <c r="GX26">
        <v>149</v>
      </c>
      <c r="GY26">
        <v>149.4</v>
      </c>
      <c r="GZ26">
        <v>149.9</v>
      </c>
      <c r="HA26">
        <v>150.4</v>
      </c>
      <c r="HB26">
        <v>151.19999999999999</v>
      </c>
      <c r="HC26">
        <v>151.69999999999999</v>
      </c>
      <c r="HD26">
        <v>152.30000000000001</v>
      </c>
      <c r="HE26">
        <v>150.69999999999999</v>
      </c>
      <c r="HF26" t="str">
        <v>NA</v>
      </c>
      <c r="HG26">
        <v>154.4</v>
      </c>
      <c r="HH26">
        <v>154.4</v>
      </c>
      <c r="HI26">
        <v>155</v>
      </c>
      <c r="HJ26">
        <v>155.6</v>
      </c>
      <c r="HK26">
        <v>156.30000000000001</v>
      </c>
      <c r="HL26">
        <v>157.19999999999999</v>
      </c>
      <c r="HM26">
        <v>158.30000000000001</v>
      </c>
      <c r="HN26">
        <v>159.30000000000001</v>
      </c>
      <c r="HO26">
        <v>161.30000000000001</v>
      </c>
      <c r="HP26">
        <v>161.69999999999999</v>
      </c>
      <c r="HQ26">
        <v>162.30000000000001</v>
      </c>
      <c r="HR26">
        <v>165.8</v>
      </c>
      <c r="HS26">
        <v>166.3</v>
      </c>
      <c r="HT26">
        <v>167</v>
      </c>
      <c r="HU26">
        <v>168.4</v>
      </c>
      <c r="HV26">
        <v>168.4</v>
      </c>
      <c r="HW26">
        <v>169.1</v>
      </c>
      <c r="HX26">
        <v>169.9</v>
      </c>
      <c r="HY26">
        <v>170.6</v>
      </c>
      <c r="HZ26">
        <v>171.4</v>
      </c>
      <c r="IA26">
        <v>172.2</v>
      </c>
      <c r="IB26">
        <v>173</v>
      </c>
      <c r="IC26">
        <v>174</v>
      </c>
      <c r="ID26">
        <v>174.8</v>
      </c>
      <c r="IE26">
        <v>175.4</v>
      </c>
      <c r="IF26">
        <v>176.1</v>
      </c>
      <c r="IG26">
        <v>176.8</v>
      </c>
      <c r="IH26">
        <v>177.8</v>
      </c>
      <c r="II26">
        <v>178.7</v>
      </c>
      <c r="IJ26">
        <v>179.8</v>
      </c>
      <c r="IK26">
        <v>181.1</v>
      </c>
      <c r="IL26">
        <v>182.3</v>
      </c>
      <c r="IM26">
        <v>184.4</v>
      </c>
      <c r="IN26">
        <v>184.4</v>
      </c>
      <c r="IO26">
        <v>185</v>
      </c>
      <c r="IP26">
        <v>185.7</v>
      </c>
      <c r="IQ26">
        <v>104.1</v>
      </c>
      <c r="IR26">
        <v>104.7</v>
      </c>
      <c r="IS26">
        <v>105.2</v>
      </c>
      <c r="IT26">
        <v>105.7</v>
      </c>
      <c r="IU26">
        <v>106.2</v>
      </c>
      <c r="IV26">
        <v>106.5</v>
      </c>
      <c r="IW26">
        <v>107.1</v>
      </c>
      <c r="IX26">
        <v>107.6</v>
      </c>
      <c r="IY26">
        <v>107.9</v>
      </c>
      <c r="IZ26">
        <v>108.2</v>
      </c>
      <c r="JA26">
        <v>108.6</v>
      </c>
      <c r="JB26">
        <v>109</v>
      </c>
      <c r="JC26">
        <v>109.7</v>
      </c>
      <c r="JD26">
        <v>110.4</v>
      </c>
      <c r="JE26">
        <v>110.8</v>
      </c>
      <c r="JF26">
        <v>111</v>
      </c>
      <c r="JG26">
        <v>111.2</v>
      </c>
      <c r="JH26">
        <v>111.4</v>
      </c>
      <c r="JI26">
        <v>111.5</v>
      </c>
      <c r="JJ26">
        <v>112.2</v>
      </c>
      <c r="JK26">
        <v>112.3</v>
      </c>
      <c r="JL26">
        <v>112.6</v>
      </c>
      <c r="JM26">
        <v>113</v>
      </c>
      <c r="JN26">
        <v>113.2</v>
      </c>
      <c r="JO26">
        <v>113.7</v>
      </c>
      <c r="JP26">
        <v>114.1</v>
      </c>
      <c r="JQ26">
        <v>114.3</v>
      </c>
      <c r="JR26">
        <v>114.6</v>
      </c>
      <c r="JS26">
        <v>114.9</v>
      </c>
      <c r="JT26">
        <v>115.4</v>
      </c>
      <c r="JU26">
        <v>116</v>
      </c>
      <c r="JV26">
        <v>116.6</v>
      </c>
      <c r="JW26">
        <v>117.1</v>
      </c>
      <c r="JX26">
        <v>117.7</v>
      </c>
      <c r="JY26">
        <v>118.1</v>
      </c>
      <c r="JZ26">
        <v>118.6</v>
      </c>
      <c r="KA26">
        <v>119.1</v>
      </c>
      <c r="KB26">
        <v>119.5</v>
      </c>
      <c r="KC26">
        <v>119.7</v>
      </c>
      <c r="KD26">
        <v>120</v>
      </c>
      <c r="KE26">
        <v>120.3</v>
      </c>
      <c r="KF26">
        <v>120.6</v>
      </c>
      <c r="KG26">
        <v>120.9</v>
      </c>
      <c r="KH26">
        <v>121.2</v>
      </c>
      <c r="KI26">
        <v>121.4</v>
      </c>
      <c r="KJ26">
        <v>121.8</v>
      </c>
      <c r="KK26">
        <v>122.1</v>
      </c>
      <c r="KL26">
        <v>122.3</v>
      </c>
      <c r="KM26">
        <v>122.6</v>
      </c>
      <c r="KN26">
        <v>122.9</v>
      </c>
      <c r="KO26">
        <v>123.1</v>
      </c>
      <c r="KP26">
        <v>123.4</v>
      </c>
      <c r="KQ26">
        <v>123.6</v>
      </c>
      <c r="KR26">
        <v>123.8</v>
      </c>
      <c r="KS26">
        <v>125</v>
      </c>
      <c r="KT26">
        <v>125.7</v>
      </c>
      <c r="KU26">
        <v>126.1</v>
      </c>
      <c r="KV26">
        <v>126.6</v>
      </c>
      <c r="KW26">
        <v>127.4</v>
      </c>
      <c r="KX26">
        <v>128.19999999999999</v>
      </c>
      <c r="KY26">
        <v>129</v>
      </c>
      <c r="KZ26">
        <v>129.80000000000001</v>
      </c>
      <c r="LA26">
        <v>130.5</v>
      </c>
      <c r="LB26">
        <v>131.30000000000001</v>
      </c>
      <c r="LC26">
        <v>132</v>
      </c>
      <c r="LD26">
        <v>132.6</v>
      </c>
      <c r="LE26">
        <v>133.6</v>
      </c>
      <c r="LF26">
        <v>134.9</v>
      </c>
      <c r="LG26">
        <v>135.69999999999999</v>
      </c>
      <c r="LH26">
        <v>136.19999999999999</v>
      </c>
      <c r="LI26">
        <v>136.80000000000001</v>
      </c>
      <c r="LJ26">
        <v>137.30000000000001</v>
      </c>
      <c r="LK26">
        <v>137.80000000000001</v>
      </c>
      <c r="LL26">
        <v>138.5</v>
      </c>
      <c r="LM26">
        <v>139.19999999999999</v>
      </c>
      <c r="LN26">
        <v>139.80000000000001</v>
      </c>
      <c r="LO26">
        <v>140.30000000000001</v>
      </c>
      <c r="LP26">
        <v>140.80000000000001</v>
      </c>
      <c r="LQ26">
        <v>141.5</v>
      </c>
      <c r="LR26">
        <v>141.9</v>
      </c>
      <c r="LS26">
        <v>142.4</v>
      </c>
      <c r="LT26">
        <v>142.80000000000001</v>
      </c>
      <c r="LU26">
        <v>143.19999999999999</v>
      </c>
      <c r="LV26">
        <v>143.80000000000001</v>
      </c>
      <c r="LW26">
        <v>144.4</v>
      </c>
      <c r="LX26">
        <v>145</v>
      </c>
      <c r="LY26">
        <v>144.80000000000001</v>
      </c>
      <c r="LZ26" t="str">
        <v>NA</v>
      </c>
      <c r="MA26">
        <v>148.1</v>
      </c>
      <c r="MB26">
        <v>148.1</v>
      </c>
      <c r="MC26">
        <v>148.69999999999999</v>
      </c>
      <c r="MD26">
        <v>150</v>
      </c>
      <c r="ME26">
        <v>151</v>
      </c>
      <c r="MF26">
        <v>152</v>
      </c>
      <c r="MG26">
        <v>152.9</v>
      </c>
      <c r="MH26">
        <v>154.1</v>
      </c>
      <c r="MI26">
        <v>156.30000000000001</v>
      </c>
      <c r="MJ26">
        <v>156.9</v>
      </c>
      <c r="MK26">
        <v>157.5</v>
      </c>
      <c r="ML26">
        <v>160.4</v>
      </c>
      <c r="MM26">
        <v>160.80000000000001</v>
      </c>
      <c r="MN26">
        <v>161.5</v>
      </c>
      <c r="MO26">
        <v>162.80000000000001</v>
      </c>
      <c r="MP26">
        <v>162.80000000000001</v>
      </c>
      <c r="MQ26">
        <v>163.5</v>
      </c>
      <c r="MR26">
        <v>164.2</v>
      </c>
      <c r="MS26">
        <v>165.1</v>
      </c>
      <c r="MT26">
        <v>166.1</v>
      </c>
      <c r="MU26">
        <v>167.2</v>
      </c>
      <c r="MV26">
        <v>168.2</v>
      </c>
      <c r="MW26">
        <v>169</v>
      </c>
      <c r="MX26">
        <v>170.1</v>
      </c>
      <c r="MY26">
        <v>170.9</v>
      </c>
      <c r="MZ26">
        <v>171.7</v>
      </c>
      <c r="NA26">
        <v>172.6</v>
      </c>
      <c r="NB26">
        <v>173.8</v>
      </c>
      <c r="NC26">
        <v>174.7</v>
      </c>
      <c r="ND26">
        <v>175.8</v>
      </c>
      <c r="NE26">
        <v>177.2</v>
      </c>
      <c r="NF26">
        <v>178.5</v>
      </c>
      <c r="NG26">
        <v>180.8</v>
      </c>
      <c r="NH26">
        <v>180.8</v>
      </c>
      <c r="NI26">
        <v>181.5</v>
      </c>
      <c r="NJ26">
        <v>182.2</v>
      </c>
    </row>
    <row r="27" spans="2:374">
      <c r="B27" t="str">
        <v>Transport and communication</v>
      </c>
      <c r="C27">
        <v>103.3</v>
      </c>
      <c r="D27">
        <v>103.9</v>
      </c>
      <c r="E27">
        <v>104.6</v>
      </c>
      <c r="F27">
        <v>104.4</v>
      </c>
      <c r="G27">
        <v>104.1</v>
      </c>
      <c r="H27">
        <v>105</v>
      </c>
      <c r="I27">
        <v>106.8</v>
      </c>
      <c r="J27">
        <v>107.8</v>
      </c>
      <c r="K27">
        <v>109.3</v>
      </c>
      <c r="L27">
        <v>109.3</v>
      </c>
      <c r="M27">
        <v>109.6</v>
      </c>
      <c r="N27">
        <v>109.9</v>
      </c>
      <c r="O27">
        <v>110.5</v>
      </c>
      <c r="P27">
        <v>110.8</v>
      </c>
      <c r="Q27">
        <v>111.2</v>
      </c>
      <c r="R27">
        <v>111.2</v>
      </c>
      <c r="S27">
        <v>111.4</v>
      </c>
      <c r="T27">
        <v>112.2</v>
      </c>
      <c r="U27">
        <v>113.2</v>
      </c>
      <c r="V27">
        <v>113.2</v>
      </c>
      <c r="W27">
        <v>112.8</v>
      </c>
      <c r="X27">
        <v>112.6</v>
      </c>
      <c r="Y27">
        <v>112</v>
      </c>
      <c r="Z27">
        <v>111.5</v>
      </c>
      <c r="AA27">
        <v>111</v>
      </c>
      <c r="AB27">
        <v>110.9</v>
      </c>
      <c r="AC27">
        <v>111.6</v>
      </c>
      <c r="AD27">
        <v>111.9</v>
      </c>
      <c r="AE27">
        <v>113.3</v>
      </c>
      <c r="AF27">
        <v>114.2</v>
      </c>
      <c r="AG27">
        <v>114.1</v>
      </c>
      <c r="AH27">
        <v>113.6</v>
      </c>
      <c r="AI27">
        <v>113.8</v>
      </c>
      <c r="AJ27">
        <v>113.8</v>
      </c>
      <c r="AK27">
        <v>114</v>
      </c>
      <c r="AL27">
        <v>114</v>
      </c>
      <c r="AM27">
        <v>113.6</v>
      </c>
      <c r="AN27">
        <v>113.9</v>
      </c>
      <c r="AO27">
        <v>113.6</v>
      </c>
      <c r="AP27">
        <v>114.4</v>
      </c>
      <c r="AQ27">
        <v>115.1</v>
      </c>
      <c r="AR27">
        <v>116.3</v>
      </c>
      <c r="AS27">
        <v>116.4</v>
      </c>
      <c r="AT27">
        <v>116</v>
      </c>
      <c r="AU27">
        <v>117</v>
      </c>
      <c r="AV27">
        <v>117.8</v>
      </c>
      <c r="AW27">
        <v>118.2</v>
      </c>
      <c r="AX27">
        <v>118.6</v>
      </c>
      <c r="AY27">
        <v>119.1</v>
      </c>
      <c r="AZ27">
        <v>119.5</v>
      </c>
      <c r="BA27">
        <v>119.8</v>
      </c>
      <c r="BB27">
        <v>119.2</v>
      </c>
      <c r="BC27">
        <v>119.4</v>
      </c>
      <c r="BD27">
        <v>119.4</v>
      </c>
      <c r="BE27">
        <v>119.1</v>
      </c>
      <c r="BF27">
        <v>120.3</v>
      </c>
      <c r="BG27">
        <v>121.2</v>
      </c>
      <c r="BH27">
        <v>121</v>
      </c>
      <c r="BI27">
        <v>121.6</v>
      </c>
      <c r="BJ27">
        <v>122</v>
      </c>
      <c r="BK27">
        <v>122.7</v>
      </c>
      <c r="BL27">
        <v>123.3</v>
      </c>
      <c r="BM27">
        <v>124.6</v>
      </c>
      <c r="BN27">
        <v>125.3</v>
      </c>
      <c r="BO27">
        <v>126.4</v>
      </c>
      <c r="BP27">
        <v>127.4</v>
      </c>
      <c r="BQ27">
        <v>127.5</v>
      </c>
      <c r="BR27">
        <v>128.30000000000001</v>
      </c>
      <c r="BS27">
        <v>129.9</v>
      </c>
      <c r="BT27">
        <v>130.80000000000001</v>
      </c>
      <c r="BU27">
        <v>130.30000000000001</v>
      </c>
      <c r="BV27">
        <v>128.9</v>
      </c>
      <c r="BW27">
        <v>128.6</v>
      </c>
      <c r="BX27">
        <v>129.19999999999999</v>
      </c>
      <c r="BY27">
        <v>129.9</v>
      </c>
      <c r="BZ27">
        <v>130.19999999999999</v>
      </c>
      <c r="CA27">
        <v>130.19999999999999</v>
      </c>
      <c r="CB27">
        <v>131.19999999999999</v>
      </c>
      <c r="CC27">
        <v>131.4</v>
      </c>
      <c r="CD27">
        <v>131.6</v>
      </c>
      <c r="CE27">
        <v>131.69999999999999</v>
      </c>
      <c r="CF27">
        <v>132.1</v>
      </c>
      <c r="CG27">
        <v>135</v>
      </c>
      <c r="CH27">
        <v>136.30000000000001</v>
      </c>
      <c r="CI27">
        <v>136</v>
      </c>
      <c r="CJ27">
        <v>135.80000000000001</v>
      </c>
      <c r="CK27" t="str">
        <v>NA</v>
      </c>
      <c r="CL27" t="str">
        <v>NA</v>
      </c>
      <c r="CM27">
        <v>141.4</v>
      </c>
      <c r="CN27">
        <v>141.4</v>
      </c>
      <c r="CO27">
        <v>143.6</v>
      </c>
      <c r="CP27">
        <v>144.6</v>
      </c>
      <c r="CQ27">
        <v>146.4</v>
      </c>
      <c r="CR27">
        <v>146.1</v>
      </c>
      <c r="CS27">
        <v>146.4</v>
      </c>
      <c r="CT27">
        <v>147.5</v>
      </c>
      <c r="CU27">
        <v>150.19999999999999</v>
      </c>
      <c r="CV27">
        <v>151.30000000000001</v>
      </c>
      <c r="CW27">
        <v>151.69999999999999</v>
      </c>
      <c r="CX27">
        <v>153.19999999999999</v>
      </c>
      <c r="CY27">
        <v>154.19999999999999</v>
      </c>
      <c r="CZ27">
        <v>157.1</v>
      </c>
      <c r="DA27">
        <v>157.69999999999999</v>
      </c>
      <c r="DB27">
        <v>157.80000000000001</v>
      </c>
      <c r="DC27">
        <v>159.5</v>
      </c>
      <c r="DD27">
        <v>158.9</v>
      </c>
      <c r="DE27">
        <v>160.1</v>
      </c>
      <c r="DF27">
        <v>160.80000000000001</v>
      </c>
      <c r="DG27">
        <v>161.19999999999999</v>
      </c>
      <c r="DH27">
        <v>162</v>
      </c>
      <c r="DI27">
        <v>166.2</v>
      </c>
      <c r="DJ27">
        <v>167.1</v>
      </c>
      <c r="DK27">
        <v>165.5</v>
      </c>
      <c r="DL27">
        <v>166.3</v>
      </c>
      <c r="DM27">
        <v>166.6</v>
      </c>
      <c r="DN27">
        <v>166.9</v>
      </c>
      <c r="DO27">
        <v>167.4</v>
      </c>
      <c r="DP27">
        <v>167.5</v>
      </c>
      <c r="DQ27">
        <v>167.8</v>
      </c>
      <c r="DR27">
        <v>168.2</v>
      </c>
      <c r="DS27">
        <v>169</v>
      </c>
      <c r="DT27">
        <v>169</v>
      </c>
      <c r="DU27">
        <v>169.4</v>
      </c>
      <c r="DV27">
        <v>169.7</v>
      </c>
      <c r="DW27">
        <v>103.2</v>
      </c>
      <c r="DX27">
        <v>104.2</v>
      </c>
      <c r="DY27">
        <v>105.1</v>
      </c>
      <c r="DZ27">
        <v>104.7</v>
      </c>
      <c r="EA27">
        <v>104</v>
      </c>
      <c r="EB27">
        <v>105.1</v>
      </c>
      <c r="EC27">
        <v>107.1</v>
      </c>
      <c r="ED27">
        <v>108</v>
      </c>
      <c r="EE27">
        <v>109.9</v>
      </c>
      <c r="EF27">
        <v>109.5</v>
      </c>
      <c r="EG27">
        <v>109.5</v>
      </c>
      <c r="EH27">
        <v>109.8</v>
      </c>
      <c r="EI27">
        <v>110.7</v>
      </c>
      <c r="EJ27">
        <v>111.1</v>
      </c>
      <c r="EK27">
        <v>111.4</v>
      </c>
      <c r="EL27">
        <v>111.2</v>
      </c>
      <c r="EM27">
        <v>111.3</v>
      </c>
      <c r="EN27">
        <v>111.8</v>
      </c>
      <c r="EO27">
        <v>113.1</v>
      </c>
      <c r="EP27">
        <v>112.8</v>
      </c>
      <c r="EQ27">
        <v>112</v>
      </c>
      <c r="ER27">
        <v>111.8</v>
      </c>
      <c r="ES27">
        <v>110.8</v>
      </c>
      <c r="ET27">
        <v>110.1</v>
      </c>
      <c r="EU27">
        <v>109.4</v>
      </c>
      <c r="EV27">
        <v>108.7</v>
      </c>
      <c r="EW27">
        <v>109.9</v>
      </c>
      <c r="EX27">
        <v>110.1</v>
      </c>
      <c r="EY27">
        <v>112</v>
      </c>
      <c r="EZ27">
        <v>112.9</v>
      </c>
      <c r="FA27">
        <v>112.7</v>
      </c>
      <c r="FB27">
        <v>111.7</v>
      </c>
      <c r="FC27">
        <v>111.3</v>
      </c>
      <c r="FD27">
        <v>111.4</v>
      </c>
      <c r="FE27">
        <v>111.5</v>
      </c>
      <c r="FF27">
        <v>111.5</v>
      </c>
      <c r="FG27">
        <v>111.1</v>
      </c>
      <c r="FH27">
        <v>111.4</v>
      </c>
      <c r="FI27">
        <v>110.9</v>
      </c>
      <c r="FJ27">
        <v>112.1</v>
      </c>
      <c r="FK27">
        <v>112.8</v>
      </c>
      <c r="FL27">
        <v>114.2</v>
      </c>
      <c r="FM27">
        <v>113.9</v>
      </c>
      <c r="FN27">
        <v>113.1</v>
      </c>
      <c r="FO27">
        <v>114.3</v>
      </c>
      <c r="FP27">
        <v>115.2</v>
      </c>
      <c r="FQ27">
        <v>115.7</v>
      </c>
      <c r="FR27">
        <v>116</v>
      </c>
      <c r="FS27">
        <v>117</v>
      </c>
      <c r="FT27">
        <v>117.4</v>
      </c>
      <c r="FU27">
        <v>117.6</v>
      </c>
      <c r="FV27">
        <v>116.6</v>
      </c>
      <c r="FW27">
        <v>116.7</v>
      </c>
      <c r="FX27">
        <v>116.5</v>
      </c>
      <c r="FY27">
        <v>116</v>
      </c>
      <c r="FZ27">
        <v>117.3</v>
      </c>
      <c r="GA27">
        <v>118.3</v>
      </c>
      <c r="GB27">
        <v>117.8</v>
      </c>
      <c r="GC27">
        <v>118.3</v>
      </c>
      <c r="GD27">
        <v>118.5</v>
      </c>
      <c r="GE27">
        <v>119.3</v>
      </c>
      <c r="GF27">
        <v>120.2</v>
      </c>
      <c r="GG27">
        <v>121</v>
      </c>
      <c r="GH27">
        <v>121.9</v>
      </c>
      <c r="GI27">
        <v>122.9</v>
      </c>
      <c r="GJ27">
        <v>123.7</v>
      </c>
      <c r="GK27">
        <v>123.6</v>
      </c>
      <c r="GL27">
        <v>124.3</v>
      </c>
      <c r="GM27">
        <v>126</v>
      </c>
      <c r="GN27">
        <v>125.5</v>
      </c>
      <c r="GO27">
        <v>125.5</v>
      </c>
      <c r="GP27">
        <v>123.6</v>
      </c>
      <c r="GQ27">
        <v>123.3</v>
      </c>
      <c r="GR27">
        <v>123.9</v>
      </c>
      <c r="GS27">
        <v>124.6</v>
      </c>
      <c r="GT27">
        <v>124.9</v>
      </c>
      <c r="GU27">
        <v>124.6</v>
      </c>
      <c r="GV27">
        <v>125.6</v>
      </c>
      <c r="GW27">
        <v>125.8</v>
      </c>
      <c r="GX27">
        <v>126.1</v>
      </c>
      <c r="GY27">
        <v>126.3</v>
      </c>
      <c r="GZ27">
        <v>126.6</v>
      </c>
      <c r="HA27">
        <v>129.80000000000001</v>
      </c>
      <c r="HB27">
        <v>130.9</v>
      </c>
      <c r="HC27">
        <v>130.30000000000001</v>
      </c>
      <c r="HD27">
        <v>129.9</v>
      </c>
      <c r="HE27" t="str">
        <v>NA</v>
      </c>
      <c r="HF27" t="str">
        <v>NA</v>
      </c>
      <c r="HG27">
        <v>135</v>
      </c>
      <c r="HH27">
        <v>135</v>
      </c>
      <c r="HI27">
        <v>138.5</v>
      </c>
      <c r="HJ27">
        <v>139.6</v>
      </c>
      <c r="HK27">
        <v>140.6</v>
      </c>
      <c r="HL27">
        <v>140.4</v>
      </c>
      <c r="HM27">
        <v>140.69999999999999</v>
      </c>
      <c r="HN27">
        <v>141.9</v>
      </c>
      <c r="HO27">
        <v>145.1</v>
      </c>
      <c r="HP27">
        <v>146.19999999999999</v>
      </c>
      <c r="HQ27">
        <v>146.6</v>
      </c>
      <c r="HR27">
        <v>148.9</v>
      </c>
      <c r="HS27">
        <v>150.69999999999999</v>
      </c>
      <c r="HT27">
        <v>153.1</v>
      </c>
      <c r="HU27">
        <v>154</v>
      </c>
      <c r="HV27">
        <v>154</v>
      </c>
      <c r="HW27">
        <v>155.69999999999999</v>
      </c>
      <c r="HX27">
        <v>154.80000000000001</v>
      </c>
      <c r="HY27">
        <v>155.69999999999999</v>
      </c>
      <c r="HZ27">
        <v>156.5</v>
      </c>
      <c r="IA27">
        <v>156.9</v>
      </c>
      <c r="IB27">
        <v>157.9</v>
      </c>
      <c r="IC27">
        <v>162.6</v>
      </c>
      <c r="ID27">
        <v>163</v>
      </c>
      <c r="IE27">
        <v>161.1</v>
      </c>
      <c r="IF27">
        <v>161.6</v>
      </c>
      <c r="IG27">
        <v>161.9</v>
      </c>
      <c r="IH27">
        <v>162.30000000000001</v>
      </c>
      <c r="II27">
        <v>162.9</v>
      </c>
      <c r="IJ27">
        <v>163</v>
      </c>
      <c r="IK27">
        <v>163.4</v>
      </c>
      <c r="IL27">
        <v>163.6</v>
      </c>
      <c r="IM27">
        <v>164.2</v>
      </c>
      <c r="IN27">
        <v>164.2</v>
      </c>
      <c r="IO27">
        <v>164.5</v>
      </c>
      <c r="IP27">
        <v>164.8</v>
      </c>
      <c r="IQ27">
        <v>103.2</v>
      </c>
      <c r="IR27">
        <v>104.4</v>
      </c>
      <c r="IS27">
        <v>105.5</v>
      </c>
      <c r="IT27">
        <v>105</v>
      </c>
      <c r="IU27">
        <v>103.9</v>
      </c>
      <c r="IV27">
        <v>105.2</v>
      </c>
      <c r="IW27">
        <v>107.3</v>
      </c>
      <c r="IX27">
        <v>108.1</v>
      </c>
      <c r="IY27">
        <v>110.4</v>
      </c>
      <c r="IZ27">
        <v>109.7</v>
      </c>
      <c r="JA27">
        <v>109.5</v>
      </c>
      <c r="JB27">
        <v>109.7</v>
      </c>
      <c r="JC27">
        <v>110.8</v>
      </c>
      <c r="JD27">
        <v>111.3</v>
      </c>
      <c r="JE27">
        <v>111.6</v>
      </c>
      <c r="JF27">
        <v>111.2</v>
      </c>
      <c r="JG27">
        <v>111.3</v>
      </c>
      <c r="JH27">
        <v>111.5</v>
      </c>
      <c r="JI27">
        <v>113</v>
      </c>
      <c r="JJ27">
        <v>112.5</v>
      </c>
      <c r="JK27">
        <v>111.2</v>
      </c>
      <c r="JL27">
        <v>111</v>
      </c>
      <c r="JM27">
        <v>109.7</v>
      </c>
      <c r="JN27">
        <v>108.8</v>
      </c>
      <c r="JO27">
        <v>107.9</v>
      </c>
      <c r="JP27">
        <v>106.8</v>
      </c>
      <c r="JQ27">
        <v>108.4</v>
      </c>
      <c r="JR27">
        <v>108.4</v>
      </c>
      <c r="JS27">
        <v>110.8</v>
      </c>
      <c r="JT27">
        <v>111.7</v>
      </c>
      <c r="JU27">
        <v>111.5</v>
      </c>
      <c r="JV27">
        <v>109.9</v>
      </c>
      <c r="JW27">
        <v>109.1</v>
      </c>
      <c r="JX27">
        <v>109.3</v>
      </c>
      <c r="JY27">
        <v>109.3</v>
      </c>
      <c r="JZ27">
        <v>109.3</v>
      </c>
      <c r="KA27">
        <v>108.9</v>
      </c>
      <c r="KB27">
        <v>109.1</v>
      </c>
      <c r="KC27">
        <v>108.5</v>
      </c>
      <c r="KD27">
        <v>110</v>
      </c>
      <c r="KE27">
        <v>110.7</v>
      </c>
      <c r="KF27">
        <v>112.3</v>
      </c>
      <c r="KG27">
        <v>111.7</v>
      </c>
      <c r="KH27">
        <v>110.4</v>
      </c>
      <c r="KI27">
        <v>111.8</v>
      </c>
      <c r="KJ27">
        <v>112.8</v>
      </c>
      <c r="KK27">
        <v>113.4</v>
      </c>
      <c r="KL27">
        <v>113.7</v>
      </c>
      <c r="KM27">
        <v>115.2</v>
      </c>
      <c r="KN27">
        <v>115.5</v>
      </c>
      <c r="KO27">
        <v>115.6</v>
      </c>
      <c r="KP27">
        <v>114.3</v>
      </c>
      <c r="KQ27">
        <v>114.3</v>
      </c>
      <c r="KR27">
        <v>113.9</v>
      </c>
      <c r="KS27">
        <v>113.2</v>
      </c>
      <c r="KT27">
        <v>114.6</v>
      </c>
      <c r="KU27">
        <v>115.7</v>
      </c>
      <c r="KV27">
        <v>115</v>
      </c>
      <c r="KW27">
        <v>115.3</v>
      </c>
      <c r="KX27">
        <v>115.3</v>
      </c>
      <c r="KY27">
        <v>116.3</v>
      </c>
      <c r="KZ27">
        <v>117.4</v>
      </c>
      <c r="LA27">
        <v>117.8</v>
      </c>
      <c r="LB27">
        <v>118.9</v>
      </c>
      <c r="LC27">
        <v>119.8</v>
      </c>
      <c r="LD27">
        <v>120.4</v>
      </c>
      <c r="LE27">
        <v>120.1</v>
      </c>
      <c r="LF27">
        <v>120.7</v>
      </c>
      <c r="LG27">
        <v>122.5</v>
      </c>
      <c r="LH27">
        <v>123.3</v>
      </c>
      <c r="LI27">
        <v>121.2</v>
      </c>
      <c r="LJ27">
        <v>118.8</v>
      </c>
      <c r="LK27">
        <v>118.6</v>
      </c>
      <c r="LL27">
        <v>119.2</v>
      </c>
      <c r="LM27">
        <v>119.9</v>
      </c>
      <c r="LN27">
        <v>120.1</v>
      </c>
      <c r="LO27">
        <v>119.6</v>
      </c>
      <c r="LP27">
        <v>120.6</v>
      </c>
      <c r="LQ27">
        <v>120.8</v>
      </c>
      <c r="LR27">
        <v>121.2</v>
      </c>
      <c r="LS27">
        <v>121.5</v>
      </c>
      <c r="LT27">
        <v>121.7</v>
      </c>
      <c r="LU27">
        <v>125.2</v>
      </c>
      <c r="LV27">
        <v>126.1</v>
      </c>
      <c r="LW27">
        <v>125.2</v>
      </c>
      <c r="LX27">
        <v>124.6</v>
      </c>
      <c r="LY27" t="str">
        <v>NA</v>
      </c>
      <c r="LZ27" t="str">
        <v>NA</v>
      </c>
      <c r="MA27">
        <v>129.30000000000001</v>
      </c>
      <c r="MB27">
        <v>129.30000000000001</v>
      </c>
      <c r="MC27">
        <v>133.9</v>
      </c>
      <c r="MD27">
        <v>135.1</v>
      </c>
      <c r="ME27">
        <v>135.4</v>
      </c>
      <c r="MF27">
        <v>135.19999999999999</v>
      </c>
      <c r="MG27">
        <v>135.5</v>
      </c>
      <c r="MH27">
        <v>136.9</v>
      </c>
      <c r="MI27">
        <v>140.5</v>
      </c>
      <c r="MJ27">
        <v>141.69999999999999</v>
      </c>
      <c r="MK27">
        <v>142.1</v>
      </c>
      <c r="ML27">
        <v>145</v>
      </c>
      <c r="MM27">
        <v>147.5</v>
      </c>
      <c r="MN27">
        <v>149.5</v>
      </c>
      <c r="MO27">
        <v>150.4</v>
      </c>
      <c r="MP27">
        <v>150.5</v>
      </c>
      <c r="MQ27">
        <v>152.19999999999999</v>
      </c>
      <c r="MR27">
        <v>151.19999999999999</v>
      </c>
      <c r="MS27">
        <v>151.80000000000001</v>
      </c>
      <c r="MT27">
        <v>152.69999999999999</v>
      </c>
      <c r="MU27">
        <v>153.1</v>
      </c>
      <c r="MV27">
        <v>154.19999999999999</v>
      </c>
      <c r="MW27">
        <v>159.30000000000001</v>
      </c>
      <c r="MX27">
        <v>159.4</v>
      </c>
      <c r="MY27">
        <v>157.19999999999999</v>
      </c>
      <c r="MZ27">
        <v>157.4</v>
      </c>
      <c r="NA27">
        <v>157.69999999999999</v>
      </c>
      <c r="NB27">
        <v>158.19999999999999</v>
      </c>
      <c r="NC27">
        <v>158.80000000000001</v>
      </c>
      <c r="ND27">
        <v>158.9</v>
      </c>
      <c r="NE27">
        <v>159.4</v>
      </c>
      <c r="NF27">
        <v>159.5</v>
      </c>
      <c r="NG27">
        <v>159.80000000000001</v>
      </c>
      <c r="NH27">
        <v>159.80000000000001</v>
      </c>
      <c r="NI27">
        <v>160.1</v>
      </c>
      <c r="NJ27">
        <v>160.4</v>
      </c>
    </row>
    <row r="28" spans="2:374">
      <c r="B28" t="str">
        <v>Recreation and amusement</v>
      </c>
      <c r="C28">
        <v>103.4</v>
      </c>
      <c r="D28">
        <v>104</v>
      </c>
      <c r="E28">
        <v>104</v>
      </c>
      <c r="F28">
        <v>104.5</v>
      </c>
      <c r="G28">
        <v>105</v>
      </c>
      <c r="H28">
        <v>105.6</v>
      </c>
      <c r="I28">
        <v>106.4</v>
      </c>
      <c r="J28">
        <v>106.8</v>
      </c>
      <c r="K28">
        <v>107.7</v>
      </c>
      <c r="L28">
        <v>108.3</v>
      </c>
      <c r="M28">
        <v>108.7</v>
      </c>
      <c r="N28">
        <v>109.2</v>
      </c>
      <c r="O28">
        <v>109.6</v>
      </c>
      <c r="P28">
        <v>109.9</v>
      </c>
      <c r="Q28">
        <v>110.2</v>
      </c>
      <c r="R28">
        <v>110.5</v>
      </c>
      <c r="S28">
        <v>110.9</v>
      </c>
      <c r="T28">
        <v>111.4</v>
      </c>
      <c r="U28">
        <v>111.8</v>
      </c>
      <c r="V28">
        <v>112.2</v>
      </c>
      <c r="W28">
        <v>112.6</v>
      </c>
      <c r="X28">
        <v>113</v>
      </c>
      <c r="Y28">
        <v>113.3</v>
      </c>
      <c r="Z28">
        <v>113.3</v>
      </c>
      <c r="AA28">
        <v>114</v>
      </c>
      <c r="AB28">
        <v>114.8</v>
      </c>
      <c r="AC28">
        <v>115.5</v>
      </c>
      <c r="AD28">
        <v>116.2</v>
      </c>
      <c r="AE28">
        <v>116.7</v>
      </c>
      <c r="AF28">
        <v>117.9</v>
      </c>
      <c r="AG28">
        <v>118</v>
      </c>
      <c r="AH28">
        <v>118.5</v>
      </c>
      <c r="AI28">
        <v>119.6</v>
      </c>
      <c r="AJ28">
        <v>120.1</v>
      </c>
      <c r="AK28">
        <v>120.9</v>
      </c>
      <c r="AL28">
        <v>121.6</v>
      </c>
      <c r="AM28">
        <v>121.4</v>
      </c>
      <c r="AN28">
        <v>122.3</v>
      </c>
      <c r="AO28">
        <v>122.5</v>
      </c>
      <c r="AP28">
        <v>123.2</v>
      </c>
      <c r="AQ28">
        <v>123.6</v>
      </c>
      <c r="AR28">
        <v>124.1</v>
      </c>
      <c r="AS28">
        <v>125.2</v>
      </c>
      <c r="AT28">
        <v>125.5</v>
      </c>
      <c r="AU28">
        <v>125.7</v>
      </c>
      <c r="AV28">
        <v>126.5</v>
      </c>
      <c r="AW28">
        <v>126.9</v>
      </c>
      <c r="AX28">
        <v>127.3</v>
      </c>
      <c r="AY28">
        <v>127</v>
      </c>
      <c r="AZ28">
        <v>127.7</v>
      </c>
      <c r="BA28">
        <v>128.30000000000001</v>
      </c>
      <c r="BB28">
        <v>128.30000000000001</v>
      </c>
      <c r="BC28">
        <v>129.4</v>
      </c>
      <c r="BD28">
        <v>129.80000000000001</v>
      </c>
      <c r="BE28">
        <v>130.6</v>
      </c>
      <c r="BF28">
        <v>131.5</v>
      </c>
      <c r="BG28">
        <v>132.30000000000001</v>
      </c>
      <c r="BH28">
        <v>133</v>
      </c>
      <c r="BI28">
        <v>133.69999999999999</v>
      </c>
      <c r="BJ28">
        <v>133.4</v>
      </c>
      <c r="BK28">
        <v>134.30000000000001</v>
      </c>
      <c r="BL28">
        <v>134.30000000000001</v>
      </c>
      <c r="BM28">
        <v>135.1</v>
      </c>
      <c r="BN28">
        <v>136</v>
      </c>
      <c r="BO28">
        <v>136.80000000000001</v>
      </c>
      <c r="BP28">
        <v>137.80000000000001</v>
      </c>
      <c r="BQ28">
        <v>138.4</v>
      </c>
      <c r="BR28">
        <v>138.6</v>
      </c>
      <c r="BS28">
        <v>140</v>
      </c>
      <c r="BT28">
        <v>140.1</v>
      </c>
      <c r="BU28">
        <v>143.1</v>
      </c>
      <c r="BV28">
        <v>143.30000000000001</v>
      </c>
      <c r="BW28">
        <v>142.9</v>
      </c>
      <c r="BX28">
        <v>143.4</v>
      </c>
      <c r="BY28">
        <v>143.80000000000001</v>
      </c>
      <c r="BZ28">
        <v>145.9</v>
      </c>
      <c r="CA28">
        <v>146.4</v>
      </c>
      <c r="CB28">
        <v>147.5</v>
      </c>
      <c r="CC28">
        <v>148</v>
      </c>
      <c r="CD28">
        <v>148.30000000000001</v>
      </c>
      <c r="CE28">
        <v>148.69999999999999</v>
      </c>
      <c r="CF28">
        <v>149.1</v>
      </c>
      <c r="CG28">
        <v>149.5</v>
      </c>
      <c r="CH28">
        <v>150.1</v>
      </c>
      <c r="CI28">
        <v>150.4</v>
      </c>
      <c r="CJ28">
        <v>151.19999999999999</v>
      </c>
      <c r="CK28" t="str">
        <v>NA</v>
      </c>
      <c r="CL28" t="str">
        <v>NA</v>
      </c>
      <c r="CM28">
        <v>153.19999999999999</v>
      </c>
      <c r="CN28">
        <v>153.19999999999999</v>
      </c>
      <c r="CO28">
        <v>152.19999999999999</v>
      </c>
      <c r="CP28">
        <v>152.80000000000001</v>
      </c>
      <c r="CQ28">
        <v>152.4</v>
      </c>
      <c r="CR28">
        <v>153.6</v>
      </c>
      <c r="CS28">
        <v>153.9</v>
      </c>
      <c r="CT28">
        <v>155.1</v>
      </c>
      <c r="CU28">
        <v>157</v>
      </c>
      <c r="CV28">
        <v>157.80000000000001</v>
      </c>
      <c r="CW28">
        <v>158.6</v>
      </c>
      <c r="CX28">
        <v>160</v>
      </c>
      <c r="CY28">
        <v>160.4</v>
      </c>
      <c r="CZ28">
        <v>160.69999999999999</v>
      </c>
      <c r="DA28">
        <v>161.1</v>
      </c>
      <c r="DB28">
        <v>162.69999999999999</v>
      </c>
      <c r="DC28">
        <v>163.19999999999999</v>
      </c>
      <c r="DD28">
        <v>163.80000000000001</v>
      </c>
      <c r="DE28">
        <v>164.5</v>
      </c>
      <c r="DF28">
        <v>164.9</v>
      </c>
      <c r="DG28">
        <v>165.5</v>
      </c>
      <c r="DH28">
        <v>166.6</v>
      </c>
      <c r="DI28">
        <v>167.2</v>
      </c>
      <c r="DJ28">
        <v>167.6</v>
      </c>
      <c r="DK28">
        <v>168</v>
      </c>
      <c r="DL28">
        <v>168.6</v>
      </c>
      <c r="DM28">
        <v>169.3</v>
      </c>
      <c r="DN28">
        <v>170</v>
      </c>
      <c r="DO28">
        <v>170.6</v>
      </c>
      <c r="DP28">
        <v>170.8</v>
      </c>
      <c r="DQ28">
        <v>171.2</v>
      </c>
      <c r="DR28">
        <v>171.8</v>
      </c>
      <c r="DS28">
        <v>172.8</v>
      </c>
      <c r="DT28">
        <v>172.8</v>
      </c>
      <c r="DU28">
        <v>173.2</v>
      </c>
      <c r="DV28">
        <v>173.8</v>
      </c>
      <c r="DW28">
        <v>103.1</v>
      </c>
      <c r="DX28">
        <v>103.6</v>
      </c>
      <c r="DY28">
        <v>103.7</v>
      </c>
      <c r="DZ28">
        <v>104.2</v>
      </c>
      <c r="EA28">
        <v>104.8</v>
      </c>
      <c r="EB28">
        <v>105.4</v>
      </c>
      <c r="EC28">
        <v>106.1</v>
      </c>
      <c r="ED28">
        <v>106.6</v>
      </c>
      <c r="EE28">
        <v>107.5</v>
      </c>
      <c r="EF28">
        <v>108.1</v>
      </c>
      <c r="EG28">
        <v>108.6</v>
      </c>
      <c r="EH28">
        <v>109</v>
      </c>
      <c r="EI28">
        <v>109.7</v>
      </c>
      <c r="EJ28">
        <v>110.1</v>
      </c>
      <c r="EK28">
        <v>110.6</v>
      </c>
      <c r="EL28">
        <v>110.9</v>
      </c>
      <c r="EM28">
        <v>111.2</v>
      </c>
      <c r="EN28">
        <v>111.6</v>
      </c>
      <c r="EO28">
        <v>112.1</v>
      </c>
      <c r="EP28">
        <v>112.6</v>
      </c>
      <c r="EQ28">
        <v>113.1</v>
      </c>
      <c r="ER28">
        <v>113.3</v>
      </c>
      <c r="ES28">
        <v>113.7</v>
      </c>
      <c r="ET28">
        <v>113.9</v>
      </c>
      <c r="EU28">
        <v>114.3</v>
      </c>
      <c r="EV28">
        <v>114.9</v>
      </c>
      <c r="EW28">
        <v>115.4</v>
      </c>
      <c r="EX28">
        <v>115.9</v>
      </c>
      <c r="EY28">
        <v>116.3</v>
      </c>
      <c r="EZ28">
        <v>116.9</v>
      </c>
      <c r="FA28">
        <v>117.2</v>
      </c>
      <c r="FB28">
        <v>117.8</v>
      </c>
      <c r="FC28">
        <v>118.3</v>
      </c>
      <c r="FD28">
        <v>118.7</v>
      </c>
      <c r="FE28">
        <v>119.2</v>
      </c>
      <c r="FF28">
        <v>119.6</v>
      </c>
      <c r="FG28">
        <v>119.8</v>
      </c>
      <c r="FH28">
        <v>120.3</v>
      </c>
      <c r="FI28">
        <v>120.6</v>
      </c>
      <c r="FJ28">
        <v>121.1</v>
      </c>
      <c r="FK28">
        <v>121.5</v>
      </c>
      <c r="FL28">
        <v>121.7</v>
      </c>
      <c r="FM28">
        <v>122.4</v>
      </c>
      <c r="FN28">
        <v>122.7</v>
      </c>
      <c r="FO28">
        <v>122.9</v>
      </c>
      <c r="FP28">
        <v>123.5</v>
      </c>
      <c r="FQ28">
        <v>124</v>
      </c>
      <c r="FR28">
        <v>124.2</v>
      </c>
      <c r="FS28">
        <v>124.2</v>
      </c>
      <c r="FT28">
        <v>124.6</v>
      </c>
      <c r="FU28">
        <v>125</v>
      </c>
      <c r="FV28">
        <v>125.1</v>
      </c>
      <c r="FW28">
        <v>125.7</v>
      </c>
      <c r="FX28">
        <v>125.9</v>
      </c>
      <c r="FY28">
        <v>126.6</v>
      </c>
      <c r="FZ28">
        <v>127.3</v>
      </c>
      <c r="GA28">
        <v>127.9</v>
      </c>
      <c r="GB28">
        <v>128.4</v>
      </c>
      <c r="GC28">
        <v>128.9</v>
      </c>
      <c r="GD28">
        <v>129</v>
      </c>
      <c r="GE28">
        <v>129.69999999999999</v>
      </c>
      <c r="GF28">
        <v>129.9</v>
      </c>
      <c r="GG28">
        <v>130.4</v>
      </c>
      <c r="GH28">
        <v>131.30000000000001</v>
      </c>
      <c r="GI28">
        <v>131.80000000000001</v>
      </c>
      <c r="GJ28">
        <v>132.6</v>
      </c>
      <c r="GK28">
        <v>133.1</v>
      </c>
      <c r="GL28">
        <v>133.6</v>
      </c>
      <c r="GM28">
        <v>134.5</v>
      </c>
      <c r="GN28">
        <v>136.5</v>
      </c>
      <c r="GO28">
        <v>136.5</v>
      </c>
      <c r="GP28">
        <v>136.80000000000001</v>
      </c>
      <c r="GQ28">
        <v>136.69999999999999</v>
      </c>
      <c r="GR28">
        <v>137.1</v>
      </c>
      <c r="GS28">
        <v>137.69999999999999</v>
      </c>
      <c r="GT28">
        <v>139.19999999999999</v>
      </c>
      <c r="GU28">
        <v>139.6</v>
      </c>
      <c r="GV28">
        <v>140.5</v>
      </c>
      <c r="GW28">
        <v>140.9</v>
      </c>
      <c r="GX28">
        <v>141.30000000000001</v>
      </c>
      <c r="GY28">
        <v>141.69999999999999</v>
      </c>
      <c r="GZ28">
        <v>142.1</v>
      </c>
      <c r="HA28">
        <v>142.30000000000001</v>
      </c>
      <c r="HB28">
        <v>142.80000000000001</v>
      </c>
      <c r="HC28">
        <v>143.19999999999999</v>
      </c>
      <c r="HD28">
        <v>143.69999999999999</v>
      </c>
      <c r="HE28" t="str">
        <v>NA</v>
      </c>
      <c r="HF28" t="str">
        <v>NA</v>
      </c>
      <c r="HG28">
        <v>148.30000000000001</v>
      </c>
      <c r="HH28">
        <v>148.30000000000001</v>
      </c>
      <c r="HI28">
        <v>146</v>
      </c>
      <c r="HJ28">
        <v>146.6</v>
      </c>
      <c r="HK28">
        <v>146.5</v>
      </c>
      <c r="HL28">
        <v>148.4</v>
      </c>
      <c r="HM28">
        <v>148.5</v>
      </c>
      <c r="HN28">
        <v>149.6</v>
      </c>
      <c r="HO28">
        <v>151.5</v>
      </c>
      <c r="HP28">
        <v>152.6</v>
      </c>
      <c r="HQ28">
        <v>153.19999999999999</v>
      </c>
      <c r="HR28">
        <v>155.80000000000001</v>
      </c>
      <c r="HS28">
        <v>154.9</v>
      </c>
      <c r="HT28">
        <v>155.30000000000001</v>
      </c>
      <c r="HU28">
        <v>157.6</v>
      </c>
      <c r="HV28">
        <v>157.69999999999999</v>
      </c>
      <c r="HW28">
        <v>158.6</v>
      </c>
      <c r="HX28">
        <v>159.80000000000001</v>
      </c>
      <c r="HY28">
        <v>160.6</v>
      </c>
      <c r="HZ28">
        <v>161.19999999999999</v>
      </c>
      <c r="IA28">
        <v>162.1</v>
      </c>
      <c r="IB28">
        <v>163.30000000000001</v>
      </c>
      <c r="IC28">
        <v>164.4</v>
      </c>
      <c r="ID28">
        <v>165.1</v>
      </c>
      <c r="IE28">
        <v>165.8</v>
      </c>
      <c r="IF28">
        <v>166.3</v>
      </c>
      <c r="IG28">
        <v>166.9</v>
      </c>
      <c r="IH28">
        <v>167.6</v>
      </c>
      <c r="II28">
        <v>168.2</v>
      </c>
      <c r="IJ28">
        <v>168.5</v>
      </c>
      <c r="IK28">
        <v>168.9</v>
      </c>
      <c r="IL28">
        <v>169.5</v>
      </c>
      <c r="IM28">
        <v>170.3</v>
      </c>
      <c r="IN28">
        <v>170.3</v>
      </c>
      <c r="IO28">
        <v>170.7</v>
      </c>
      <c r="IP28">
        <v>171.2</v>
      </c>
      <c r="IQ28">
        <v>102.9</v>
      </c>
      <c r="IR28">
        <v>103.3</v>
      </c>
      <c r="IS28">
        <v>103.5</v>
      </c>
      <c r="IT28">
        <v>104</v>
      </c>
      <c r="IU28">
        <v>104.6</v>
      </c>
      <c r="IV28">
        <v>105.2</v>
      </c>
      <c r="IW28">
        <v>105.9</v>
      </c>
      <c r="IX28">
        <v>106.5</v>
      </c>
      <c r="IY28">
        <v>107.4</v>
      </c>
      <c r="IZ28">
        <v>108</v>
      </c>
      <c r="JA28">
        <v>108.5</v>
      </c>
      <c r="JB28">
        <v>108.9</v>
      </c>
      <c r="JC28">
        <v>109.8</v>
      </c>
      <c r="JD28">
        <v>110.3</v>
      </c>
      <c r="JE28">
        <v>110.9</v>
      </c>
      <c r="JF28">
        <v>111.2</v>
      </c>
      <c r="JG28">
        <v>111.5</v>
      </c>
      <c r="JH28">
        <v>111.8</v>
      </c>
      <c r="JI28">
        <v>112.4</v>
      </c>
      <c r="JJ28">
        <v>112.9</v>
      </c>
      <c r="JK28">
        <v>113.4</v>
      </c>
      <c r="JL28">
        <v>113.6</v>
      </c>
      <c r="JM28">
        <v>114</v>
      </c>
      <c r="JN28">
        <v>114.3</v>
      </c>
      <c r="JO28">
        <v>114.6</v>
      </c>
      <c r="JP28">
        <v>114.9</v>
      </c>
      <c r="JQ28">
        <v>115.4</v>
      </c>
      <c r="JR28">
        <v>115.6</v>
      </c>
      <c r="JS28">
        <v>116</v>
      </c>
      <c r="JT28">
        <v>116.2</v>
      </c>
      <c r="JU28">
        <v>116.6</v>
      </c>
      <c r="JV28">
        <v>117.2</v>
      </c>
      <c r="JW28">
        <v>117.3</v>
      </c>
      <c r="JX28">
        <v>117.7</v>
      </c>
      <c r="JY28">
        <v>117.9</v>
      </c>
      <c r="JZ28">
        <v>118.1</v>
      </c>
      <c r="KA28">
        <v>118.5</v>
      </c>
      <c r="KB28">
        <v>118.8</v>
      </c>
      <c r="KC28">
        <v>119.1</v>
      </c>
      <c r="KD28">
        <v>119.5</v>
      </c>
      <c r="KE28">
        <v>119.8</v>
      </c>
      <c r="KF28">
        <v>119.9</v>
      </c>
      <c r="KG28">
        <v>120.3</v>
      </c>
      <c r="KH28">
        <v>120.6</v>
      </c>
      <c r="KI28">
        <v>120.8</v>
      </c>
      <c r="KJ28">
        <v>121.2</v>
      </c>
      <c r="KK28">
        <v>121.7</v>
      </c>
      <c r="KL28">
        <v>121.8</v>
      </c>
      <c r="KM28">
        <v>122</v>
      </c>
      <c r="KN28">
        <v>122.2</v>
      </c>
      <c r="KO28">
        <v>122.4</v>
      </c>
      <c r="KP28">
        <v>122.6</v>
      </c>
      <c r="KQ28">
        <v>122.8</v>
      </c>
      <c r="KR28">
        <v>122.9</v>
      </c>
      <c r="KS28">
        <v>123.5</v>
      </c>
      <c r="KT28">
        <v>124.1</v>
      </c>
      <c r="KU28">
        <v>124.5</v>
      </c>
      <c r="KV28">
        <v>124.8</v>
      </c>
      <c r="KW28">
        <v>125.1</v>
      </c>
      <c r="KX28">
        <v>125.6</v>
      </c>
      <c r="KY28">
        <v>126.2</v>
      </c>
      <c r="KZ28">
        <v>126.5</v>
      </c>
      <c r="LA28">
        <v>126.8</v>
      </c>
      <c r="LB28">
        <v>127.6</v>
      </c>
      <c r="LC28">
        <v>128</v>
      </c>
      <c r="LD28">
        <v>128.5</v>
      </c>
      <c r="LE28">
        <v>129</v>
      </c>
      <c r="LF28">
        <v>129.80000000000001</v>
      </c>
      <c r="LG28">
        <v>130.19999999999999</v>
      </c>
      <c r="LH28">
        <v>130.69999999999999</v>
      </c>
      <c r="LI28">
        <v>131.30000000000001</v>
      </c>
      <c r="LJ28">
        <v>131.69999999999999</v>
      </c>
      <c r="LK28">
        <v>131.9</v>
      </c>
      <c r="LL28">
        <v>132.19999999999999</v>
      </c>
      <c r="LM28">
        <v>133</v>
      </c>
      <c r="LN28">
        <v>134</v>
      </c>
      <c r="LO28">
        <v>134.30000000000001</v>
      </c>
      <c r="LP28">
        <v>135</v>
      </c>
      <c r="LQ28">
        <v>135.4</v>
      </c>
      <c r="LR28">
        <v>135.9</v>
      </c>
      <c r="LS28">
        <v>136.19999999999999</v>
      </c>
      <c r="LT28">
        <v>136.69999999999999</v>
      </c>
      <c r="LU28">
        <v>136.80000000000001</v>
      </c>
      <c r="LV28">
        <v>137.19999999999999</v>
      </c>
      <c r="LW28">
        <v>137.69999999999999</v>
      </c>
      <c r="LX28">
        <v>137.9</v>
      </c>
      <c r="LY28" t="str">
        <v>NA</v>
      </c>
      <c r="LZ28" t="str">
        <v>NA</v>
      </c>
      <c r="MA28">
        <v>144.5</v>
      </c>
      <c r="MB28">
        <v>144.5</v>
      </c>
      <c r="MC28">
        <v>141.19999999999999</v>
      </c>
      <c r="MD28">
        <v>141.80000000000001</v>
      </c>
      <c r="ME28">
        <v>142</v>
      </c>
      <c r="MF28">
        <v>144.4</v>
      </c>
      <c r="MG28">
        <v>144.30000000000001</v>
      </c>
      <c r="MH28">
        <v>145.4</v>
      </c>
      <c r="MI28">
        <v>147.30000000000001</v>
      </c>
      <c r="MJ28">
        <v>148.6</v>
      </c>
      <c r="MK28">
        <v>149.1</v>
      </c>
      <c r="ML28">
        <v>152.6</v>
      </c>
      <c r="MM28">
        <v>150.69999999999999</v>
      </c>
      <c r="MN28">
        <v>151.19999999999999</v>
      </c>
      <c r="MO28">
        <v>153.69999999999999</v>
      </c>
      <c r="MP28">
        <v>153.9</v>
      </c>
      <c r="MQ28">
        <v>155.1</v>
      </c>
      <c r="MR28">
        <v>156.69999999999999</v>
      </c>
      <c r="MS28">
        <v>157.6</v>
      </c>
      <c r="MT28">
        <v>158.4</v>
      </c>
      <c r="MU28">
        <v>159.5</v>
      </c>
      <c r="MV28">
        <v>160.80000000000001</v>
      </c>
      <c r="MW28">
        <v>162.19999999999999</v>
      </c>
      <c r="MX28">
        <v>163.19999999999999</v>
      </c>
      <c r="MY28">
        <v>164.1</v>
      </c>
      <c r="MZ28">
        <v>164.6</v>
      </c>
      <c r="NA28">
        <v>165.1</v>
      </c>
      <c r="NB28">
        <v>165.8</v>
      </c>
      <c r="NC28">
        <v>166.3</v>
      </c>
      <c r="ND28">
        <v>166.7</v>
      </c>
      <c r="NE28">
        <v>167.1</v>
      </c>
      <c r="NF28">
        <v>167.8</v>
      </c>
      <c r="NG28">
        <v>168.4</v>
      </c>
      <c r="NH28">
        <v>168.4</v>
      </c>
      <c r="NI28">
        <v>168.8</v>
      </c>
      <c r="NJ28">
        <v>169.2</v>
      </c>
    </row>
    <row r="29" spans="2:374">
      <c r="B29" t="str">
        <v>Education</v>
      </c>
      <c r="C29">
        <v>103.8</v>
      </c>
      <c r="D29">
        <v>104.1</v>
      </c>
      <c r="E29">
        <v>104.3</v>
      </c>
      <c r="F29">
        <v>104.8</v>
      </c>
      <c r="G29">
        <v>105.5</v>
      </c>
      <c r="H29">
        <v>106.5</v>
      </c>
      <c r="I29">
        <v>107.8</v>
      </c>
      <c r="J29">
        <v>108.7</v>
      </c>
      <c r="K29">
        <v>109.8</v>
      </c>
      <c r="L29">
        <v>110.2</v>
      </c>
      <c r="M29">
        <v>111</v>
      </c>
      <c r="N29">
        <v>111.6</v>
      </c>
      <c r="O29">
        <v>111.8</v>
      </c>
      <c r="P29">
        <v>112</v>
      </c>
      <c r="Q29">
        <v>112.4</v>
      </c>
      <c r="R29">
        <v>113</v>
      </c>
      <c r="S29">
        <v>113.1</v>
      </c>
      <c r="T29">
        <v>114.3</v>
      </c>
      <c r="U29">
        <v>115.5</v>
      </c>
      <c r="V29">
        <v>116.2</v>
      </c>
      <c r="W29">
        <v>116.6</v>
      </c>
      <c r="X29">
        <v>116.9</v>
      </c>
      <c r="Y29">
        <v>117.2</v>
      </c>
      <c r="Z29">
        <v>117.7</v>
      </c>
      <c r="AA29">
        <v>118.2</v>
      </c>
      <c r="AB29">
        <v>118.7</v>
      </c>
      <c r="AC29">
        <v>119.4</v>
      </c>
      <c r="AD29">
        <v>119.9</v>
      </c>
      <c r="AE29">
        <v>120.5</v>
      </c>
      <c r="AF29">
        <v>122</v>
      </c>
      <c r="AG29">
        <v>122.9</v>
      </c>
      <c r="AH29">
        <v>123.6</v>
      </c>
      <c r="AI29">
        <v>124.5</v>
      </c>
      <c r="AJ29">
        <v>125.1</v>
      </c>
      <c r="AK29">
        <v>125.8</v>
      </c>
      <c r="AL29">
        <v>125.6</v>
      </c>
      <c r="AM29">
        <v>126.2</v>
      </c>
      <c r="AN29">
        <v>127.1</v>
      </c>
      <c r="AO29">
        <v>127.5</v>
      </c>
      <c r="AP29">
        <v>127.9</v>
      </c>
      <c r="AQ29">
        <v>129.1</v>
      </c>
      <c r="AR29">
        <v>130.19999999999999</v>
      </c>
      <c r="AS29">
        <v>130.80000000000001</v>
      </c>
      <c r="AT29">
        <v>131.9</v>
      </c>
      <c r="AU29">
        <v>132.19999999999999</v>
      </c>
      <c r="AV29">
        <v>133</v>
      </c>
      <c r="AW29">
        <v>133.69999999999999</v>
      </c>
      <c r="AX29">
        <v>134.19999999999999</v>
      </c>
      <c r="AY29">
        <v>134.6</v>
      </c>
      <c r="AZ29">
        <v>134.9</v>
      </c>
      <c r="BA29">
        <v>135.19999999999999</v>
      </c>
      <c r="BB29">
        <v>135.69999999999999</v>
      </c>
      <c r="BC29">
        <v>136.30000000000001</v>
      </c>
      <c r="BD29">
        <v>136.9</v>
      </c>
      <c r="BE29">
        <v>138.6</v>
      </c>
      <c r="BF29">
        <v>140.19999999999999</v>
      </c>
      <c r="BG29">
        <v>139.6</v>
      </c>
      <c r="BH29">
        <v>140.1</v>
      </c>
      <c r="BI29">
        <v>141.5</v>
      </c>
      <c r="BJ29">
        <v>141.1</v>
      </c>
      <c r="BK29">
        <v>141.6</v>
      </c>
      <c r="BL29">
        <v>141.5</v>
      </c>
      <c r="BM29">
        <v>142.69999999999999</v>
      </c>
      <c r="BN29">
        <v>143.69999999999999</v>
      </c>
      <c r="BO29">
        <v>144.4</v>
      </c>
      <c r="BP29">
        <v>145.1</v>
      </c>
      <c r="BQ29">
        <v>145.80000000000001</v>
      </c>
      <c r="BR29">
        <v>146.9</v>
      </c>
      <c r="BS29">
        <v>147.6</v>
      </c>
      <c r="BT29">
        <v>148</v>
      </c>
      <c r="BU29">
        <v>150.19999999999999</v>
      </c>
      <c r="BV29">
        <v>155.1</v>
      </c>
      <c r="BW29">
        <v>155.19999999999999</v>
      </c>
      <c r="BX29">
        <v>155.5</v>
      </c>
      <c r="BY29">
        <v>155.5</v>
      </c>
      <c r="BZ29">
        <v>156.69999999999999</v>
      </c>
      <c r="CA29">
        <v>157.69999999999999</v>
      </c>
      <c r="CB29">
        <v>159.1</v>
      </c>
      <c r="CC29">
        <v>159.69999999999999</v>
      </c>
      <c r="CD29">
        <v>160.19999999999999</v>
      </c>
      <c r="CE29">
        <v>160.69999999999999</v>
      </c>
      <c r="CF29">
        <v>160.80000000000001</v>
      </c>
      <c r="CG29">
        <v>161.1</v>
      </c>
      <c r="CH29">
        <v>161.69999999999999</v>
      </c>
      <c r="CI29">
        <v>161.9</v>
      </c>
      <c r="CJ29">
        <v>161.19999999999999</v>
      </c>
      <c r="CK29" t="str">
        <v>NA</v>
      </c>
      <c r="CL29" t="str">
        <v>NA</v>
      </c>
      <c r="CM29">
        <v>161.80000000000001</v>
      </c>
      <c r="CN29">
        <v>161.80000000000001</v>
      </c>
      <c r="CO29">
        <v>162.69999999999999</v>
      </c>
      <c r="CP29">
        <v>161.1</v>
      </c>
      <c r="CQ29">
        <v>162.5</v>
      </c>
      <c r="CR29">
        <v>161.6</v>
      </c>
      <c r="CS29">
        <v>162.9</v>
      </c>
      <c r="CT29">
        <v>163.5</v>
      </c>
      <c r="CU29">
        <v>163.6</v>
      </c>
      <c r="CV29">
        <v>163.80000000000001</v>
      </c>
      <c r="CW29">
        <v>164.1</v>
      </c>
      <c r="CX29">
        <v>167.6</v>
      </c>
      <c r="CY29">
        <v>166.8</v>
      </c>
      <c r="CZ29">
        <v>167.2</v>
      </c>
      <c r="DA29">
        <v>167.5</v>
      </c>
      <c r="DB29">
        <v>168.5</v>
      </c>
      <c r="DC29">
        <v>169</v>
      </c>
      <c r="DD29">
        <v>169.3</v>
      </c>
      <c r="DE29">
        <v>169.7</v>
      </c>
      <c r="DF29">
        <v>169.9</v>
      </c>
      <c r="DG29">
        <v>170.3</v>
      </c>
      <c r="DH29">
        <v>170.6</v>
      </c>
      <c r="DI29">
        <v>170.9</v>
      </c>
      <c r="DJ29">
        <v>171.8</v>
      </c>
      <c r="DK29">
        <v>172.6</v>
      </c>
      <c r="DL29">
        <v>174.7</v>
      </c>
      <c r="DM29">
        <v>175.7</v>
      </c>
      <c r="DN29">
        <v>176.2</v>
      </c>
      <c r="DO29">
        <v>176.5</v>
      </c>
      <c r="DP29">
        <v>176.9</v>
      </c>
      <c r="DQ29">
        <v>177.3</v>
      </c>
      <c r="DR29">
        <v>177.8</v>
      </c>
      <c r="DS29">
        <v>178.5</v>
      </c>
      <c r="DT29">
        <v>178.5</v>
      </c>
      <c r="DU29">
        <v>179.4</v>
      </c>
      <c r="DV29">
        <v>180.3</v>
      </c>
      <c r="DW29">
        <v>103.6</v>
      </c>
      <c r="DX29">
        <v>103.9</v>
      </c>
      <c r="DY29">
        <v>104</v>
      </c>
      <c r="DZ29">
        <v>105</v>
      </c>
      <c r="EA29">
        <v>105.6</v>
      </c>
      <c r="EB29">
        <v>107.4</v>
      </c>
      <c r="EC29">
        <v>109.1</v>
      </c>
      <c r="ED29">
        <v>109.9</v>
      </c>
      <c r="EE29">
        <v>110.6</v>
      </c>
      <c r="EF29">
        <v>110.8</v>
      </c>
      <c r="EG29">
        <v>111.2</v>
      </c>
      <c r="EH29">
        <v>111.5</v>
      </c>
      <c r="EI29">
        <v>111.6</v>
      </c>
      <c r="EJ29">
        <v>111.8</v>
      </c>
      <c r="EK29">
        <v>112</v>
      </c>
      <c r="EL29">
        <v>112.7</v>
      </c>
      <c r="EM29">
        <v>113</v>
      </c>
      <c r="EN29">
        <v>114.8</v>
      </c>
      <c r="EO29">
        <v>116.8</v>
      </c>
      <c r="EP29">
        <v>118</v>
      </c>
      <c r="EQ29">
        <v>118.6</v>
      </c>
      <c r="ER29">
        <v>118.8</v>
      </c>
      <c r="ES29">
        <v>119</v>
      </c>
      <c r="ET29">
        <v>119.5</v>
      </c>
      <c r="EU29">
        <v>119.7</v>
      </c>
      <c r="EV29">
        <v>119.7</v>
      </c>
      <c r="EW29">
        <v>120.1</v>
      </c>
      <c r="EX29">
        <v>121</v>
      </c>
      <c r="EY29">
        <v>121.4</v>
      </c>
      <c r="EZ29">
        <v>123.1</v>
      </c>
      <c r="FA29">
        <v>124.4</v>
      </c>
      <c r="FB29">
        <v>125.1</v>
      </c>
      <c r="FC29">
        <v>125.7</v>
      </c>
      <c r="FD29">
        <v>125.9</v>
      </c>
      <c r="FE29">
        <v>126.3</v>
      </c>
      <c r="FF29">
        <v>126.2</v>
      </c>
      <c r="FG29">
        <v>126.3</v>
      </c>
      <c r="FH29">
        <v>126.6</v>
      </c>
      <c r="FI29">
        <v>126.9</v>
      </c>
      <c r="FJ29">
        <v>127.7</v>
      </c>
      <c r="FK29">
        <v>128.5</v>
      </c>
      <c r="FL29">
        <v>129.69999999999999</v>
      </c>
      <c r="FM29">
        <v>130.80000000000001</v>
      </c>
      <c r="FN29">
        <v>131.69999999999999</v>
      </c>
      <c r="FO29">
        <v>131.80000000000001</v>
      </c>
      <c r="FP29">
        <v>132.4</v>
      </c>
      <c r="FQ29">
        <v>132.80000000000001</v>
      </c>
      <c r="FR29">
        <v>133.1</v>
      </c>
      <c r="FS29">
        <v>133.30000000000001</v>
      </c>
      <c r="FT29">
        <v>133.4</v>
      </c>
      <c r="FU29">
        <v>133.80000000000001</v>
      </c>
      <c r="FV29">
        <v>134.5</v>
      </c>
      <c r="FW29">
        <v>134.80000000000001</v>
      </c>
      <c r="FX29">
        <v>135.4</v>
      </c>
      <c r="FY29">
        <v>136.80000000000001</v>
      </c>
      <c r="FZ29">
        <v>137.6</v>
      </c>
      <c r="GA29">
        <v>137.4</v>
      </c>
      <c r="GB29">
        <v>137.9</v>
      </c>
      <c r="GC29">
        <v>138.6</v>
      </c>
      <c r="GD29">
        <v>138.5</v>
      </c>
      <c r="GE29">
        <v>139</v>
      </c>
      <c r="GF29">
        <v>139</v>
      </c>
      <c r="GG29">
        <v>139.80000000000001</v>
      </c>
      <c r="GH29">
        <v>141.4</v>
      </c>
      <c r="GI29">
        <v>142.1</v>
      </c>
      <c r="GJ29">
        <v>142.80000000000001</v>
      </c>
      <c r="GK29">
        <v>144.69999999999999</v>
      </c>
      <c r="GL29">
        <v>146</v>
      </c>
      <c r="GM29">
        <v>146.19999999999999</v>
      </c>
      <c r="GN29">
        <v>147.80000000000001</v>
      </c>
      <c r="GO29">
        <v>147.80000000000001</v>
      </c>
      <c r="GP29">
        <v>150.1</v>
      </c>
      <c r="GQ29">
        <v>150.19999999999999</v>
      </c>
      <c r="GR29">
        <v>150.30000000000001</v>
      </c>
      <c r="GS29">
        <v>150.30000000000001</v>
      </c>
      <c r="GT29">
        <v>151.6</v>
      </c>
      <c r="GU29">
        <v>152.5</v>
      </c>
      <c r="GV29">
        <v>154</v>
      </c>
      <c r="GW29">
        <v>154.9</v>
      </c>
      <c r="GX29">
        <v>155.19999999999999</v>
      </c>
      <c r="GY29">
        <v>155.4</v>
      </c>
      <c r="GZ29">
        <v>155.5</v>
      </c>
      <c r="HA29">
        <v>155.69999999999999</v>
      </c>
      <c r="HB29">
        <v>156.1</v>
      </c>
      <c r="HC29">
        <v>156.19999999999999</v>
      </c>
      <c r="HD29">
        <v>156.1</v>
      </c>
      <c r="HE29" t="str">
        <v>NA</v>
      </c>
      <c r="HF29" t="str">
        <v>NA</v>
      </c>
      <c r="HG29">
        <v>156.4</v>
      </c>
      <c r="HH29">
        <v>156.4</v>
      </c>
      <c r="HI29">
        <v>158.5</v>
      </c>
      <c r="HJ29">
        <v>157.5</v>
      </c>
      <c r="HK29">
        <v>158.5</v>
      </c>
      <c r="HL29">
        <v>158.6</v>
      </c>
      <c r="HM29">
        <v>159.4</v>
      </c>
      <c r="HN29">
        <v>159.19999999999999</v>
      </c>
      <c r="HO29">
        <v>159.5</v>
      </c>
      <c r="HP29">
        <v>160.19999999999999</v>
      </c>
      <c r="HQ29">
        <v>160.30000000000001</v>
      </c>
      <c r="HR29">
        <v>161.19999999999999</v>
      </c>
      <c r="HS29">
        <v>161.69999999999999</v>
      </c>
      <c r="HT29">
        <v>163.19999999999999</v>
      </c>
      <c r="HU29">
        <v>163.80000000000001</v>
      </c>
      <c r="HV29">
        <v>163.69999999999999</v>
      </c>
      <c r="HW29">
        <v>163.9</v>
      </c>
      <c r="HX29">
        <v>164.3</v>
      </c>
      <c r="HY29">
        <v>164.4</v>
      </c>
      <c r="HZ29">
        <v>164.7</v>
      </c>
      <c r="IA29">
        <v>165.4</v>
      </c>
      <c r="IB29">
        <v>166</v>
      </c>
      <c r="IC29">
        <v>166.9</v>
      </c>
      <c r="ID29">
        <v>167.9</v>
      </c>
      <c r="IE29">
        <v>169</v>
      </c>
      <c r="IF29">
        <v>171.4</v>
      </c>
      <c r="IG29">
        <v>172.3</v>
      </c>
      <c r="IH29">
        <v>173.1</v>
      </c>
      <c r="II29">
        <v>173.4</v>
      </c>
      <c r="IJ29">
        <v>173.7</v>
      </c>
      <c r="IK29">
        <v>174.1</v>
      </c>
      <c r="IL29">
        <v>174.3</v>
      </c>
      <c r="IM29">
        <v>175</v>
      </c>
      <c r="IN29">
        <v>175</v>
      </c>
      <c r="IO29">
        <v>176.4</v>
      </c>
      <c r="IP29">
        <v>177.1</v>
      </c>
      <c r="IQ29">
        <v>103.5</v>
      </c>
      <c r="IR29">
        <v>103.7</v>
      </c>
      <c r="IS29">
        <v>103.8</v>
      </c>
      <c r="IT29">
        <v>105.2</v>
      </c>
      <c r="IU29">
        <v>105.7</v>
      </c>
      <c r="IV29">
        <v>108.1</v>
      </c>
      <c r="IW29">
        <v>110.1</v>
      </c>
      <c r="IX29">
        <v>110.8</v>
      </c>
      <c r="IY29">
        <v>111.2</v>
      </c>
      <c r="IZ29">
        <v>111.3</v>
      </c>
      <c r="JA29">
        <v>111.3</v>
      </c>
      <c r="JB29">
        <v>111.4</v>
      </c>
      <c r="JC29">
        <v>111.5</v>
      </c>
      <c r="JD29">
        <v>111.6</v>
      </c>
      <c r="JE29">
        <v>111.8</v>
      </c>
      <c r="JF29">
        <v>112.5</v>
      </c>
      <c r="JG29">
        <v>112.9</v>
      </c>
      <c r="JH29">
        <v>115.1</v>
      </c>
      <c r="JI29">
        <v>117.8</v>
      </c>
      <c r="JJ29">
        <v>119.2</v>
      </c>
      <c r="JK29">
        <v>120</v>
      </c>
      <c r="JL29">
        <v>120.2</v>
      </c>
      <c r="JM29">
        <v>120.3</v>
      </c>
      <c r="JN29">
        <v>120.7</v>
      </c>
      <c r="JO29">
        <v>120.8</v>
      </c>
      <c r="JP29">
        <v>120.4</v>
      </c>
      <c r="JQ29">
        <v>120.6</v>
      </c>
      <c r="JR29">
        <v>121.7</v>
      </c>
      <c r="JS29">
        <v>122</v>
      </c>
      <c r="JT29">
        <v>123.8</v>
      </c>
      <c r="JU29">
        <v>125.4</v>
      </c>
      <c r="JV29">
        <v>126.2</v>
      </c>
      <c r="JW29">
        <v>126.5</v>
      </c>
      <c r="JX29">
        <v>126.5</v>
      </c>
      <c r="JY29">
        <v>126.6</v>
      </c>
      <c r="JZ29">
        <v>126.6</v>
      </c>
      <c r="KA29">
        <v>126.4</v>
      </c>
      <c r="KB29">
        <v>126.3</v>
      </c>
      <c r="KC29">
        <v>126.4</v>
      </c>
      <c r="KD29">
        <v>127.6</v>
      </c>
      <c r="KE29">
        <v>128</v>
      </c>
      <c r="KF29">
        <v>129.30000000000001</v>
      </c>
      <c r="KG29">
        <v>130.80000000000001</v>
      </c>
      <c r="KH29">
        <v>131.5</v>
      </c>
      <c r="KI29">
        <v>131.6</v>
      </c>
      <c r="KJ29">
        <v>131.9</v>
      </c>
      <c r="KK29">
        <v>132.1</v>
      </c>
      <c r="KL29">
        <v>132.30000000000001</v>
      </c>
      <c r="KM29">
        <v>132.4</v>
      </c>
      <c r="KN29">
        <v>132.4</v>
      </c>
      <c r="KO29">
        <v>132.80000000000001</v>
      </c>
      <c r="KP29">
        <v>133.6</v>
      </c>
      <c r="KQ29">
        <v>133.80000000000001</v>
      </c>
      <c r="KR29">
        <v>134.30000000000001</v>
      </c>
      <c r="KS29">
        <v>135.5</v>
      </c>
      <c r="KT29">
        <v>135.69999999999999</v>
      </c>
      <c r="KU29">
        <v>135.9</v>
      </c>
      <c r="KV29">
        <v>136.30000000000001</v>
      </c>
      <c r="KW29">
        <v>136.6</v>
      </c>
      <c r="KX29">
        <v>136.69999999999999</v>
      </c>
      <c r="KY29">
        <v>137.1</v>
      </c>
      <c r="KZ29">
        <v>137.19999999999999</v>
      </c>
      <c r="LA29">
        <v>137.80000000000001</v>
      </c>
      <c r="LB29">
        <v>139.69999999999999</v>
      </c>
      <c r="LC29">
        <v>140.4</v>
      </c>
      <c r="LD29">
        <v>141.19999999999999</v>
      </c>
      <c r="LE29">
        <v>144</v>
      </c>
      <c r="LF29">
        <v>145.30000000000001</v>
      </c>
      <c r="LG29">
        <v>145.19999999999999</v>
      </c>
      <c r="LH29">
        <v>145.5</v>
      </c>
      <c r="LI29">
        <v>146.1</v>
      </c>
      <c r="LJ29">
        <v>146.5</v>
      </c>
      <c r="LK29">
        <v>146.6</v>
      </c>
      <c r="LL29">
        <v>146.6</v>
      </c>
      <c r="LM29">
        <v>146.69999999999999</v>
      </c>
      <c r="LN29">
        <v>148</v>
      </c>
      <c r="LO29">
        <v>148.9</v>
      </c>
      <c r="LP29">
        <v>150.4</v>
      </c>
      <c r="LQ29">
        <v>151.5</v>
      </c>
      <c r="LR29">
        <v>151.6</v>
      </c>
      <c r="LS29">
        <v>151.69999999999999</v>
      </c>
      <c r="LT29">
        <v>151.80000000000001</v>
      </c>
      <c r="LU29">
        <v>151.9</v>
      </c>
      <c r="LV29">
        <v>152.1</v>
      </c>
      <c r="LW29">
        <v>152.19999999999999</v>
      </c>
      <c r="LX29">
        <v>152.5</v>
      </c>
      <c r="LY29" t="str">
        <v>NA</v>
      </c>
      <c r="LZ29" t="str">
        <v>NA</v>
      </c>
      <c r="MA29">
        <v>152.5</v>
      </c>
      <c r="MB29">
        <v>152.5</v>
      </c>
      <c r="MC29">
        <v>155.5</v>
      </c>
      <c r="MD29">
        <v>154.9</v>
      </c>
      <c r="ME29">
        <v>155.69999999999999</v>
      </c>
      <c r="MF29">
        <v>156.4</v>
      </c>
      <c r="MG29">
        <v>156.9</v>
      </c>
      <c r="MH29">
        <v>156.1</v>
      </c>
      <c r="MI29">
        <v>156.6</v>
      </c>
      <c r="MJ29">
        <v>157.6</v>
      </c>
      <c r="MK29">
        <v>157.6</v>
      </c>
      <c r="ML29">
        <v>156.6</v>
      </c>
      <c r="MM29">
        <v>158.1</v>
      </c>
      <c r="MN29">
        <v>160.30000000000001</v>
      </c>
      <c r="MO29">
        <v>160.4</v>
      </c>
      <c r="MP29">
        <v>160.30000000000001</v>
      </c>
      <c r="MQ29">
        <v>160.30000000000001</v>
      </c>
      <c r="MR29">
        <v>160.80000000000001</v>
      </c>
      <c r="MS29">
        <v>160.6</v>
      </c>
      <c r="MT29">
        <v>161</v>
      </c>
      <c r="MU29">
        <v>162</v>
      </c>
      <c r="MV29">
        <v>162.69999999999999</v>
      </c>
      <c r="MW29">
        <v>164</v>
      </c>
      <c r="MX29">
        <v>165.2</v>
      </c>
      <c r="MY29">
        <v>166.5</v>
      </c>
      <c r="MZ29">
        <v>169.1</v>
      </c>
      <c r="NA29">
        <v>169.9</v>
      </c>
      <c r="NB29">
        <v>170.9</v>
      </c>
      <c r="NC29">
        <v>171.2</v>
      </c>
      <c r="ND29">
        <v>171.5</v>
      </c>
      <c r="NE29">
        <v>171.8</v>
      </c>
      <c r="NF29">
        <v>171.8</v>
      </c>
      <c r="NG29">
        <v>172.5</v>
      </c>
      <c r="NH29">
        <v>172.5</v>
      </c>
      <c r="NI29">
        <v>174.2</v>
      </c>
      <c r="NJ29">
        <v>174.8</v>
      </c>
    </row>
    <row r="30" spans="2:374">
      <c r="B30" t="str">
        <v>Personal care and effects</v>
      </c>
      <c r="C30">
        <v>104.7</v>
      </c>
      <c r="D30">
        <v>104.6</v>
      </c>
      <c r="E30">
        <v>104.3</v>
      </c>
      <c r="F30">
        <v>102.7</v>
      </c>
      <c r="G30">
        <v>102.1</v>
      </c>
      <c r="H30">
        <v>102.5</v>
      </c>
      <c r="I30">
        <v>102.5</v>
      </c>
      <c r="J30">
        <v>105</v>
      </c>
      <c r="K30">
        <v>106.7</v>
      </c>
      <c r="L30">
        <v>107.5</v>
      </c>
      <c r="M30">
        <v>108.2</v>
      </c>
      <c r="N30">
        <v>108.1</v>
      </c>
      <c r="O30">
        <v>108.3</v>
      </c>
      <c r="P30">
        <v>108.7</v>
      </c>
      <c r="Q30">
        <v>108.9</v>
      </c>
      <c r="R30">
        <v>108.9</v>
      </c>
      <c r="S30">
        <v>108.9</v>
      </c>
      <c r="T30">
        <v>108</v>
      </c>
      <c r="U30">
        <v>108.8</v>
      </c>
      <c r="V30">
        <v>109.4</v>
      </c>
      <c r="W30">
        <v>109.1</v>
      </c>
      <c r="X30">
        <v>109.3</v>
      </c>
      <c r="Y30">
        <v>108.8</v>
      </c>
      <c r="Z30">
        <v>109.4</v>
      </c>
      <c r="AA30">
        <v>110.2</v>
      </c>
      <c r="AB30">
        <v>110.8</v>
      </c>
      <c r="AC30">
        <v>110.8</v>
      </c>
      <c r="AD30">
        <v>111.6</v>
      </c>
      <c r="AE30">
        <v>112.3</v>
      </c>
      <c r="AF30">
        <v>113</v>
      </c>
      <c r="AG30">
        <v>112.7</v>
      </c>
      <c r="AH30">
        <v>112.5</v>
      </c>
      <c r="AI30">
        <v>113.7</v>
      </c>
      <c r="AJ30">
        <v>114.2</v>
      </c>
      <c r="AK30">
        <v>114.2</v>
      </c>
      <c r="AL30">
        <v>114.1</v>
      </c>
      <c r="AM30">
        <v>114.9</v>
      </c>
      <c r="AN30">
        <v>116.8</v>
      </c>
      <c r="AO30">
        <v>117.4</v>
      </c>
      <c r="AP30">
        <v>118.4</v>
      </c>
      <c r="AQ30">
        <v>119.7</v>
      </c>
      <c r="AR30">
        <v>119.9</v>
      </c>
      <c r="AS30">
        <v>120.9</v>
      </c>
      <c r="AT30">
        <v>122</v>
      </c>
      <c r="AU30">
        <v>122.8</v>
      </c>
      <c r="AV30">
        <v>123</v>
      </c>
      <c r="AW30">
        <v>123.5</v>
      </c>
      <c r="AX30">
        <v>121.9</v>
      </c>
      <c r="AY30">
        <v>122.3</v>
      </c>
      <c r="AZ30">
        <v>123.2</v>
      </c>
      <c r="BA30">
        <v>123.3</v>
      </c>
      <c r="BB30">
        <v>123.7</v>
      </c>
      <c r="BC30">
        <v>123.7</v>
      </c>
      <c r="BD30">
        <v>124.1</v>
      </c>
      <c r="BE30">
        <v>124.4</v>
      </c>
      <c r="BF30">
        <v>125.4</v>
      </c>
      <c r="BG30">
        <v>126.7</v>
      </c>
      <c r="BH30">
        <v>127.4</v>
      </c>
      <c r="BI30">
        <v>128.1</v>
      </c>
      <c r="BJ30">
        <v>127.8</v>
      </c>
      <c r="BK30">
        <v>128.6</v>
      </c>
      <c r="BL30">
        <v>128.80000000000001</v>
      </c>
      <c r="BM30">
        <v>129.30000000000001</v>
      </c>
      <c r="BN30">
        <v>130.4</v>
      </c>
      <c r="BO30">
        <v>131.19999999999999</v>
      </c>
      <c r="BP30">
        <v>131.4</v>
      </c>
      <c r="BQ30">
        <v>131.4</v>
      </c>
      <c r="BR30">
        <v>131.30000000000001</v>
      </c>
      <c r="BS30">
        <v>132</v>
      </c>
      <c r="BT30">
        <v>134.4</v>
      </c>
      <c r="BU30">
        <v>133.1</v>
      </c>
      <c r="BV30">
        <v>133.19999999999999</v>
      </c>
      <c r="BW30">
        <v>133.5</v>
      </c>
      <c r="BX30">
        <v>134.9</v>
      </c>
      <c r="BY30">
        <v>134</v>
      </c>
      <c r="BZ30">
        <v>133.9</v>
      </c>
      <c r="CA30">
        <v>134.80000000000001</v>
      </c>
      <c r="CB30">
        <v>136.1</v>
      </c>
      <c r="CC30">
        <v>138.80000000000001</v>
      </c>
      <c r="CD30">
        <v>140.19999999999999</v>
      </c>
      <c r="CE30">
        <v>140.30000000000001</v>
      </c>
      <c r="CF30">
        <v>140.6</v>
      </c>
      <c r="CG30">
        <v>140.6</v>
      </c>
      <c r="CH30">
        <v>142.5</v>
      </c>
      <c r="CI30">
        <v>143.4</v>
      </c>
      <c r="CJ30">
        <v>145.1</v>
      </c>
      <c r="CK30" t="str">
        <v>NA</v>
      </c>
      <c r="CL30" t="str">
        <v>NA</v>
      </c>
      <c r="CM30">
        <v>151.19999999999999</v>
      </c>
      <c r="CN30">
        <v>151.19999999999999</v>
      </c>
      <c r="CO30">
        <v>153.6</v>
      </c>
      <c r="CP30">
        <v>157.4</v>
      </c>
      <c r="CQ30">
        <v>156.19999999999999</v>
      </c>
      <c r="CR30">
        <v>156.19999999999999</v>
      </c>
      <c r="CS30">
        <v>156.6</v>
      </c>
      <c r="CT30">
        <v>156.19999999999999</v>
      </c>
      <c r="CU30">
        <v>155.19999999999999</v>
      </c>
      <c r="CV30">
        <v>153.1</v>
      </c>
      <c r="CW30">
        <v>154.6</v>
      </c>
      <c r="CX30">
        <v>159.30000000000001</v>
      </c>
      <c r="CY30">
        <v>159.4</v>
      </c>
      <c r="CZ30">
        <v>160.4</v>
      </c>
      <c r="DA30">
        <v>160.30000000000001</v>
      </c>
      <c r="DB30">
        <v>160.19999999999999</v>
      </c>
      <c r="DC30">
        <v>161.1</v>
      </c>
      <c r="DD30">
        <v>162.4</v>
      </c>
      <c r="DE30">
        <v>162.80000000000001</v>
      </c>
      <c r="DF30">
        <v>163.19999999999999</v>
      </c>
      <c r="DG30">
        <v>164.5</v>
      </c>
      <c r="DH30">
        <v>167.4</v>
      </c>
      <c r="DI30">
        <v>169</v>
      </c>
      <c r="DJ30">
        <v>168.5</v>
      </c>
      <c r="DK30">
        <v>169.5</v>
      </c>
      <c r="DL30">
        <v>169.7</v>
      </c>
      <c r="DM30">
        <v>171.1</v>
      </c>
      <c r="DN30">
        <v>170.8</v>
      </c>
      <c r="DO30">
        <v>172</v>
      </c>
      <c r="DP30">
        <v>173.4</v>
      </c>
      <c r="DQ30">
        <v>175.7</v>
      </c>
      <c r="DR30">
        <v>178.4</v>
      </c>
      <c r="DS30">
        <v>180.7</v>
      </c>
      <c r="DT30">
        <v>180.7</v>
      </c>
      <c r="DU30">
        <v>183.8</v>
      </c>
      <c r="DV30">
        <v>184.9</v>
      </c>
      <c r="DW30">
        <v>104.5</v>
      </c>
      <c r="DX30">
        <v>104.5</v>
      </c>
      <c r="DY30">
        <v>104.3</v>
      </c>
      <c r="DZ30">
        <v>102.9</v>
      </c>
      <c r="EA30">
        <v>102.3</v>
      </c>
      <c r="EB30">
        <v>102.8</v>
      </c>
      <c r="EC30">
        <v>102.8</v>
      </c>
      <c r="ED30">
        <v>105.4</v>
      </c>
      <c r="EE30">
        <v>106.8</v>
      </c>
      <c r="EF30">
        <v>107.4</v>
      </c>
      <c r="EG30">
        <v>108.1</v>
      </c>
      <c r="EH30">
        <v>107.9</v>
      </c>
      <c r="EI30">
        <v>108.2</v>
      </c>
      <c r="EJ30">
        <v>108.7</v>
      </c>
      <c r="EK30">
        <v>109</v>
      </c>
      <c r="EL30">
        <v>109</v>
      </c>
      <c r="EM30">
        <v>109.1</v>
      </c>
      <c r="EN30">
        <v>108.3</v>
      </c>
      <c r="EO30">
        <v>109.2</v>
      </c>
      <c r="EP30">
        <v>109.9</v>
      </c>
      <c r="EQ30">
        <v>109.5</v>
      </c>
      <c r="ER30">
        <v>109.6</v>
      </c>
      <c r="ES30">
        <v>109.1</v>
      </c>
      <c r="ET30">
        <v>109.8</v>
      </c>
      <c r="EU30">
        <v>110.7</v>
      </c>
      <c r="EV30">
        <v>111.2</v>
      </c>
      <c r="EW30">
        <v>111</v>
      </c>
      <c r="EX30">
        <v>111.7</v>
      </c>
      <c r="EY30">
        <v>112.3</v>
      </c>
      <c r="EZ30">
        <v>112.8</v>
      </c>
      <c r="FA30">
        <v>112.3</v>
      </c>
      <c r="FB30">
        <v>112.3</v>
      </c>
      <c r="FC30">
        <v>113.4</v>
      </c>
      <c r="FD30">
        <v>113.9</v>
      </c>
      <c r="FE30">
        <v>113.8</v>
      </c>
      <c r="FF30">
        <v>113.7</v>
      </c>
      <c r="FG30">
        <v>114.5</v>
      </c>
      <c r="FH30">
        <v>116.6</v>
      </c>
      <c r="FI30">
        <v>117.3</v>
      </c>
      <c r="FJ30">
        <v>118.1</v>
      </c>
      <c r="FK30">
        <v>119.2</v>
      </c>
      <c r="FL30">
        <v>119.4</v>
      </c>
      <c r="FM30">
        <v>120.5</v>
      </c>
      <c r="FN30">
        <v>121.5</v>
      </c>
      <c r="FO30">
        <v>122.1</v>
      </c>
      <c r="FP30">
        <v>122.1</v>
      </c>
      <c r="FQ30">
        <v>122.6</v>
      </c>
      <c r="FR30">
        <v>121.1</v>
      </c>
      <c r="FS30">
        <v>121.7</v>
      </c>
      <c r="FT30">
        <v>122.6</v>
      </c>
      <c r="FU30">
        <v>122.6</v>
      </c>
      <c r="FV30">
        <v>123.1</v>
      </c>
      <c r="FW30">
        <v>123</v>
      </c>
      <c r="FX30">
        <v>123.4</v>
      </c>
      <c r="FY30">
        <v>123.6</v>
      </c>
      <c r="FZ30">
        <v>124.5</v>
      </c>
      <c r="GA30">
        <v>125.7</v>
      </c>
      <c r="GB30">
        <v>126.2</v>
      </c>
      <c r="GC30">
        <v>126.8</v>
      </c>
      <c r="GD30">
        <v>126.5</v>
      </c>
      <c r="GE30">
        <v>127.3</v>
      </c>
      <c r="GF30">
        <v>127.7</v>
      </c>
      <c r="GG30">
        <v>128.19999999999999</v>
      </c>
      <c r="GH30">
        <v>129.19999999999999</v>
      </c>
      <c r="GI30">
        <v>129.9</v>
      </c>
      <c r="GJ30">
        <v>130.1</v>
      </c>
      <c r="GK30">
        <v>130.1</v>
      </c>
      <c r="GL30">
        <v>130.1</v>
      </c>
      <c r="GM30">
        <v>130.9</v>
      </c>
      <c r="GN30">
        <v>132</v>
      </c>
      <c r="GO30">
        <v>132</v>
      </c>
      <c r="GP30">
        <v>132.19999999999999</v>
      </c>
      <c r="GQ30">
        <v>132.80000000000001</v>
      </c>
      <c r="GR30">
        <v>134.1</v>
      </c>
      <c r="GS30">
        <v>133.4</v>
      </c>
      <c r="GT30">
        <v>133.4</v>
      </c>
      <c r="GU30">
        <v>134.30000000000001</v>
      </c>
      <c r="GV30">
        <v>135.69999999999999</v>
      </c>
      <c r="GW30">
        <v>138.4</v>
      </c>
      <c r="GX30">
        <v>139.69999999999999</v>
      </c>
      <c r="GY30">
        <v>140</v>
      </c>
      <c r="GZ30">
        <v>140.30000000000001</v>
      </c>
      <c r="HA30">
        <v>140.4</v>
      </c>
      <c r="HB30">
        <v>142.30000000000001</v>
      </c>
      <c r="HC30">
        <v>143.4</v>
      </c>
      <c r="HD30">
        <v>145.19999999999999</v>
      </c>
      <c r="HE30" t="str">
        <v>NA</v>
      </c>
      <c r="HF30" t="str">
        <v>NA</v>
      </c>
      <c r="HG30">
        <v>151.6</v>
      </c>
      <c r="HH30">
        <v>151.6</v>
      </c>
      <c r="HI30">
        <v>154.30000000000001</v>
      </c>
      <c r="HJ30">
        <v>158.4</v>
      </c>
      <c r="HK30">
        <v>157</v>
      </c>
      <c r="HL30">
        <v>156.9</v>
      </c>
      <c r="HM30">
        <v>157.1</v>
      </c>
      <c r="HN30">
        <v>156.80000000000001</v>
      </c>
      <c r="HO30">
        <v>155.80000000000001</v>
      </c>
      <c r="HP30">
        <v>153.80000000000001</v>
      </c>
      <c r="HQ30">
        <v>155.4</v>
      </c>
      <c r="HR30">
        <v>158.6</v>
      </c>
      <c r="HS30">
        <v>158.80000000000001</v>
      </c>
      <c r="HT30">
        <v>160.1</v>
      </c>
      <c r="HU30">
        <v>160</v>
      </c>
      <c r="HV30">
        <v>160</v>
      </c>
      <c r="HW30">
        <v>160.80000000000001</v>
      </c>
      <c r="HX30">
        <v>162.19999999999999</v>
      </c>
      <c r="HY30">
        <v>162.6</v>
      </c>
      <c r="HZ30">
        <v>163</v>
      </c>
      <c r="IA30">
        <v>164.4</v>
      </c>
      <c r="IB30">
        <v>167.2</v>
      </c>
      <c r="IC30">
        <v>168.8</v>
      </c>
      <c r="ID30">
        <v>168.4</v>
      </c>
      <c r="IE30">
        <v>169.4</v>
      </c>
      <c r="IF30">
        <v>169.7</v>
      </c>
      <c r="IG30">
        <v>171.2</v>
      </c>
      <c r="IH30">
        <v>170.9</v>
      </c>
      <c r="II30">
        <v>172.1</v>
      </c>
      <c r="IJ30">
        <v>173.6</v>
      </c>
      <c r="IK30">
        <v>175.8</v>
      </c>
      <c r="IL30">
        <v>178.6</v>
      </c>
      <c r="IM30">
        <v>181</v>
      </c>
      <c r="IN30">
        <v>181</v>
      </c>
      <c r="IO30">
        <v>184</v>
      </c>
      <c r="IP30">
        <v>185.2</v>
      </c>
      <c r="IQ30">
        <v>104.3</v>
      </c>
      <c r="IR30">
        <v>104.3</v>
      </c>
      <c r="IS30">
        <v>104.2</v>
      </c>
      <c r="IT30">
        <v>103.2</v>
      </c>
      <c r="IU30">
        <v>102.6</v>
      </c>
      <c r="IV30">
        <v>103.3</v>
      </c>
      <c r="IW30">
        <v>103.2</v>
      </c>
      <c r="IX30">
        <v>106</v>
      </c>
      <c r="IY30">
        <v>106.9</v>
      </c>
      <c r="IZ30">
        <v>107.3</v>
      </c>
      <c r="JA30">
        <v>107.9</v>
      </c>
      <c r="JB30">
        <v>107.7</v>
      </c>
      <c r="JC30">
        <v>108</v>
      </c>
      <c r="JD30">
        <v>108.7</v>
      </c>
      <c r="JE30">
        <v>109.2</v>
      </c>
      <c r="JF30">
        <v>109.1</v>
      </c>
      <c r="JG30">
        <v>109.3</v>
      </c>
      <c r="JH30">
        <v>108.7</v>
      </c>
      <c r="JI30">
        <v>109.7</v>
      </c>
      <c r="JJ30">
        <v>110.5</v>
      </c>
      <c r="JK30">
        <v>110</v>
      </c>
      <c r="JL30">
        <v>110.1</v>
      </c>
      <c r="JM30">
        <v>109.6</v>
      </c>
      <c r="JN30">
        <v>110.4</v>
      </c>
      <c r="JO30">
        <v>111.4</v>
      </c>
      <c r="JP30">
        <v>111.7</v>
      </c>
      <c r="JQ30">
        <v>111.3</v>
      </c>
      <c r="JR30">
        <v>111.8</v>
      </c>
      <c r="JS30">
        <v>112.4</v>
      </c>
      <c r="JT30">
        <v>112.5</v>
      </c>
      <c r="JU30">
        <v>111.7</v>
      </c>
      <c r="JV30">
        <v>112</v>
      </c>
      <c r="JW30">
        <v>112.9</v>
      </c>
      <c r="JX30">
        <v>113.5</v>
      </c>
      <c r="JY30">
        <v>113.3</v>
      </c>
      <c r="JZ30">
        <v>113.2</v>
      </c>
      <c r="KA30">
        <v>114</v>
      </c>
      <c r="KB30">
        <v>116.2</v>
      </c>
      <c r="KC30">
        <v>117.1</v>
      </c>
      <c r="KD30">
        <v>117.6</v>
      </c>
      <c r="KE30">
        <v>118.5</v>
      </c>
      <c r="KF30">
        <v>118.8</v>
      </c>
      <c r="KG30">
        <v>120</v>
      </c>
      <c r="KH30">
        <v>120.9</v>
      </c>
      <c r="KI30">
        <v>121.2</v>
      </c>
      <c r="KJ30">
        <v>120.8</v>
      </c>
      <c r="KK30">
        <v>121.3</v>
      </c>
      <c r="KL30">
        <v>119.9</v>
      </c>
      <c r="KM30">
        <v>120.9</v>
      </c>
      <c r="KN30">
        <v>121.7</v>
      </c>
      <c r="KO30">
        <v>121.7</v>
      </c>
      <c r="KP30">
        <v>122.2</v>
      </c>
      <c r="KQ30">
        <v>122</v>
      </c>
      <c r="KR30">
        <v>122.5</v>
      </c>
      <c r="KS30">
        <v>122.4</v>
      </c>
      <c r="KT30">
        <v>123.3</v>
      </c>
      <c r="KU30">
        <v>124.4</v>
      </c>
      <c r="KV30">
        <v>124.6</v>
      </c>
      <c r="KW30">
        <v>124.9</v>
      </c>
      <c r="KX30">
        <v>124.6</v>
      </c>
      <c r="KY30">
        <v>125.5</v>
      </c>
      <c r="KZ30">
        <v>126.2</v>
      </c>
      <c r="LA30">
        <v>126.7</v>
      </c>
      <c r="LB30">
        <v>127.6</v>
      </c>
      <c r="LC30">
        <v>128.1</v>
      </c>
      <c r="LD30">
        <v>128.19999999999999</v>
      </c>
      <c r="LE30">
        <v>128.19999999999999</v>
      </c>
      <c r="LF30">
        <v>128.30000000000001</v>
      </c>
      <c r="LG30">
        <v>129.30000000000001</v>
      </c>
      <c r="LH30">
        <v>130.4</v>
      </c>
      <c r="LI30">
        <v>130.5</v>
      </c>
      <c r="LJ30">
        <v>130.80000000000001</v>
      </c>
      <c r="LK30">
        <v>131.69999999999999</v>
      </c>
      <c r="LL30">
        <v>133</v>
      </c>
      <c r="LM30">
        <v>132.5</v>
      </c>
      <c r="LN30">
        <v>132.6</v>
      </c>
      <c r="LO30">
        <v>133.69999999999999</v>
      </c>
      <c r="LP30">
        <v>135.1</v>
      </c>
      <c r="LQ30">
        <v>137.80000000000001</v>
      </c>
      <c r="LR30">
        <v>139</v>
      </c>
      <c r="LS30">
        <v>139.5</v>
      </c>
      <c r="LT30">
        <v>139.80000000000001</v>
      </c>
      <c r="LU30">
        <v>140.19999999999999</v>
      </c>
      <c r="LV30">
        <v>142.1</v>
      </c>
      <c r="LW30">
        <v>143.5</v>
      </c>
      <c r="LX30">
        <v>145.30000000000001</v>
      </c>
      <c r="LY30" t="str">
        <v>NA</v>
      </c>
      <c r="LZ30" t="str">
        <v>NA</v>
      </c>
      <c r="MA30">
        <v>152.19999999999999</v>
      </c>
      <c r="MB30">
        <v>152.19999999999999</v>
      </c>
      <c r="MC30">
        <v>155.19999999999999</v>
      </c>
      <c r="MD30">
        <v>159.80000000000001</v>
      </c>
      <c r="ME30">
        <v>158.1</v>
      </c>
      <c r="MF30">
        <v>157.9</v>
      </c>
      <c r="MG30">
        <v>157.9</v>
      </c>
      <c r="MH30">
        <v>157.69999999999999</v>
      </c>
      <c r="MI30">
        <v>156.69999999999999</v>
      </c>
      <c r="MJ30">
        <v>154.9</v>
      </c>
      <c r="MK30">
        <v>156.6</v>
      </c>
      <c r="ML30">
        <v>157.5</v>
      </c>
      <c r="MM30">
        <v>158</v>
      </c>
      <c r="MN30">
        <v>159.6</v>
      </c>
      <c r="MO30">
        <v>159.6</v>
      </c>
      <c r="MP30">
        <v>159.6</v>
      </c>
      <c r="MQ30">
        <v>160.30000000000001</v>
      </c>
      <c r="MR30">
        <v>161.80000000000001</v>
      </c>
      <c r="MS30">
        <v>162.4</v>
      </c>
      <c r="MT30">
        <v>162.80000000000001</v>
      </c>
      <c r="MU30">
        <v>164.2</v>
      </c>
      <c r="MV30">
        <v>166.8</v>
      </c>
      <c r="MW30">
        <v>168.4</v>
      </c>
      <c r="MX30">
        <v>168.2</v>
      </c>
      <c r="MY30">
        <v>169.2</v>
      </c>
      <c r="MZ30">
        <v>169.8</v>
      </c>
      <c r="NA30">
        <v>171.4</v>
      </c>
      <c r="NB30">
        <v>171.1</v>
      </c>
      <c r="NC30">
        <v>172.3</v>
      </c>
      <c r="ND30">
        <v>173.8</v>
      </c>
      <c r="NE30">
        <v>176</v>
      </c>
      <c r="NF30">
        <v>178.8</v>
      </c>
      <c r="NG30">
        <v>181.4</v>
      </c>
      <c r="NH30">
        <v>181.5</v>
      </c>
      <c r="NI30">
        <v>184.4</v>
      </c>
      <c r="NJ30">
        <v>185.6</v>
      </c>
    </row>
    <row r="31" spans="2:374">
      <c r="B31" t="str">
        <v>Miscellaneous</v>
      </c>
      <c r="C31">
        <v>104</v>
      </c>
      <c r="D31">
        <v>104.4</v>
      </c>
      <c r="E31">
        <v>104.6</v>
      </c>
      <c r="F31">
        <v>104.6</v>
      </c>
      <c r="G31">
        <v>104.8</v>
      </c>
      <c r="H31">
        <v>105.5</v>
      </c>
      <c r="I31">
        <v>106.5</v>
      </c>
      <c r="J31">
        <v>107.5</v>
      </c>
      <c r="K31">
        <v>108.7</v>
      </c>
      <c r="L31">
        <v>109.1</v>
      </c>
      <c r="M31">
        <v>109.8</v>
      </c>
      <c r="N31">
        <v>110.1</v>
      </c>
      <c r="O31">
        <v>110.6</v>
      </c>
      <c r="P31">
        <v>110.9</v>
      </c>
      <c r="Q31">
        <v>111.3</v>
      </c>
      <c r="R31">
        <v>111.5</v>
      </c>
      <c r="S31">
        <v>111.8</v>
      </c>
      <c r="T31">
        <v>112.3</v>
      </c>
      <c r="U31">
        <v>113.1</v>
      </c>
      <c r="V31">
        <v>113.5</v>
      </c>
      <c r="W31">
        <v>113.7</v>
      </c>
      <c r="X31">
        <v>114</v>
      </c>
      <c r="Y31">
        <v>114.1</v>
      </c>
      <c r="Z31">
        <v>114.2</v>
      </c>
      <c r="AA31">
        <v>114.5</v>
      </c>
      <c r="AB31">
        <v>115</v>
      </c>
      <c r="AC31">
        <v>115.5</v>
      </c>
      <c r="AD31">
        <v>116</v>
      </c>
      <c r="AE31">
        <v>116.9</v>
      </c>
      <c r="AF31">
        <v>117.9</v>
      </c>
      <c r="AG31">
        <v>118.1</v>
      </c>
      <c r="AH31">
        <v>118.2</v>
      </c>
      <c r="AI31">
        <v>118.8</v>
      </c>
      <c r="AJ31">
        <v>119.2</v>
      </c>
      <c r="AK31">
        <v>119.6</v>
      </c>
      <c r="AL31">
        <v>119.8</v>
      </c>
      <c r="AM31">
        <v>120.1</v>
      </c>
      <c r="AN31">
        <v>120.9</v>
      </c>
      <c r="AO31">
        <v>121.1</v>
      </c>
      <c r="AP31">
        <v>121.7</v>
      </c>
      <c r="AQ31">
        <v>122.5</v>
      </c>
      <c r="AR31">
        <v>123.3</v>
      </c>
      <c r="AS31">
        <v>123.8</v>
      </c>
      <c r="AT31">
        <v>124.2</v>
      </c>
      <c r="AU31">
        <v>124.9</v>
      </c>
      <c r="AV31">
        <v>125.7</v>
      </c>
      <c r="AW31">
        <v>126.1</v>
      </c>
      <c r="AX31">
        <v>126.3</v>
      </c>
      <c r="AY31">
        <v>126.6</v>
      </c>
      <c r="AZ31">
        <v>127</v>
      </c>
      <c r="BA31">
        <v>127.4</v>
      </c>
      <c r="BB31">
        <v>127.5</v>
      </c>
      <c r="BC31">
        <v>127.9</v>
      </c>
      <c r="BD31">
        <v>128.1</v>
      </c>
      <c r="BE31">
        <v>128.6</v>
      </c>
      <c r="BF31">
        <v>129.69999999999999</v>
      </c>
      <c r="BG31">
        <v>130.30000000000001</v>
      </c>
      <c r="BH31">
        <v>130.69999999999999</v>
      </c>
      <c r="BI31">
        <v>131.69999999999999</v>
      </c>
      <c r="BJ31">
        <v>131.9</v>
      </c>
      <c r="BK31">
        <v>132.30000000000001</v>
      </c>
      <c r="BL31">
        <v>132.5</v>
      </c>
      <c r="BM31">
        <v>133.30000000000001</v>
      </c>
      <c r="BN31">
        <v>134.19999999999999</v>
      </c>
      <c r="BO31">
        <v>135.1</v>
      </c>
      <c r="BP31">
        <v>135.6</v>
      </c>
      <c r="BQ31">
        <v>136</v>
      </c>
      <c r="BR31">
        <v>136.6</v>
      </c>
      <c r="BS31">
        <v>137.4</v>
      </c>
      <c r="BT31">
        <v>139.80000000000001</v>
      </c>
      <c r="BU31">
        <v>140.1</v>
      </c>
      <c r="BV31">
        <v>141.6</v>
      </c>
      <c r="BW31">
        <v>141.69999999999999</v>
      </c>
      <c r="BX31">
        <v>142.19999999999999</v>
      </c>
      <c r="BY31">
        <v>142.4</v>
      </c>
      <c r="BZ31">
        <v>142.9</v>
      </c>
      <c r="CA31">
        <v>143.30000000000001</v>
      </c>
      <c r="CB31">
        <v>144.19999999999999</v>
      </c>
      <c r="CC31">
        <v>144.9</v>
      </c>
      <c r="CD31">
        <v>145.4</v>
      </c>
      <c r="CE31">
        <v>145.69999999999999</v>
      </c>
      <c r="CF31">
        <v>146.1</v>
      </c>
      <c r="CG31">
        <v>147.1</v>
      </c>
      <c r="CH31">
        <v>148.1</v>
      </c>
      <c r="CI31">
        <v>148.4</v>
      </c>
      <c r="CJ31">
        <v>148.6</v>
      </c>
      <c r="CK31" t="str">
        <v>NA</v>
      </c>
      <c r="CL31" t="str">
        <v>NA</v>
      </c>
      <c r="CM31">
        <v>151.69999999999999</v>
      </c>
      <c r="CN31">
        <v>151.69999999999999</v>
      </c>
      <c r="CO31">
        <v>153</v>
      </c>
      <c r="CP31">
        <v>153.69999999999999</v>
      </c>
      <c r="CQ31">
        <v>154.30000000000001</v>
      </c>
      <c r="CR31">
        <v>154.5</v>
      </c>
      <c r="CS31">
        <v>155.19999999999999</v>
      </c>
      <c r="CT31">
        <v>155.9</v>
      </c>
      <c r="CU31">
        <v>157.19999999999999</v>
      </c>
      <c r="CV31">
        <v>157.30000000000001</v>
      </c>
      <c r="CW31">
        <v>158</v>
      </c>
      <c r="CX31">
        <v>161.1</v>
      </c>
      <c r="CY31">
        <v>161.5</v>
      </c>
      <c r="CZ31">
        <v>162.80000000000001</v>
      </c>
      <c r="DA31">
        <v>163.30000000000001</v>
      </c>
      <c r="DB31">
        <v>163.80000000000001</v>
      </c>
      <c r="DC31">
        <v>164.7</v>
      </c>
      <c r="DD31">
        <v>165.2</v>
      </c>
      <c r="DE31">
        <v>166</v>
      </c>
      <c r="DF31">
        <v>166.6</v>
      </c>
      <c r="DG31">
        <v>167.3</v>
      </c>
      <c r="DH31">
        <v>168.3</v>
      </c>
      <c r="DI31">
        <v>170.2</v>
      </c>
      <c r="DJ31">
        <v>170.9</v>
      </c>
      <c r="DK31">
        <v>171</v>
      </c>
      <c r="DL31">
        <v>171.8</v>
      </c>
      <c r="DM31">
        <v>172.6</v>
      </c>
      <c r="DN31">
        <v>173.1</v>
      </c>
      <c r="DO31">
        <v>173.9</v>
      </c>
      <c r="DP31">
        <v>174.6</v>
      </c>
      <c r="DQ31">
        <v>175.5</v>
      </c>
      <c r="DR31">
        <v>176.5</v>
      </c>
      <c r="DS31">
        <v>177.9</v>
      </c>
      <c r="DT31">
        <v>177.9</v>
      </c>
      <c r="DU31">
        <v>178.9</v>
      </c>
      <c r="DV31">
        <v>179.5</v>
      </c>
      <c r="DW31">
        <v>103.9</v>
      </c>
      <c r="DX31">
        <v>104.4</v>
      </c>
      <c r="DY31">
        <v>104.7</v>
      </c>
      <c r="DZ31">
        <v>104.8</v>
      </c>
      <c r="EA31">
        <v>104.8</v>
      </c>
      <c r="EB31">
        <v>105.8</v>
      </c>
      <c r="EC31">
        <v>106.9</v>
      </c>
      <c r="ED31">
        <v>107.9</v>
      </c>
      <c r="EE31">
        <v>109</v>
      </c>
      <c r="EF31">
        <v>109.2</v>
      </c>
      <c r="EG31">
        <v>109.7</v>
      </c>
      <c r="EH31">
        <v>110</v>
      </c>
      <c r="EI31">
        <v>110.6</v>
      </c>
      <c r="EJ31">
        <v>110.9</v>
      </c>
      <c r="EK31">
        <v>111.3</v>
      </c>
      <c r="EL31">
        <v>111.5</v>
      </c>
      <c r="EM31">
        <v>111.8</v>
      </c>
      <c r="EN31">
        <v>112.3</v>
      </c>
      <c r="EO31">
        <v>113.3</v>
      </c>
      <c r="EP31">
        <v>113.7</v>
      </c>
      <c r="EQ31">
        <v>113.7</v>
      </c>
      <c r="ER31">
        <v>113.9</v>
      </c>
      <c r="ES31">
        <v>113.8</v>
      </c>
      <c r="ET31">
        <v>113.8</v>
      </c>
      <c r="EU31">
        <v>114</v>
      </c>
      <c r="EV31">
        <v>114.1</v>
      </c>
      <c r="EW31">
        <v>114.7</v>
      </c>
      <c r="EX31">
        <v>115.1</v>
      </c>
      <c r="EY31">
        <v>116.1</v>
      </c>
      <c r="EZ31">
        <v>117</v>
      </c>
      <c r="FA31">
        <v>117.2</v>
      </c>
      <c r="FB31">
        <v>117.2</v>
      </c>
      <c r="FC31">
        <v>117.5</v>
      </c>
      <c r="FD31">
        <v>117.9</v>
      </c>
      <c r="FE31">
        <v>118.1</v>
      </c>
      <c r="FF31">
        <v>118.3</v>
      </c>
      <c r="FG31">
        <v>118.5</v>
      </c>
      <c r="FH31">
        <v>119.1</v>
      </c>
      <c r="FI31">
        <v>119.3</v>
      </c>
      <c r="FJ31">
        <v>120</v>
      </c>
      <c r="FK31">
        <v>120.7</v>
      </c>
      <c r="FL31">
        <v>121.5</v>
      </c>
      <c r="FM31">
        <v>121.9</v>
      </c>
      <c r="FN31">
        <v>122.1</v>
      </c>
      <c r="FO31">
        <v>122.8</v>
      </c>
      <c r="FP31">
        <v>123.4</v>
      </c>
      <c r="FQ31">
        <v>123.8</v>
      </c>
      <c r="FR31">
        <v>123.9</v>
      </c>
      <c r="FS31">
        <v>124.4</v>
      </c>
      <c r="FT31">
        <v>124.8</v>
      </c>
      <c r="FU31">
        <v>125.1</v>
      </c>
      <c r="FV31">
        <v>125.1</v>
      </c>
      <c r="FW31">
        <v>125.3</v>
      </c>
      <c r="FX31">
        <v>125.5</v>
      </c>
      <c r="FY31">
        <v>125.9</v>
      </c>
      <c r="FZ31">
        <v>126.8</v>
      </c>
      <c r="GA31">
        <v>127.5</v>
      </c>
      <c r="GB31">
        <v>127.7</v>
      </c>
      <c r="GC31">
        <v>128.4</v>
      </c>
      <c r="GD31">
        <v>128.6</v>
      </c>
      <c r="GE31">
        <v>129.1</v>
      </c>
      <c r="GF31">
        <v>129.6</v>
      </c>
      <c r="GG31">
        <v>130.30000000000001</v>
      </c>
      <c r="GH31">
        <v>131.30000000000001</v>
      </c>
      <c r="GI31">
        <v>132.1</v>
      </c>
      <c r="GJ31">
        <v>132.6</v>
      </c>
      <c r="GK31">
        <v>133.19999999999999</v>
      </c>
      <c r="GL31">
        <v>133.9</v>
      </c>
      <c r="GM31">
        <v>134.69999999999999</v>
      </c>
      <c r="GN31">
        <v>136.30000000000001</v>
      </c>
      <c r="GO31">
        <v>136.30000000000001</v>
      </c>
      <c r="GP31">
        <v>136.80000000000001</v>
      </c>
      <c r="GQ31">
        <v>136.9</v>
      </c>
      <c r="GR31">
        <v>137.4</v>
      </c>
      <c r="GS31">
        <v>137.69999999999999</v>
      </c>
      <c r="GT31">
        <v>138.19999999999999</v>
      </c>
      <c r="GU31">
        <v>138.6</v>
      </c>
      <c r="GV31">
        <v>139.5</v>
      </c>
      <c r="GW31">
        <v>140.19999999999999</v>
      </c>
      <c r="GX31">
        <v>140.69999999999999</v>
      </c>
      <c r="GY31">
        <v>141</v>
      </c>
      <c r="GZ31">
        <v>141.30000000000001</v>
      </c>
      <c r="HA31">
        <v>142.5</v>
      </c>
      <c r="HB31">
        <v>143.4</v>
      </c>
      <c r="HC31">
        <v>143.6</v>
      </c>
      <c r="HD31">
        <v>143.80000000000001</v>
      </c>
      <c r="HE31" t="str">
        <v>NA</v>
      </c>
      <c r="HF31" t="str">
        <v>NA</v>
      </c>
      <c r="HG31">
        <v>147</v>
      </c>
      <c r="HH31">
        <v>147</v>
      </c>
      <c r="HI31">
        <v>149</v>
      </c>
      <c r="HJ31">
        <v>150</v>
      </c>
      <c r="HK31">
        <v>150.4</v>
      </c>
      <c r="HL31">
        <v>150.69999999999999</v>
      </c>
      <c r="HM31">
        <v>151.19999999999999</v>
      </c>
      <c r="HN31">
        <v>151.9</v>
      </c>
      <c r="HO31">
        <v>153.4</v>
      </c>
      <c r="HP31">
        <v>153.80000000000001</v>
      </c>
      <c r="HQ31">
        <v>154.4</v>
      </c>
      <c r="HR31">
        <v>156.80000000000001</v>
      </c>
      <c r="HS31">
        <v>157.6</v>
      </c>
      <c r="HT31">
        <v>159</v>
      </c>
      <c r="HU31">
        <v>160</v>
      </c>
      <c r="HV31">
        <v>160</v>
      </c>
      <c r="HW31">
        <v>161</v>
      </c>
      <c r="HX31">
        <v>161.4</v>
      </c>
      <c r="HY31">
        <v>162</v>
      </c>
      <c r="HZ31">
        <v>162.69999999999999</v>
      </c>
      <c r="IA31">
        <v>163.5</v>
      </c>
      <c r="IB31">
        <v>164.6</v>
      </c>
      <c r="IC31">
        <v>166.8</v>
      </c>
      <c r="ID31">
        <v>167.5</v>
      </c>
      <c r="IE31">
        <v>167.5</v>
      </c>
      <c r="IF31">
        <v>168.4</v>
      </c>
      <c r="IG31">
        <v>169.1</v>
      </c>
      <c r="IH31">
        <v>169.7</v>
      </c>
      <c r="II31">
        <v>170.5</v>
      </c>
      <c r="IJ31">
        <v>171.1</v>
      </c>
      <c r="IK31">
        <v>172</v>
      </c>
      <c r="IL31">
        <v>172.8</v>
      </c>
      <c r="IM31">
        <v>174.1</v>
      </c>
      <c r="IN31">
        <v>174.1</v>
      </c>
      <c r="IO31">
        <v>175</v>
      </c>
      <c r="IP31">
        <v>175.7</v>
      </c>
      <c r="IQ31">
        <v>103.7</v>
      </c>
      <c r="IR31">
        <v>104.3</v>
      </c>
      <c r="IS31">
        <v>104.9</v>
      </c>
      <c r="IT31">
        <v>105.1</v>
      </c>
      <c r="IU31">
        <v>104.9</v>
      </c>
      <c r="IV31">
        <v>106.1</v>
      </c>
      <c r="IW31">
        <v>107.3</v>
      </c>
      <c r="IX31">
        <v>108.3</v>
      </c>
      <c r="IY31">
        <v>109.4</v>
      </c>
      <c r="IZ31">
        <v>109.4</v>
      </c>
      <c r="JA31">
        <v>109.6</v>
      </c>
      <c r="JB31">
        <v>109.8</v>
      </c>
      <c r="JC31">
        <v>110.5</v>
      </c>
      <c r="JD31">
        <v>111</v>
      </c>
      <c r="JE31">
        <v>111.4</v>
      </c>
      <c r="JF31">
        <v>111.4</v>
      </c>
      <c r="JG31">
        <v>111.7</v>
      </c>
      <c r="JH31">
        <v>112.2</v>
      </c>
      <c r="JI31">
        <v>113.5</v>
      </c>
      <c r="JJ31">
        <v>113.9</v>
      </c>
      <c r="JK31">
        <v>113.6</v>
      </c>
      <c r="JL31">
        <v>113.7</v>
      </c>
      <c r="JM31">
        <v>113.4</v>
      </c>
      <c r="JN31">
        <v>113.4</v>
      </c>
      <c r="JO31">
        <v>113.4</v>
      </c>
      <c r="JP31">
        <v>113.2</v>
      </c>
      <c r="JQ31">
        <v>113.8</v>
      </c>
      <c r="JR31">
        <v>114.2</v>
      </c>
      <c r="JS31">
        <v>115.2</v>
      </c>
      <c r="JT31">
        <v>116</v>
      </c>
      <c r="JU31">
        <v>116.3</v>
      </c>
      <c r="JV31">
        <v>116.2</v>
      </c>
      <c r="JW31">
        <v>116.2</v>
      </c>
      <c r="JX31">
        <v>116.5</v>
      </c>
      <c r="JY31">
        <v>116.6</v>
      </c>
      <c r="JZ31">
        <v>116.7</v>
      </c>
      <c r="KA31">
        <v>116.8</v>
      </c>
      <c r="KB31">
        <v>117.2</v>
      </c>
      <c r="KC31">
        <v>117.3</v>
      </c>
      <c r="KD31">
        <v>118.2</v>
      </c>
      <c r="KE31">
        <v>118.7</v>
      </c>
      <c r="KF31">
        <v>119.6</v>
      </c>
      <c r="KG31">
        <v>119.9</v>
      </c>
      <c r="KH31">
        <v>119.9</v>
      </c>
      <c r="KI31">
        <v>120.5</v>
      </c>
      <c r="KJ31">
        <v>120.9</v>
      </c>
      <c r="KK31">
        <v>121.3</v>
      </c>
      <c r="KL31">
        <v>121.4</v>
      </c>
      <c r="KM31">
        <v>122.1</v>
      </c>
      <c r="KN31">
        <v>122.4</v>
      </c>
      <c r="KO31">
        <v>122.6</v>
      </c>
      <c r="KP31">
        <v>122.5</v>
      </c>
      <c r="KQ31">
        <v>122.6</v>
      </c>
      <c r="KR31">
        <v>122.7</v>
      </c>
      <c r="KS31">
        <v>123</v>
      </c>
      <c r="KT31">
        <v>123.8</v>
      </c>
      <c r="KU31">
        <v>124.5</v>
      </c>
      <c r="KV31">
        <v>124.5</v>
      </c>
      <c r="KW31">
        <v>124.9</v>
      </c>
      <c r="KX31">
        <v>125.1</v>
      </c>
      <c r="KY31">
        <v>125.8</v>
      </c>
      <c r="KZ31">
        <v>126.5</v>
      </c>
      <c r="LA31">
        <v>127.1</v>
      </c>
      <c r="LB31">
        <v>128.19999999999999</v>
      </c>
      <c r="LC31">
        <v>128.9</v>
      </c>
      <c r="LD31">
        <v>129.5</v>
      </c>
      <c r="LE31">
        <v>130.19999999999999</v>
      </c>
      <c r="LF31">
        <v>131</v>
      </c>
      <c r="LG31">
        <v>131.9</v>
      </c>
      <c r="LH31">
        <v>132.5</v>
      </c>
      <c r="LI31">
        <v>132.19999999999999</v>
      </c>
      <c r="LJ31">
        <v>131.69999999999999</v>
      </c>
      <c r="LK31">
        <v>131.80000000000001</v>
      </c>
      <c r="LL31">
        <v>132.4</v>
      </c>
      <c r="LM31">
        <v>132.80000000000001</v>
      </c>
      <c r="LN31">
        <v>133.30000000000001</v>
      </c>
      <c r="LO31">
        <v>133.6</v>
      </c>
      <c r="LP31">
        <v>134.5</v>
      </c>
      <c r="LQ31">
        <v>135.30000000000001</v>
      </c>
      <c r="LR31">
        <v>135.69999999999999</v>
      </c>
      <c r="LS31">
        <v>136</v>
      </c>
      <c r="LT31">
        <v>136.30000000000001</v>
      </c>
      <c r="LU31">
        <v>137.69999999999999</v>
      </c>
      <c r="LV31">
        <v>138.4</v>
      </c>
      <c r="LW31">
        <v>138.4</v>
      </c>
      <c r="LX31">
        <v>138.69999999999999</v>
      </c>
      <c r="LY31" t="str">
        <v>NA</v>
      </c>
      <c r="LZ31" t="str">
        <v>NA</v>
      </c>
      <c r="MA31">
        <v>142</v>
      </c>
      <c r="MB31">
        <v>142</v>
      </c>
      <c r="MC31">
        <v>144.80000000000001</v>
      </c>
      <c r="MD31">
        <v>146</v>
      </c>
      <c r="ME31">
        <v>146.19999999999999</v>
      </c>
      <c r="MF31">
        <v>146.6</v>
      </c>
      <c r="MG31">
        <v>146.9</v>
      </c>
      <c r="MH31">
        <v>147.6</v>
      </c>
      <c r="MI31">
        <v>149.30000000000001</v>
      </c>
      <c r="MJ31">
        <v>150</v>
      </c>
      <c r="MK31">
        <v>150.5</v>
      </c>
      <c r="ML31">
        <v>152.30000000000001</v>
      </c>
      <c r="MM31">
        <v>153.4</v>
      </c>
      <c r="MN31">
        <v>155</v>
      </c>
      <c r="MO31">
        <v>156</v>
      </c>
      <c r="MP31">
        <v>156</v>
      </c>
      <c r="MQ31">
        <v>157</v>
      </c>
      <c r="MR31">
        <v>157.30000000000001</v>
      </c>
      <c r="MS31">
        <v>157.80000000000001</v>
      </c>
      <c r="MT31">
        <v>158.6</v>
      </c>
      <c r="MU31">
        <v>159.4</v>
      </c>
      <c r="MV31">
        <v>160.6</v>
      </c>
      <c r="MW31">
        <v>163.1</v>
      </c>
      <c r="MX31">
        <v>163.80000000000001</v>
      </c>
      <c r="MY31">
        <v>163.80000000000001</v>
      </c>
      <c r="MZ31">
        <v>164.7</v>
      </c>
      <c r="NA31">
        <v>165.4</v>
      </c>
      <c r="NB31">
        <v>166.1</v>
      </c>
      <c r="NC31">
        <v>166.8</v>
      </c>
      <c r="ND31">
        <v>167.4</v>
      </c>
      <c r="NE31">
        <v>168.2</v>
      </c>
      <c r="NF31">
        <v>168.9</v>
      </c>
      <c r="NG31">
        <v>170</v>
      </c>
      <c r="NH31">
        <v>170</v>
      </c>
      <c r="NI31">
        <v>170.9</v>
      </c>
      <c r="NJ31">
        <v>171.6</v>
      </c>
    </row>
    <row r="32" spans="2:374">
      <c r="B32" t="str">
        <v>General index</v>
      </c>
      <c r="C32">
        <v>105.1</v>
      </c>
      <c r="D32">
        <v>105.8</v>
      </c>
      <c r="E32">
        <v>106</v>
      </c>
      <c r="F32">
        <v>106.4</v>
      </c>
      <c r="G32">
        <v>107.2</v>
      </c>
      <c r="H32">
        <v>108.9</v>
      </c>
      <c r="I32">
        <v>110.7</v>
      </c>
      <c r="J32">
        <v>112.1</v>
      </c>
      <c r="K32">
        <v>114.2</v>
      </c>
      <c r="L32">
        <v>115.5</v>
      </c>
      <c r="M32">
        <v>117.4</v>
      </c>
      <c r="N32">
        <v>115.5</v>
      </c>
      <c r="O32">
        <v>114.2</v>
      </c>
      <c r="P32">
        <v>114</v>
      </c>
      <c r="Q32">
        <v>114.6</v>
      </c>
      <c r="R32">
        <v>115.4</v>
      </c>
      <c r="S32">
        <v>116</v>
      </c>
      <c r="T32">
        <v>117</v>
      </c>
      <c r="U32">
        <v>119.5</v>
      </c>
      <c r="V32">
        <v>120.7</v>
      </c>
      <c r="W32">
        <v>120.9</v>
      </c>
      <c r="X32">
        <v>121</v>
      </c>
      <c r="Y32">
        <v>121.1</v>
      </c>
      <c r="Z32">
        <v>120.3</v>
      </c>
      <c r="AA32">
        <v>120.3</v>
      </c>
      <c r="AB32">
        <v>120.6</v>
      </c>
      <c r="AC32">
        <v>121.1</v>
      </c>
      <c r="AD32">
        <v>121.5</v>
      </c>
      <c r="AE32">
        <v>122.4</v>
      </c>
      <c r="AF32">
        <v>124.1</v>
      </c>
      <c r="AG32">
        <v>124.7</v>
      </c>
      <c r="AH32">
        <v>126.1</v>
      </c>
      <c r="AI32">
        <v>127</v>
      </c>
      <c r="AJ32">
        <v>127.7</v>
      </c>
      <c r="AK32">
        <v>128.30000000000001</v>
      </c>
      <c r="AL32">
        <v>127.9</v>
      </c>
      <c r="AM32">
        <v>128.1</v>
      </c>
      <c r="AN32">
        <v>127.9</v>
      </c>
      <c r="AO32">
        <v>128</v>
      </c>
      <c r="AP32">
        <v>129</v>
      </c>
      <c r="AQ32">
        <v>130.30000000000001</v>
      </c>
      <c r="AR32">
        <v>131.9</v>
      </c>
      <c r="AS32">
        <v>133</v>
      </c>
      <c r="AT32">
        <v>133.5</v>
      </c>
      <c r="AU32">
        <v>133.4</v>
      </c>
      <c r="AV32">
        <v>133.80000000000001</v>
      </c>
      <c r="AW32">
        <v>133.6</v>
      </c>
      <c r="AX32">
        <v>132.80000000000001</v>
      </c>
      <c r="AY32">
        <v>132.4</v>
      </c>
      <c r="AZ32">
        <v>132.6</v>
      </c>
      <c r="BA32">
        <v>132.80000000000001</v>
      </c>
      <c r="BB32">
        <v>132.9</v>
      </c>
      <c r="BC32">
        <v>133.30000000000001</v>
      </c>
      <c r="BD32">
        <v>133.9</v>
      </c>
      <c r="BE32">
        <v>136.19999999999999</v>
      </c>
      <c r="BF32">
        <v>137.80000000000001</v>
      </c>
      <c r="BG32">
        <v>137.6</v>
      </c>
      <c r="BH32">
        <v>138.30000000000001</v>
      </c>
      <c r="BI32">
        <v>140</v>
      </c>
      <c r="BJ32">
        <v>139.80000000000001</v>
      </c>
      <c r="BK32">
        <v>139.30000000000001</v>
      </c>
      <c r="BL32">
        <v>138.5</v>
      </c>
      <c r="BM32">
        <v>138.69999999999999</v>
      </c>
      <c r="BN32">
        <v>139.1</v>
      </c>
      <c r="BO32">
        <v>139.80000000000001</v>
      </c>
      <c r="BP32">
        <v>140.5</v>
      </c>
      <c r="BQ32">
        <v>141.80000000000001</v>
      </c>
      <c r="BR32">
        <v>142.5</v>
      </c>
      <c r="BS32">
        <v>142.1</v>
      </c>
      <c r="BT32">
        <v>142.19999999999999</v>
      </c>
      <c r="BU32">
        <v>142.4</v>
      </c>
      <c r="BV32">
        <v>141.9</v>
      </c>
      <c r="BW32">
        <v>141</v>
      </c>
      <c r="BX32">
        <v>141</v>
      </c>
      <c r="BY32">
        <v>141.19999999999999</v>
      </c>
      <c r="BZ32">
        <v>142.4</v>
      </c>
      <c r="CA32">
        <v>143.6</v>
      </c>
      <c r="CB32">
        <v>144.9</v>
      </c>
      <c r="CC32">
        <v>145.69999999999999</v>
      </c>
      <c r="CD32">
        <v>146.69999999999999</v>
      </c>
      <c r="CE32">
        <v>148.30000000000001</v>
      </c>
      <c r="CF32">
        <v>149.9</v>
      </c>
      <c r="CG32">
        <v>152.30000000000001</v>
      </c>
      <c r="CH32">
        <v>151.9</v>
      </c>
      <c r="CI32">
        <v>150.4</v>
      </c>
      <c r="CJ32">
        <v>149.80000000000001</v>
      </c>
      <c r="CK32" t="str">
        <v>NA</v>
      </c>
      <c r="CL32" t="str">
        <v>NA</v>
      </c>
      <c r="CM32">
        <v>152.69999999999999</v>
      </c>
      <c r="CN32">
        <v>152.69999999999999</v>
      </c>
      <c r="CO32">
        <v>154.69999999999999</v>
      </c>
      <c r="CP32">
        <v>155.4</v>
      </c>
      <c r="CQ32">
        <v>157.5</v>
      </c>
      <c r="CR32">
        <v>159.80000000000001</v>
      </c>
      <c r="CS32">
        <v>160.69999999999999</v>
      </c>
      <c r="CT32">
        <v>158.5</v>
      </c>
      <c r="CU32">
        <v>156.69999999999999</v>
      </c>
      <c r="CV32">
        <v>156.69999999999999</v>
      </c>
      <c r="CW32">
        <v>157.6</v>
      </c>
      <c r="CX32">
        <v>161.1</v>
      </c>
      <c r="CY32">
        <v>162.1</v>
      </c>
      <c r="CZ32">
        <v>163.19999999999999</v>
      </c>
      <c r="DA32">
        <v>163.6</v>
      </c>
      <c r="DB32">
        <v>164</v>
      </c>
      <c r="DC32">
        <v>166.3</v>
      </c>
      <c r="DD32">
        <v>167.6</v>
      </c>
      <c r="DE32">
        <v>167</v>
      </c>
      <c r="DF32">
        <v>166.4</v>
      </c>
      <c r="DG32">
        <v>166.7</v>
      </c>
      <c r="DH32">
        <v>168.7</v>
      </c>
      <c r="DI32">
        <v>170.8</v>
      </c>
      <c r="DJ32">
        <v>172.5</v>
      </c>
      <c r="DK32">
        <v>173.6</v>
      </c>
      <c r="DL32">
        <v>174.3</v>
      </c>
      <c r="DM32">
        <v>175.3</v>
      </c>
      <c r="DN32">
        <v>176.4</v>
      </c>
      <c r="DO32">
        <v>177.9</v>
      </c>
      <c r="DP32">
        <v>177.8</v>
      </c>
      <c r="DQ32">
        <v>177.1</v>
      </c>
      <c r="DR32">
        <v>177.8</v>
      </c>
      <c r="DS32">
        <v>178</v>
      </c>
      <c r="DT32">
        <v>178</v>
      </c>
      <c r="DU32">
        <v>178.8</v>
      </c>
      <c r="DV32">
        <v>179.8</v>
      </c>
      <c r="DW32">
        <v>104.6</v>
      </c>
      <c r="DX32">
        <v>105.3</v>
      </c>
      <c r="DY32">
        <v>105.5</v>
      </c>
      <c r="DZ32">
        <v>106.1</v>
      </c>
      <c r="EA32">
        <v>106.9</v>
      </c>
      <c r="EB32">
        <v>109.3</v>
      </c>
      <c r="EC32">
        <v>111</v>
      </c>
      <c r="ED32">
        <v>112.4</v>
      </c>
      <c r="EE32">
        <v>113.7</v>
      </c>
      <c r="EF32">
        <v>114.8</v>
      </c>
      <c r="EG32">
        <v>116.3</v>
      </c>
      <c r="EH32">
        <v>114.5</v>
      </c>
      <c r="EI32">
        <v>113.6</v>
      </c>
      <c r="EJ32">
        <v>113.6</v>
      </c>
      <c r="EK32">
        <v>114.2</v>
      </c>
      <c r="EL32">
        <v>115.1</v>
      </c>
      <c r="EM32">
        <v>115.8</v>
      </c>
      <c r="EN32">
        <v>116.7</v>
      </c>
      <c r="EO32">
        <v>119.2</v>
      </c>
      <c r="EP32">
        <v>120.3</v>
      </c>
      <c r="EQ32">
        <v>120.1</v>
      </c>
      <c r="ER32">
        <v>120.1</v>
      </c>
      <c r="ES32">
        <v>120.1</v>
      </c>
      <c r="ET32">
        <v>119.4</v>
      </c>
      <c r="EU32">
        <v>119.5</v>
      </c>
      <c r="EV32">
        <v>119.7</v>
      </c>
      <c r="EW32">
        <v>120.2</v>
      </c>
      <c r="EX32">
        <v>120.7</v>
      </c>
      <c r="EY32">
        <v>121.6</v>
      </c>
      <c r="EZ32">
        <v>123</v>
      </c>
      <c r="FA32">
        <v>123.6</v>
      </c>
      <c r="FB32">
        <v>124.8</v>
      </c>
      <c r="FC32">
        <v>125.4</v>
      </c>
      <c r="FD32">
        <v>126.1</v>
      </c>
      <c r="FE32">
        <v>126.6</v>
      </c>
      <c r="FF32">
        <v>126.1</v>
      </c>
      <c r="FG32">
        <v>126.3</v>
      </c>
      <c r="FH32">
        <v>126</v>
      </c>
      <c r="FI32">
        <v>126</v>
      </c>
      <c r="FJ32">
        <v>127.3</v>
      </c>
      <c r="FK32">
        <v>128.6</v>
      </c>
      <c r="FL32">
        <v>130.1</v>
      </c>
      <c r="FM32">
        <v>131.1</v>
      </c>
      <c r="FN32">
        <v>131.1</v>
      </c>
      <c r="FO32">
        <v>130.9</v>
      </c>
      <c r="FP32">
        <v>131.4</v>
      </c>
      <c r="FQ32">
        <v>131.19999999999999</v>
      </c>
      <c r="FR32">
        <v>130.4</v>
      </c>
      <c r="FS32">
        <v>130.30000000000001</v>
      </c>
      <c r="FT32">
        <v>130.6</v>
      </c>
      <c r="FU32">
        <v>130.9</v>
      </c>
      <c r="FV32">
        <v>131.1</v>
      </c>
      <c r="FW32">
        <v>131.4</v>
      </c>
      <c r="FX32">
        <v>132</v>
      </c>
      <c r="FY32">
        <v>134.19999999999999</v>
      </c>
      <c r="FZ32">
        <v>135.4</v>
      </c>
      <c r="GA32">
        <v>135.19999999999999</v>
      </c>
      <c r="GB32">
        <v>136.1</v>
      </c>
      <c r="GC32">
        <v>137.6</v>
      </c>
      <c r="GD32">
        <v>137.19999999999999</v>
      </c>
      <c r="GE32">
        <v>136.9</v>
      </c>
      <c r="GF32">
        <v>136.4</v>
      </c>
      <c r="GG32">
        <v>136.5</v>
      </c>
      <c r="GH32">
        <v>137.1</v>
      </c>
      <c r="GI32">
        <v>137.80000000000001</v>
      </c>
      <c r="GJ32">
        <v>138.5</v>
      </c>
      <c r="GK32">
        <v>139.80000000000001</v>
      </c>
      <c r="GL32">
        <v>140.4</v>
      </c>
      <c r="GM32">
        <v>140.19999999999999</v>
      </c>
      <c r="GN32">
        <v>140.80000000000001</v>
      </c>
      <c r="GO32">
        <v>140.80000000000001</v>
      </c>
      <c r="GP32">
        <v>140.1</v>
      </c>
      <c r="GQ32">
        <v>139.6</v>
      </c>
      <c r="GR32">
        <v>139.9</v>
      </c>
      <c r="GS32">
        <v>140.4</v>
      </c>
      <c r="GT32">
        <v>142</v>
      </c>
      <c r="GU32">
        <v>142.9</v>
      </c>
      <c r="GV32">
        <v>144.19999999999999</v>
      </c>
      <c r="GW32">
        <v>145</v>
      </c>
      <c r="GX32">
        <v>145.80000000000001</v>
      </c>
      <c r="GY32">
        <v>147.19999999999999</v>
      </c>
      <c r="GZ32">
        <v>148.6</v>
      </c>
      <c r="HA32">
        <v>150.4</v>
      </c>
      <c r="HB32">
        <v>150.19999999999999</v>
      </c>
      <c r="HC32">
        <v>149.1</v>
      </c>
      <c r="HD32">
        <v>148.6</v>
      </c>
      <c r="HE32" t="str">
        <v>NA</v>
      </c>
      <c r="HF32" t="str">
        <v>NA</v>
      </c>
      <c r="HG32">
        <v>151.80000000000001</v>
      </c>
      <c r="HH32">
        <v>151.80000000000001</v>
      </c>
      <c r="HI32">
        <v>153.9</v>
      </c>
      <c r="HJ32">
        <v>154.69999999999999</v>
      </c>
      <c r="HK32">
        <v>156.4</v>
      </c>
      <c r="HL32">
        <v>158.4</v>
      </c>
      <c r="HM32">
        <v>158.9</v>
      </c>
      <c r="HN32">
        <v>157.30000000000001</v>
      </c>
      <c r="HO32">
        <v>156.6</v>
      </c>
      <c r="HP32">
        <v>156.80000000000001</v>
      </c>
      <c r="HQ32">
        <v>157.80000000000001</v>
      </c>
      <c r="HR32">
        <v>160.4</v>
      </c>
      <c r="HS32">
        <v>161.30000000000001</v>
      </c>
      <c r="HT32">
        <v>162.5</v>
      </c>
      <c r="HU32">
        <v>163.19999999999999</v>
      </c>
      <c r="HV32">
        <v>163.19999999999999</v>
      </c>
      <c r="HW32">
        <v>165.5</v>
      </c>
      <c r="HX32">
        <v>166.7</v>
      </c>
      <c r="HY32">
        <v>166.2</v>
      </c>
      <c r="HZ32">
        <v>165.7</v>
      </c>
      <c r="IA32">
        <v>166.1</v>
      </c>
      <c r="IB32">
        <v>167.7</v>
      </c>
      <c r="IC32">
        <v>170.1</v>
      </c>
      <c r="ID32">
        <v>171.7</v>
      </c>
      <c r="IE32">
        <v>172.6</v>
      </c>
      <c r="IF32">
        <v>173.4</v>
      </c>
      <c r="IG32">
        <v>174.3</v>
      </c>
      <c r="IH32">
        <v>175.3</v>
      </c>
      <c r="II32">
        <v>176.7</v>
      </c>
      <c r="IJ32">
        <v>176.5</v>
      </c>
      <c r="IK32">
        <v>175.7</v>
      </c>
      <c r="IL32">
        <v>176.5</v>
      </c>
      <c r="IM32">
        <v>177.2</v>
      </c>
      <c r="IN32">
        <v>177.2</v>
      </c>
      <c r="IO32">
        <v>178.1</v>
      </c>
      <c r="IP32">
        <v>179.1</v>
      </c>
      <c r="IQ32">
        <v>104</v>
      </c>
      <c r="IR32">
        <v>104.7</v>
      </c>
      <c r="IS32">
        <v>105</v>
      </c>
      <c r="IT32">
        <v>105.7</v>
      </c>
      <c r="IU32">
        <v>106.6</v>
      </c>
      <c r="IV32">
        <v>109.7</v>
      </c>
      <c r="IW32">
        <v>111.4</v>
      </c>
      <c r="IX32">
        <v>112.7</v>
      </c>
      <c r="IY32">
        <v>113.2</v>
      </c>
      <c r="IZ32">
        <v>114</v>
      </c>
      <c r="JA32">
        <v>115</v>
      </c>
      <c r="JB32">
        <v>113.3</v>
      </c>
      <c r="JC32">
        <v>112.9</v>
      </c>
      <c r="JD32">
        <v>113.1</v>
      </c>
      <c r="JE32">
        <v>113.7</v>
      </c>
      <c r="JF32">
        <v>114.7</v>
      </c>
      <c r="JG32">
        <v>115.6</v>
      </c>
      <c r="JH32">
        <v>116.4</v>
      </c>
      <c r="JI32">
        <v>118.9</v>
      </c>
      <c r="JJ32">
        <v>119.9</v>
      </c>
      <c r="JK32">
        <v>119.2</v>
      </c>
      <c r="JL32">
        <v>119.1</v>
      </c>
      <c r="JM32">
        <v>119</v>
      </c>
      <c r="JN32">
        <v>118.4</v>
      </c>
      <c r="JO32">
        <v>118.5</v>
      </c>
      <c r="JP32">
        <v>118.7</v>
      </c>
      <c r="JQ32">
        <v>119.1</v>
      </c>
      <c r="JR32">
        <v>119.7</v>
      </c>
      <c r="JS32">
        <v>120.7</v>
      </c>
      <c r="JT32">
        <v>121.7</v>
      </c>
      <c r="JU32">
        <v>122.4</v>
      </c>
      <c r="JV32">
        <v>123.2</v>
      </c>
      <c r="JW32">
        <v>123.5</v>
      </c>
      <c r="JX32">
        <v>124.2</v>
      </c>
      <c r="JY32">
        <v>124.6</v>
      </c>
      <c r="JZ32">
        <v>124</v>
      </c>
      <c r="KA32">
        <v>124.2</v>
      </c>
      <c r="KB32">
        <v>123.8</v>
      </c>
      <c r="KC32">
        <v>123.8</v>
      </c>
      <c r="KD32">
        <v>125.3</v>
      </c>
      <c r="KE32">
        <v>126.6</v>
      </c>
      <c r="KF32">
        <v>128.1</v>
      </c>
      <c r="KG32">
        <v>129</v>
      </c>
      <c r="KH32">
        <v>128.4</v>
      </c>
      <c r="KI32">
        <v>128</v>
      </c>
      <c r="KJ32">
        <v>128.6</v>
      </c>
      <c r="KK32">
        <v>128.5</v>
      </c>
      <c r="KL32">
        <v>127.6</v>
      </c>
      <c r="KM32">
        <v>127.8</v>
      </c>
      <c r="KN32">
        <v>128.19999999999999</v>
      </c>
      <c r="KO32">
        <v>128.69999999999999</v>
      </c>
      <c r="KP32">
        <v>129.1</v>
      </c>
      <c r="KQ32">
        <v>129.30000000000001</v>
      </c>
      <c r="KR32">
        <v>129.9</v>
      </c>
      <c r="KS32">
        <v>131.80000000000001</v>
      </c>
      <c r="KT32">
        <v>132.69999999999999</v>
      </c>
      <c r="KU32">
        <v>132.4</v>
      </c>
      <c r="KV32">
        <v>133.5</v>
      </c>
      <c r="KW32">
        <v>134.80000000000001</v>
      </c>
      <c r="KX32">
        <v>134.1</v>
      </c>
      <c r="KY32">
        <v>134.1</v>
      </c>
      <c r="KZ32">
        <v>134</v>
      </c>
      <c r="LA32">
        <v>134</v>
      </c>
      <c r="LB32">
        <v>134.80000000000001</v>
      </c>
      <c r="LC32">
        <v>135.4</v>
      </c>
      <c r="LD32">
        <v>136.19999999999999</v>
      </c>
      <c r="LE32">
        <v>137.5</v>
      </c>
      <c r="LF32">
        <v>138</v>
      </c>
      <c r="LG32">
        <v>138.1</v>
      </c>
      <c r="LH32">
        <v>138.9</v>
      </c>
      <c r="LI32">
        <v>139</v>
      </c>
      <c r="LJ32">
        <v>138</v>
      </c>
      <c r="LK32">
        <v>138</v>
      </c>
      <c r="LL32">
        <v>138.6</v>
      </c>
      <c r="LM32">
        <v>139.5</v>
      </c>
      <c r="LN32">
        <v>141.5</v>
      </c>
      <c r="LO32">
        <v>142.1</v>
      </c>
      <c r="LP32">
        <v>143.30000000000001</v>
      </c>
      <c r="LQ32">
        <v>144.19999999999999</v>
      </c>
      <c r="LR32">
        <v>144.69999999999999</v>
      </c>
      <c r="LS32">
        <v>146</v>
      </c>
      <c r="LT32">
        <v>147</v>
      </c>
      <c r="LU32">
        <v>148.30000000000001</v>
      </c>
      <c r="LV32">
        <v>148.19999999999999</v>
      </c>
      <c r="LW32">
        <v>147.69999999999999</v>
      </c>
      <c r="LX32">
        <v>147.30000000000001</v>
      </c>
      <c r="LY32" t="str">
        <v>NA</v>
      </c>
      <c r="LZ32" t="str">
        <v>NA</v>
      </c>
      <c r="MA32">
        <v>150.80000000000001</v>
      </c>
      <c r="MB32">
        <v>150.80000000000001</v>
      </c>
      <c r="MC32">
        <v>152.9</v>
      </c>
      <c r="MD32">
        <v>154</v>
      </c>
      <c r="ME32">
        <v>155.19999999999999</v>
      </c>
      <c r="MF32">
        <v>156.69999999999999</v>
      </c>
      <c r="MG32">
        <v>156.9</v>
      </c>
      <c r="MH32">
        <v>156</v>
      </c>
      <c r="MI32">
        <v>156.5</v>
      </c>
      <c r="MJ32">
        <v>156.9</v>
      </c>
      <c r="MK32">
        <v>158</v>
      </c>
      <c r="ML32">
        <v>159.5</v>
      </c>
      <c r="MM32">
        <v>160.4</v>
      </c>
      <c r="MN32">
        <v>161.80000000000001</v>
      </c>
      <c r="MO32">
        <v>162.30000000000001</v>
      </c>
      <c r="MP32">
        <v>162.30000000000001</v>
      </c>
      <c r="MQ32">
        <v>164.6</v>
      </c>
      <c r="MR32">
        <v>165.6</v>
      </c>
      <c r="MS32">
        <v>165.2</v>
      </c>
      <c r="MT32">
        <v>165</v>
      </c>
      <c r="MU32">
        <v>165.5</v>
      </c>
      <c r="MV32">
        <v>166.5</v>
      </c>
      <c r="MW32">
        <v>169.2</v>
      </c>
      <c r="MX32">
        <v>170.8</v>
      </c>
      <c r="MY32">
        <v>171.4</v>
      </c>
      <c r="MZ32">
        <v>172.3</v>
      </c>
      <c r="NA32">
        <v>173.1</v>
      </c>
      <c r="NB32">
        <v>174.1</v>
      </c>
      <c r="NC32">
        <v>175.3</v>
      </c>
      <c r="ND32">
        <v>174.1</v>
      </c>
      <c r="NE32">
        <v>174.1</v>
      </c>
      <c r="NF32">
        <v>174.9</v>
      </c>
      <c r="NG32">
        <v>176.3</v>
      </c>
      <c r="NH32">
        <v>176.3</v>
      </c>
      <c r="NI32">
        <v>177.4</v>
      </c>
      <c r="NJ32">
        <v>178.2</v>
      </c>
    </row>
  </sheetData>
  <autoFilter ref="B1:NJ28" xr:uid="{38888D1C-C3A9-A14F-9805-B63013A439D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5D98-3BF3-324C-A16F-DEC693866C89}">
  <dimension ref="A2:NP301"/>
  <sheetViews>
    <sheetView topLeftCell="M1" workbookViewId="0">
      <selection activeCell="C3" sqref="C3:C84"/>
    </sheetView>
  </sheetViews>
  <sheetFormatPr baseColWidth="10" defaultRowHeight="13"/>
  <cols>
    <col min="2" max="3" width="29.33203125" customWidth="1"/>
    <col min="5" max="5" width="19.33203125" customWidth="1"/>
  </cols>
  <sheetData>
    <row r="2" spans="1:380" s="13" customFormat="1">
      <c r="A2" s="45"/>
      <c r="B2" s="54" t="s">
        <v>1</v>
      </c>
      <c r="C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c r="IQ2" s="54"/>
      <c r="IR2" s="54"/>
      <c r="IS2" s="54"/>
      <c r="IT2" s="54"/>
      <c r="IU2" s="54"/>
      <c r="IV2" s="54"/>
      <c r="IW2" s="54"/>
      <c r="IX2" s="54"/>
      <c r="IY2" s="54"/>
      <c r="IZ2" s="54"/>
      <c r="JA2" s="54"/>
      <c r="JB2" s="54"/>
      <c r="JC2" s="54"/>
      <c r="JD2" s="55"/>
      <c r="JE2" s="55"/>
      <c r="JF2" s="55"/>
      <c r="JG2" s="55"/>
      <c r="JH2" s="55"/>
      <c r="JI2" s="55"/>
      <c r="JJ2" s="54"/>
      <c r="JK2" s="54"/>
      <c r="JL2" s="54"/>
      <c r="JM2" s="54"/>
      <c r="JN2" s="54"/>
      <c r="JO2" s="54"/>
      <c r="JP2" s="54"/>
      <c r="JQ2" s="54"/>
      <c r="JR2" s="54"/>
      <c r="JS2" s="54"/>
      <c r="JT2" s="54"/>
      <c r="JU2" s="54"/>
      <c r="JV2" s="54"/>
      <c r="JW2" s="54"/>
      <c r="JX2" s="54"/>
      <c r="JY2" s="54"/>
      <c r="JZ2" s="54"/>
      <c r="KA2" s="54"/>
      <c r="KB2" s="54"/>
      <c r="KC2" s="54"/>
      <c r="KD2" s="54"/>
      <c r="KE2" s="54"/>
      <c r="KF2" s="54"/>
      <c r="KG2" s="54"/>
      <c r="KH2" s="54"/>
      <c r="KI2" s="54"/>
      <c r="KJ2" s="54"/>
      <c r="KK2" s="56"/>
      <c r="KL2" s="54"/>
      <c r="KM2" s="54"/>
      <c r="KN2" s="56"/>
      <c r="KO2" s="54"/>
      <c r="KP2" s="54"/>
      <c r="KQ2" s="54"/>
      <c r="KR2" s="54"/>
      <c r="KS2" s="54"/>
      <c r="KT2" s="54"/>
      <c r="KU2" s="54"/>
      <c r="KV2" s="54"/>
      <c r="KW2" s="54"/>
      <c r="KX2" s="54"/>
      <c r="KY2" s="54"/>
      <c r="KZ2" s="54"/>
      <c r="LA2" s="54"/>
      <c r="LB2" s="54"/>
      <c r="LC2" s="54"/>
      <c r="LD2" s="54"/>
      <c r="LE2" s="54"/>
      <c r="LF2" s="54"/>
      <c r="LG2" s="54"/>
      <c r="LH2" s="54"/>
      <c r="LI2" s="54"/>
      <c r="LJ2" s="54"/>
      <c r="LK2" s="54"/>
      <c r="LL2" s="54"/>
      <c r="LM2" s="54"/>
      <c r="LN2" s="54"/>
      <c r="LO2" s="54"/>
      <c r="LP2" s="54"/>
      <c r="LQ2" s="54"/>
      <c r="LR2" s="54"/>
      <c r="LS2" s="54"/>
      <c r="LT2" s="54"/>
      <c r="LU2" s="54"/>
      <c r="LV2" s="54"/>
      <c r="LW2" s="54"/>
      <c r="LX2" s="54"/>
      <c r="LY2" s="54"/>
      <c r="LZ2" s="54"/>
      <c r="MA2" s="54"/>
      <c r="MB2" s="54"/>
      <c r="MC2" s="54"/>
      <c r="MD2" s="54"/>
      <c r="ME2" s="54"/>
      <c r="MF2" s="54"/>
      <c r="MG2" s="54"/>
      <c r="MH2" s="54"/>
      <c r="MI2" s="54"/>
      <c r="MJ2" s="54"/>
      <c r="MK2" s="54"/>
      <c r="ML2" s="54"/>
      <c r="MM2" s="54"/>
      <c r="MN2" s="54"/>
      <c r="MO2" s="54"/>
      <c r="MP2" s="54"/>
      <c r="MQ2" s="54"/>
      <c r="MR2" s="54"/>
      <c r="MS2" s="54"/>
      <c r="MT2" s="54"/>
      <c r="MU2" s="54"/>
      <c r="MV2" s="54"/>
      <c r="MW2" s="54"/>
      <c r="MX2" s="54"/>
      <c r="MY2" s="54"/>
      <c r="MZ2" s="54"/>
      <c r="NA2" s="54"/>
      <c r="NB2" s="54"/>
      <c r="NC2" s="54"/>
      <c r="ND2" s="54"/>
      <c r="NE2" s="54"/>
      <c r="NF2" s="54"/>
      <c r="NG2" s="54"/>
      <c r="NH2" s="56"/>
      <c r="NI2" s="54"/>
      <c r="NJ2" s="54"/>
      <c r="NK2" s="56"/>
      <c r="NL2" s="54"/>
      <c r="NM2" s="54"/>
      <c r="NN2" s="53"/>
      <c r="NO2" s="53"/>
      <c r="NP2" s="53"/>
    </row>
    <row r="3" spans="1:380" s="13" customFormat="1">
      <c r="A3" s="45" t="s">
        <v>0</v>
      </c>
      <c r="B3" s="45" t="s">
        <v>2</v>
      </c>
      <c r="C3" s="45" t="s">
        <v>95</v>
      </c>
      <c r="D3" s="54" t="s">
        <v>265</v>
      </c>
      <c r="E3" s="54" t="s">
        <v>142</v>
      </c>
      <c r="F3" s="54" t="s">
        <v>143</v>
      </c>
      <c r="G3" s="54" t="s">
        <v>144</v>
      </c>
      <c r="H3" s="54" t="s">
        <v>145</v>
      </c>
      <c r="I3" s="54" t="s">
        <v>146</v>
      </c>
      <c r="J3" s="54" t="s">
        <v>147</v>
      </c>
      <c r="K3" s="54" t="s">
        <v>148</v>
      </c>
      <c r="L3" s="54" t="s">
        <v>149</v>
      </c>
      <c r="M3" s="54" t="s">
        <v>150</v>
      </c>
      <c r="N3" s="54" t="s">
        <v>151</v>
      </c>
      <c r="O3" s="54" t="s">
        <v>152</v>
      </c>
      <c r="P3" s="54" t="s">
        <v>153</v>
      </c>
      <c r="Q3" s="54" t="s">
        <v>154</v>
      </c>
      <c r="R3" s="54" t="s">
        <v>155</v>
      </c>
      <c r="S3" s="54" t="s">
        <v>156</v>
      </c>
      <c r="T3" s="54" t="s">
        <v>157</v>
      </c>
      <c r="U3" s="54" t="s">
        <v>158</v>
      </c>
      <c r="V3" s="54" t="s">
        <v>159</v>
      </c>
      <c r="W3" s="54" t="s">
        <v>160</v>
      </c>
      <c r="X3" s="54" t="s">
        <v>161</v>
      </c>
      <c r="Y3" s="54" t="s">
        <v>162</v>
      </c>
      <c r="Z3" s="54" t="s">
        <v>163</v>
      </c>
      <c r="AA3" s="54" t="s">
        <v>164</v>
      </c>
      <c r="AB3" s="54" t="s">
        <v>165</v>
      </c>
      <c r="AC3" s="54" t="s">
        <v>166</v>
      </c>
      <c r="AD3" s="54" t="s">
        <v>167</v>
      </c>
      <c r="AE3" s="54" t="s">
        <v>168</v>
      </c>
      <c r="AF3" s="54" t="s">
        <v>169</v>
      </c>
      <c r="AG3" s="54" t="s">
        <v>170</v>
      </c>
      <c r="AH3" s="54" t="s">
        <v>171</v>
      </c>
      <c r="AI3" s="54" t="s">
        <v>172</v>
      </c>
      <c r="AJ3" s="54" t="s">
        <v>173</v>
      </c>
      <c r="AK3" s="54" t="s">
        <v>174</v>
      </c>
      <c r="AL3" s="54" t="s">
        <v>175</v>
      </c>
      <c r="AM3" s="54" t="s">
        <v>176</v>
      </c>
      <c r="AN3" s="54" t="s">
        <v>177</v>
      </c>
      <c r="AO3" s="54" t="s">
        <v>178</v>
      </c>
      <c r="AP3" s="54" t="s">
        <v>179</v>
      </c>
      <c r="AQ3" s="54" t="s">
        <v>180</v>
      </c>
      <c r="AR3" s="54" t="s">
        <v>181</v>
      </c>
      <c r="AS3" s="54" t="s">
        <v>182</v>
      </c>
      <c r="AT3" s="54" t="s">
        <v>183</v>
      </c>
      <c r="AU3" s="54" t="s">
        <v>184</v>
      </c>
      <c r="AV3" s="54" t="s">
        <v>185</v>
      </c>
      <c r="AW3" s="54" t="s">
        <v>186</v>
      </c>
      <c r="AX3" s="54" t="s">
        <v>187</v>
      </c>
      <c r="AY3" s="54" t="s">
        <v>188</v>
      </c>
      <c r="AZ3" s="54" t="s">
        <v>189</v>
      </c>
      <c r="BA3" s="54" t="s">
        <v>190</v>
      </c>
      <c r="BB3" s="54" t="s">
        <v>191</v>
      </c>
      <c r="BC3" s="54" t="s">
        <v>192</v>
      </c>
      <c r="BD3" s="54" t="s">
        <v>193</v>
      </c>
      <c r="BE3" s="54" t="s">
        <v>194</v>
      </c>
      <c r="BF3" s="54" t="s">
        <v>195</v>
      </c>
      <c r="BG3" s="54" t="s">
        <v>196</v>
      </c>
      <c r="BH3" s="54" t="s">
        <v>197</v>
      </c>
      <c r="BI3" s="54" t="s">
        <v>198</v>
      </c>
      <c r="BJ3" s="54" t="s">
        <v>199</v>
      </c>
      <c r="BK3" s="54" t="s">
        <v>200</v>
      </c>
      <c r="BL3" s="54" t="s">
        <v>201</v>
      </c>
      <c r="BM3" s="54" t="s">
        <v>202</v>
      </c>
      <c r="BN3" s="54" t="s">
        <v>203</v>
      </c>
      <c r="BO3" s="54" t="s">
        <v>204</v>
      </c>
      <c r="BP3" s="54" t="s">
        <v>205</v>
      </c>
      <c r="BQ3" s="54" t="s">
        <v>206</v>
      </c>
      <c r="BR3" s="54" t="s">
        <v>207</v>
      </c>
      <c r="BS3" s="54" t="s">
        <v>208</v>
      </c>
      <c r="BT3" s="54" t="s">
        <v>209</v>
      </c>
      <c r="BU3" s="54" t="s">
        <v>210</v>
      </c>
      <c r="BV3" s="54" t="s">
        <v>211</v>
      </c>
      <c r="BW3" s="54" t="s">
        <v>212</v>
      </c>
      <c r="BX3" s="54" t="s">
        <v>213</v>
      </c>
      <c r="BY3" s="54" t="s">
        <v>214</v>
      </c>
      <c r="BZ3" s="54" t="s">
        <v>215</v>
      </c>
      <c r="CA3" s="54" t="s">
        <v>216</v>
      </c>
      <c r="CB3" s="54" t="s">
        <v>217</v>
      </c>
      <c r="CC3" s="54" t="s">
        <v>218</v>
      </c>
      <c r="CD3" s="54" t="s">
        <v>219</v>
      </c>
      <c r="CE3" s="54" t="s">
        <v>220</v>
      </c>
      <c r="CF3" s="54" t="s">
        <v>221</v>
      </c>
      <c r="CG3" s="54" t="s">
        <v>222</v>
      </c>
      <c r="CH3" s="54" t="s">
        <v>223</v>
      </c>
      <c r="CI3" s="54" t="s">
        <v>224</v>
      </c>
      <c r="CJ3" s="54" t="s">
        <v>225</v>
      </c>
      <c r="CK3" s="54" t="s">
        <v>226</v>
      </c>
      <c r="CL3" s="55" t="s">
        <v>227</v>
      </c>
      <c r="CM3" s="55" t="s">
        <v>228</v>
      </c>
      <c r="CN3" s="54" t="s">
        <v>229</v>
      </c>
      <c r="CO3" s="54" t="s">
        <v>230</v>
      </c>
      <c r="CP3" s="54" t="s">
        <v>231</v>
      </c>
      <c r="CQ3" s="54" t="s">
        <v>232</v>
      </c>
      <c r="CR3" s="54" t="s">
        <v>233</v>
      </c>
      <c r="CS3" s="54" t="s">
        <v>234</v>
      </c>
      <c r="CT3" s="54" t="s">
        <v>235</v>
      </c>
      <c r="CU3" s="54" t="s">
        <v>236</v>
      </c>
      <c r="CV3" s="54" t="s">
        <v>237</v>
      </c>
      <c r="CW3" s="56" t="s">
        <v>238</v>
      </c>
      <c r="CX3" s="56" t="s">
        <v>239</v>
      </c>
      <c r="CY3" s="54" t="s">
        <v>240</v>
      </c>
      <c r="CZ3" s="54" t="s">
        <v>241</v>
      </c>
      <c r="DA3" s="54" t="s">
        <v>242</v>
      </c>
      <c r="DB3" s="54" t="s">
        <v>243</v>
      </c>
      <c r="DC3" s="54" t="s">
        <v>244</v>
      </c>
      <c r="DD3" s="54" t="s">
        <v>245</v>
      </c>
      <c r="DE3" s="54" t="s">
        <v>246</v>
      </c>
      <c r="DF3" s="54" t="s">
        <v>247</v>
      </c>
      <c r="DG3" s="54" t="s">
        <v>248</v>
      </c>
      <c r="DH3" s="54" t="s">
        <v>249</v>
      </c>
      <c r="DI3" s="54" t="s">
        <v>250</v>
      </c>
      <c r="DJ3" s="54" t="s">
        <v>251</v>
      </c>
      <c r="DK3" s="54" t="s">
        <v>252</v>
      </c>
      <c r="DL3" s="54" t="s">
        <v>253</v>
      </c>
      <c r="DM3" s="54" t="s">
        <v>254</v>
      </c>
      <c r="DN3" s="54" t="s">
        <v>255</v>
      </c>
      <c r="DO3" s="54" t="s">
        <v>256</v>
      </c>
      <c r="DP3" s="54" t="s">
        <v>257</v>
      </c>
      <c r="DQ3" s="54" t="s">
        <v>258</v>
      </c>
      <c r="DR3" s="54" t="s">
        <v>259</v>
      </c>
      <c r="DS3" s="54" t="s">
        <v>260</v>
      </c>
      <c r="DT3" s="54" t="s">
        <v>261</v>
      </c>
      <c r="DU3" s="54" t="s">
        <v>262</v>
      </c>
      <c r="DV3" s="56" t="s">
        <v>263</v>
      </c>
      <c r="DW3" s="56" t="s">
        <v>264</v>
      </c>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57"/>
      <c r="JE3" s="57"/>
      <c r="JF3" s="57"/>
      <c r="JG3" s="57"/>
      <c r="JH3" s="57"/>
      <c r="JI3" s="57"/>
      <c r="JJ3" s="45"/>
      <c r="JK3" s="45"/>
      <c r="JL3" s="45"/>
      <c r="JM3" s="45"/>
      <c r="JN3" s="45"/>
      <c r="JO3" s="45"/>
      <c r="JP3" s="45"/>
      <c r="JQ3" s="45"/>
      <c r="JR3" s="45"/>
      <c r="JS3" s="45"/>
      <c r="JT3" s="45"/>
      <c r="JU3" s="45"/>
      <c r="JV3" s="45"/>
      <c r="JW3" s="45"/>
      <c r="JX3" s="45"/>
      <c r="JY3" s="45"/>
      <c r="JZ3" s="45"/>
      <c r="KA3" s="45"/>
      <c r="KB3" s="45"/>
      <c r="KC3" s="45"/>
      <c r="KD3" s="45"/>
      <c r="KE3" s="45"/>
      <c r="KF3" s="45"/>
      <c r="KG3" s="45"/>
      <c r="KH3" s="45"/>
      <c r="KI3" s="45"/>
      <c r="KJ3" s="45"/>
      <c r="KK3" s="46"/>
      <c r="KL3" s="45"/>
      <c r="KM3" s="45"/>
      <c r="KN3" s="46"/>
      <c r="KO3" s="45"/>
      <c r="KP3" s="45"/>
      <c r="KQ3" s="45"/>
      <c r="KR3" s="45"/>
      <c r="KS3" s="45"/>
      <c r="KT3" s="45"/>
      <c r="KU3" s="45"/>
      <c r="KV3" s="45"/>
      <c r="KW3" s="45"/>
      <c r="KX3" s="45"/>
      <c r="KY3" s="45"/>
      <c r="KZ3" s="45"/>
      <c r="LA3" s="45"/>
      <c r="LB3" s="45"/>
      <c r="LC3" s="45"/>
      <c r="LD3" s="45"/>
      <c r="LE3" s="45"/>
      <c r="LF3" s="45"/>
      <c r="LG3" s="45"/>
      <c r="LH3" s="45"/>
      <c r="LI3" s="45"/>
      <c r="LJ3" s="45"/>
      <c r="LK3" s="45"/>
      <c r="LL3" s="45"/>
      <c r="LM3" s="45"/>
      <c r="LN3" s="45"/>
      <c r="LO3" s="45"/>
      <c r="LP3" s="45"/>
      <c r="LQ3" s="45"/>
      <c r="LR3" s="45"/>
      <c r="LS3" s="45"/>
      <c r="LT3" s="45"/>
      <c r="LU3" s="45"/>
      <c r="LV3" s="45"/>
      <c r="LW3" s="45"/>
      <c r="LX3" s="45"/>
      <c r="LY3" s="45"/>
      <c r="LZ3" s="45"/>
      <c r="MA3" s="45"/>
      <c r="MB3" s="45"/>
      <c r="MC3" s="45"/>
      <c r="MD3" s="45"/>
      <c r="ME3" s="45"/>
      <c r="MF3" s="45"/>
      <c r="MG3" s="45"/>
      <c r="MH3" s="45"/>
      <c r="MI3" s="45"/>
      <c r="MJ3" s="45"/>
      <c r="MK3" s="45"/>
      <c r="ML3" s="45"/>
      <c r="MM3" s="45"/>
      <c r="MN3" s="45"/>
      <c r="MO3" s="45"/>
      <c r="MP3" s="45"/>
      <c r="MQ3" s="45"/>
      <c r="MR3" s="45"/>
      <c r="MS3" s="45"/>
      <c r="MT3" s="45"/>
      <c r="MU3" s="45"/>
      <c r="MV3" s="45"/>
      <c r="MW3" s="45"/>
      <c r="MX3" s="45"/>
      <c r="MY3" s="45"/>
      <c r="MZ3" s="45"/>
      <c r="NA3" s="45"/>
      <c r="NB3" s="45"/>
      <c r="NC3" s="45"/>
      <c r="ND3" s="45"/>
      <c r="NE3" s="45"/>
      <c r="NF3" s="45"/>
      <c r="NG3" s="45"/>
      <c r="NH3" s="46"/>
      <c r="NI3" s="45"/>
      <c r="NJ3" s="45"/>
      <c r="NK3" s="46"/>
      <c r="NL3" s="45"/>
      <c r="NM3" s="45"/>
      <c r="NN3" s="53"/>
      <c r="NO3" s="53"/>
      <c r="NP3" s="53"/>
    </row>
    <row r="4" spans="1:380">
      <c r="A4" s="11" t="s">
        <v>30</v>
      </c>
      <c r="B4" s="1" t="s">
        <v>3</v>
      </c>
      <c r="C4" s="10" t="str">
        <f>VLOOKUP(B4,Notes!$X$6:$Y$33,2,FALSE)</f>
        <v>Food</v>
      </c>
      <c r="D4" s="1">
        <v>107.5</v>
      </c>
      <c r="E4" s="1">
        <v>109.2</v>
      </c>
      <c r="F4" s="1">
        <v>110.2</v>
      </c>
      <c r="G4" s="1">
        <v>110.2</v>
      </c>
      <c r="H4" s="1">
        <v>110.9</v>
      </c>
      <c r="I4" s="1">
        <v>112.3</v>
      </c>
      <c r="J4" s="1">
        <v>113.4</v>
      </c>
      <c r="K4" s="1">
        <v>114.3</v>
      </c>
      <c r="L4" s="1">
        <v>115.4</v>
      </c>
      <c r="M4" s="1">
        <v>116.3</v>
      </c>
      <c r="N4" s="1">
        <v>117.3</v>
      </c>
      <c r="O4" s="1">
        <v>118.4</v>
      </c>
      <c r="P4" s="1">
        <v>118.9</v>
      </c>
      <c r="Q4" s="1">
        <v>119.4</v>
      </c>
      <c r="R4" s="1">
        <v>120.1</v>
      </c>
      <c r="S4" s="1">
        <v>120.2</v>
      </c>
      <c r="T4" s="1">
        <v>120.3</v>
      </c>
      <c r="U4" s="1">
        <v>120.7</v>
      </c>
      <c r="V4" s="1">
        <v>121.7</v>
      </c>
      <c r="W4" s="1">
        <v>121.8</v>
      </c>
      <c r="X4" s="1">
        <v>122.3</v>
      </c>
      <c r="Y4" s="1">
        <v>122.6</v>
      </c>
      <c r="Z4" s="1">
        <v>122.7</v>
      </c>
      <c r="AA4" s="1">
        <v>122.4</v>
      </c>
      <c r="AB4" s="1">
        <v>123.1</v>
      </c>
      <c r="AC4" s="1">
        <v>123.4</v>
      </c>
      <c r="AD4" s="1">
        <v>123.3</v>
      </c>
      <c r="AE4" s="1">
        <v>123.3</v>
      </c>
      <c r="AF4" s="1">
        <v>123.5</v>
      </c>
      <c r="AG4" s="1">
        <v>124.1</v>
      </c>
      <c r="AH4" s="1">
        <v>124</v>
      </c>
      <c r="AI4" s="1">
        <v>124.7</v>
      </c>
      <c r="AJ4" s="1">
        <v>125.1</v>
      </c>
      <c r="AK4" s="1">
        <v>125.6</v>
      </c>
      <c r="AL4" s="1">
        <v>126.1</v>
      </c>
      <c r="AM4" s="1">
        <v>126.3</v>
      </c>
      <c r="AN4" s="1">
        <v>126.8</v>
      </c>
      <c r="AO4" s="1">
        <v>127.1</v>
      </c>
      <c r="AP4" s="1">
        <v>127.3</v>
      </c>
      <c r="AQ4" s="1">
        <v>127.4</v>
      </c>
      <c r="AR4" s="1">
        <v>127.6</v>
      </c>
      <c r="AS4" s="1">
        <v>128.6</v>
      </c>
      <c r="AT4" s="1">
        <v>129.30000000000001</v>
      </c>
      <c r="AU4" s="1">
        <v>130.1</v>
      </c>
      <c r="AV4" s="1">
        <v>130.80000000000001</v>
      </c>
      <c r="AW4" s="1">
        <v>131.30000000000001</v>
      </c>
      <c r="AX4" s="1">
        <v>132</v>
      </c>
      <c r="AY4" s="1">
        <v>132.6</v>
      </c>
      <c r="AZ4" s="1">
        <v>133.1</v>
      </c>
      <c r="BA4" s="1">
        <v>133.30000000000001</v>
      </c>
      <c r="BB4" s="1">
        <v>133.6</v>
      </c>
      <c r="BC4" s="1">
        <v>133.19999999999999</v>
      </c>
      <c r="BD4" s="1">
        <v>133.1</v>
      </c>
      <c r="BE4" s="1">
        <v>133.5</v>
      </c>
      <c r="BF4" s="1">
        <v>134</v>
      </c>
      <c r="BG4" s="1">
        <v>134.80000000000001</v>
      </c>
      <c r="BH4" s="1">
        <v>135.19999999999999</v>
      </c>
      <c r="BI4" s="1">
        <v>135.9</v>
      </c>
      <c r="BJ4" s="1">
        <v>136.30000000000001</v>
      </c>
      <c r="BK4" s="1">
        <v>136.4</v>
      </c>
      <c r="BL4" s="1">
        <v>136.6</v>
      </c>
      <c r="BM4" s="1">
        <v>136.4</v>
      </c>
      <c r="BN4" s="1">
        <v>136.80000000000001</v>
      </c>
      <c r="BO4" s="1">
        <v>137.1</v>
      </c>
      <c r="BP4" s="1">
        <v>137.4</v>
      </c>
      <c r="BQ4" s="1">
        <v>137.6</v>
      </c>
      <c r="BR4" s="1">
        <v>138.4</v>
      </c>
      <c r="BS4" s="1">
        <v>139.19999999999999</v>
      </c>
      <c r="BT4" s="1">
        <v>139.4</v>
      </c>
      <c r="BU4" s="1">
        <v>139.30000000000001</v>
      </c>
      <c r="BV4" s="1">
        <v>137.1</v>
      </c>
      <c r="BW4" s="1">
        <v>137.1</v>
      </c>
      <c r="BX4" s="1">
        <v>136.6</v>
      </c>
      <c r="BY4" s="1">
        <v>136.80000000000001</v>
      </c>
      <c r="BZ4" s="1">
        <v>136.9</v>
      </c>
      <c r="CA4" s="1">
        <v>137.4</v>
      </c>
      <c r="CB4" s="1">
        <v>137.80000000000001</v>
      </c>
      <c r="CC4" s="1">
        <v>138.4</v>
      </c>
      <c r="CD4" s="1">
        <v>139.19999999999999</v>
      </c>
      <c r="CE4" s="1">
        <v>140.1</v>
      </c>
      <c r="CF4" s="1">
        <v>141</v>
      </c>
      <c r="CG4" s="1">
        <v>141.80000000000001</v>
      </c>
      <c r="CH4" s="1">
        <v>142.80000000000001</v>
      </c>
      <c r="CI4" s="1">
        <v>143.69999999999999</v>
      </c>
      <c r="CJ4" s="1">
        <v>144.19999999999999</v>
      </c>
      <c r="CK4" s="1">
        <v>144.4</v>
      </c>
      <c r="CL4" s="1">
        <v>147.19999999999999</v>
      </c>
      <c r="CM4" s="10" t="s">
        <v>32</v>
      </c>
      <c r="CN4" s="1">
        <v>148.19999999999999</v>
      </c>
      <c r="CO4" s="1">
        <v>148.19999999999999</v>
      </c>
      <c r="CP4" s="1">
        <v>147.6</v>
      </c>
      <c r="CQ4" s="1">
        <v>146.9</v>
      </c>
      <c r="CR4" s="1">
        <v>146</v>
      </c>
      <c r="CS4" s="1">
        <v>145.4</v>
      </c>
      <c r="CT4" s="1">
        <v>144.6</v>
      </c>
      <c r="CU4" s="1">
        <v>143.4</v>
      </c>
      <c r="CV4" s="1">
        <v>142.80000000000001</v>
      </c>
      <c r="CW4" s="33">
        <v>142.5</v>
      </c>
      <c r="CX4" s="33">
        <v>142.69999999999999</v>
      </c>
      <c r="CY4" s="1">
        <v>145.1</v>
      </c>
      <c r="CZ4" s="1">
        <v>145.6</v>
      </c>
      <c r="DA4" s="1">
        <v>145.1</v>
      </c>
      <c r="DB4" s="1">
        <v>144.9</v>
      </c>
      <c r="DC4" s="1">
        <v>145.4</v>
      </c>
      <c r="DD4" s="1">
        <v>146.1</v>
      </c>
      <c r="DE4" s="1">
        <v>146.9</v>
      </c>
      <c r="DF4" s="1">
        <v>147.4</v>
      </c>
      <c r="DG4" s="1">
        <v>148.30000000000001</v>
      </c>
      <c r="DH4" s="1">
        <v>148.80000000000001</v>
      </c>
      <c r="DI4" s="1">
        <v>150.19999999999999</v>
      </c>
      <c r="DJ4" s="1">
        <v>151.80000000000001</v>
      </c>
      <c r="DK4" s="1">
        <v>152.9</v>
      </c>
      <c r="DL4" s="1">
        <v>153.80000000000001</v>
      </c>
      <c r="DM4" s="1">
        <v>155.19999999999999</v>
      </c>
      <c r="DN4" s="1">
        <v>159.5</v>
      </c>
      <c r="DO4" s="1">
        <v>162.9</v>
      </c>
      <c r="DP4" s="1">
        <v>164.7</v>
      </c>
      <c r="DQ4" s="1">
        <v>166.9</v>
      </c>
      <c r="DR4" s="1">
        <v>168.8</v>
      </c>
      <c r="DS4" s="1">
        <v>174</v>
      </c>
      <c r="DT4" s="1">
        <v>174.2</v>
      </c>
      <c r="DU4" s="1">
        <v>174.3</v>
      </c>
      <c r="DV4" s="33">
        <v>173.3</v>
      </c>
      <c r="DW4" s="33">
        <v>173.2</v>
      </c>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0"/>
      <c r="JH4" s="10"/>
      <c r="JI4" s="10"/>
      <c r="JJ4" s="1"/>
      <c r="JK4" s="1"/>
      <c r="JL4" s="1"/>
      <c r="JM4" s="1"/>
      <c r="JN4" s="1"/>
      <c r="JO4" s="1"/>
      <c r="JP4" s="1"/>
      <c r="JQ4" s="1"/>
      <c r="JR4" s="1"/>
      <c r="JS4" s="1"/>
      <c r="JT4" s="1"/>
      <c r="JU4" s="1"/>
      <c r="JV4" s="1"/>
      <c r="JW4" s="1"/>
      <c r="JX4" s="1"/>
      <c r="JY4" s="1"/>
      <c r="JZ4" s="1"/>
      <c r="KA4" s="1"/>
      <c r="KB4" s="1"/>
      <c r="KC4" s="1"/>
      <c r="KD4" s="1"/>
      <c r="KE4" s="1"/>
      <c r="KF4" s="1"/>
      <c r="KG4" s="1"/>
      <c r="KH4" s="1"/>
      <c r="KI4" s="1"/>
      <c r="KJ4" s="1"/>
      <c r="KK4" s="33"/>
      <c r="KL4" s="1"/>
      <c r="KM4" s="1"/>
      <c r="KN4" s="33"/>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33"/>
      <c r="NI4" s="1"/>
      <c r="NJ4" s="1"/>
      <c r="NK4" s="33"/>
      <c r="NL4" s="1"/>
      <c r="NM4" s="1"/>
      <c r="NN4" s="1"/>
      <c r="NO4" s="1"/>
      <c r="NP4" s="1"/>
    </row>
    <row r="5" spans="1:380">
      <c r="A5" s="11" t="s">
        <v>30</v>
      </c>
      <c r="B5" s="1" t="s">
        <v>4</v>
      </c>
      <c r="C5" s="1" t="s">
        <v>96</v>
      </c>
      <c r="D5" s="1">
        <v>106.3</v>
      </c>
      <c r="E5" s="1">
        <v>108.7</v>
      </c>
      <c r="F5" s="1">
        <v>108.8</v>
      </c>
      <c r="G5" s="1">
        <v>109.5</v>
      </c>
      <c r="H5" s="1">
        <v>109.8</v>
      </c>
      <c r="I5" s="1">
        <v>112.1</v>
      </c>
      <c r="J5" s="1">
        <v>114.9</v>
      </c>
      <c r="K5" s="1">
        <v>115.4</v>
      </c>
      <c r="L5" s="1">
        <v>115.7</v>
      </c>
      <c r="M5" s="1">
        <v>115.4</v>
      </c>
      <c r="N5" s="1">
        <v>114.9</v>
      </c>
      <c r="O5" s="1">
        <v>115.9</v>
      </c>
      <c r="P5" s="1">
        <v>117.1</v>
      </c>
      <c r="Q5" s="1">
        <v>117.7</v>
      </c>
      <c r="R5" s="1">
        <v>118.1</v>
      </c>
      <c r="S5" s="1">
        <v>118.9</v>
      </c>
      <c r="T5" s="1">
        <v>120.2</v>
      </c>
      <c r="U5" s="1">
        <v>121.6</v>
      </c>
      <c r="V5" s="1">
        <v>122.5</v>
      </c>
      <c r="W5" s="1">
        <v>122.8</v>
      </c>
      <c r="X5" s="1">
        <v>122.4</v>
      </c>
      <c r="Y5" s="1">
        <v>122.5</v>
      </c>
      <c r="Z5" s="1">
        <v>122.6</v>
      </c>
      <c r="AA5" s="1">
        <v>122.4</v>
      </c>
      <c r="AB5" s="1">
        <v>123.1</v>
      </c>
      <c r="AC5" s="1">
        <v>124.4</v>
      </c>
      <c r="AD5" s="1">
        <v>124.7</v>
      </c>
      <c r="AE5" s="1">
        <v>125.5</v>
      </c>
      <c r="AF5" s="1">
        <v>127.1</v>
      </c>
      <c r="AG5" s="1">
        <v>130.4</v>
      </c>
      <c r="AH5" s="1">
        <v>131.5</v>
      </c>
      <c r="AI5" s="1">
        <v>131.30000000000001</v>
      </c>
      <c r="AJ5" s="1">
        <v>131.1</v>
      </c>
      <c r="AK5" s="1">
        <v>130.4</v>
      </c>
      <c r="AL5" s="1">
        <v>130.6</v>
      </c>
      <c r="AM5" s="1">
        <v>131.30000000000001</v>
      </c>
      <c r="AN5" s="1">
        <v>133.19999999999999</v>
      </c>
      <c r="AO5" s="1">
        <v>133.69999999999999</v>
      </c>
      <c r="AP5" s="1">
        <v>134.4</v>
      </c>
      <c r="AQ5" s="1">
        <v>135.4</v>
      </c>
      <c r="AR5" s="1">
        <v>137.5</v>
      </c>
      <c r="AS5" s="1">
        <v>138.6</v>
      </c>
      <c r="AT5" s="1">
        <v>139.5</v>
      </c>
      <c r="AU5" s="1">
        <v>138.80000000000001</v>
      </c>
      <c r="AV5" s="1">
        <v>138.19999999999999</v>
      </c>
      <c r="AW5" s="1">
        <v>137.6</v>
      </c>
      <c r="AX5" s="1">
        <v>137.4</v>
      </c>
      <c r="AY5" s="1">
        <v>137.30000000000001</v>
      </c>
      <c r="AZ5" s="1">
        <v>137.80000000000001</v>
      </c>
      <c r="BA5" s="1">
        <v>138.30000000000001</v>
      </c>
      <c r="BB5" s="1">
        <v>138.80000000000001</v>
      </c>
      <c r="BC5" s="1">
        <v>138.69999999999999</v>
      </c>
      <c r="BD5" s="1">
        <v>140.30000000000001</v>
      </c>
      <c r="BE5" s="1">
        <v>143.69999999999999</v>
      </c>
      <c r="BF5" s="1">
        <v>144.19999999999999</v>
      </c>
      <c r="BG5" s="1">
        <v>143.1</v>
      </c>
      <c r="BH5" s="1">
        <v>142</v>
      </c>
      <c r="BI5" s="1">
        <v>141.9</v>
      </c>
      <c r="BJ5" s="1">
        <v>142.5</v>
      </c>
      <c r="BK5" s="1">
        <v>143.69999999999999</v>
      </c>
      <c r="BL5" s="1">
        <v>144.4</v>
      </c>
      <c r="BM5" s="1">
        <v>143.69999999999999</v>
      </c>
      <c r="BN5" s="1">
        <v>143.80000000000001</v>
      </c>
      <c r="BO5" s="1">
        <v>144.5</v>
      </c>
      <c r="BP5" s="1">
        <v>145.69999999999999</v>
      </c>
      <c r="BQ5" s="1">
        <v>148.1</v>
      </c>
      <c r="BR5" s="1">
        <v>149.30000000000001</v>
      </c>
      <c r="BS5" s="1">
        <v>148.80000000000001</v>
      </c>
      <c r="BT5" s="1">
        <v>147.19999999999999</v>
      </c>
      <c r="BU5" s="1">
        <v>147.6</v>
      </c>
      <c r="BV5" s="1">
        <v>150.80000000000001</v>
      </c>
      <c r="BW5" s="1">
        <v>151.9</v>
      </c>
      <c r="BX5" s="1">
        <v>152.5</v>
      </c>
      <c r="BY5" s="1">
        <v>153</v>
      </c>
      <c r="BZ5" s="1">
        <v>154.1</v>
      </c>
      <c r="CA5" s="1">
        <v>159.5</v>
      </c>
      <c r="CB5" s="1">
        <v>163.5</v>
      </c>
      <c r="CC5" s="1">
        <v>164</v>
      </c>
      <c r="CD5" s="1">
        <v>161.9</v>
      </c>
      <c r="CE5" s="1">
        <v>161.9</v>
      </c>
      <c r="CF5" s="1">
        <v>161.6</v>
      </c>
      <c r="CG5" s="1">
        <v>163.69999999999999</v>
      </c>
      <c r="CH5" s="1">
        <v>165.3</v>
      </c>
      <c r="CI5" s="1">
        <v>167.3</v>
      </c>
      <c r="CJ5" s="1">
        <v>167.5</v>
      </c>
      <c r="CK5" s="1">
        <v>166.8</v>
      </c>
      <c r="CL5" s="10" t="s">
        <v>32</v>
      </c>
      <c r="CM5" s="10" t="s">
        <v>32</v>
      </c>
      <c r="CN5" s="1">
        <v>190.3</v>
      </c>
      <c r="CO5" s="1">
        <v>190.3</v>
      </c>
      <c r="CP5" s="1">
        <v>187.2</v>
      </c>
      <c r="CQ5" s="1">
        <v>183.9</v>
      </c>
      <c r="CR5" s="1">
        <v>186.3</v>
      </c>
      <c r="CS5" s="1">
        <v>188.6</v>
      </c>
      <c r="CT5" s="1">
        <v>188.5</v>
      </c>
      <c r="CU5" s="1">
        <v>187.5</v>
      </c>
      <c r="CV5" s="1">
        <v>184</v>
      </c>
      <c r="CW5" s="33">
        <v>189.4</v>
      </c>
      <c r="CX5" s="33">
        <v>195.5</v>
      </c>
      <c r="CY5" s="1">
        <v>198.5</v>
      </c>
      <c r="CZ5" s="1">
        <v>200.1</v>
      </c>
      <c r="DA5" s="1">
        <v>204.5</v>
      </c>
      <c r="DB5" s="1">
        <v>202.3</v>
      </c>
      <c r="DC5" s="1">
        <v>202.1</v>
      </c>
      <c r="DD5" s="1">
        <v>202.5</v>
      </c>
      <c r="DE5" s="1">
        <v>199.8</v>
      </c>
      <c r="DF5" s="1">
        <v>197</v>
      </c>
      <c r="DG5" s="1">
        <v>196.9</v>
      </c>
      <c r="DH5" s="1">
        <v>198.1</v>
      </c>
      <c r="DI5" s="1">
        <v>208</v>
      </c>
      <c r="DJ5" s="1">
        <v>209.7</v>
      </c>
      <c r="DK5" s="1">
        <v>214.7</v>
      </c>
      <c r="DL5" s="1">
        <v>217.2</v>
      </c>
      <c r="DM5" s="1">
        <v>210.8</v>
      </c>
      <c r="DN5" s="1">
        <v>204.1</v>
      </c>
      <c r="DO5" s="1">
        <v>206.7</v>
      </c>
      <c r="DP5" s="1">
        <v>208.8</v>
      </c>
      <c r="DQ5" s="1">
        <v>207.2</v>
      </c>
      <c r="DR5" s="1">
        <v>206.9</v>
      </c>
      <c r="DS5" s="1">
        <v>208.3</v>
      </c>
      <c r="DT5" s="1">
        <v>205.2</v>
      </c>
      <c r="DU5" s="1">
        <v>205.2</v>
      </c>
      <c r="DV5" s="33">
        <v>206.9</v>
      </c>
      <c r="DW5" s="33">
        <v>211.5</v>
      </c>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0"/>
      <c r="JE5" s="10"/>
      <c r="JF5" s="10"/>
      <c r="JG5" s="10"/>
      <c r="JH5" s="10"/>
      <c r="JI5" s="10"/>
      <c r="JJ5" s="1"/>
      <c r="JK5" s="1"/>
      <c r="JL5" s="1"/>
      <c r="JM5" s="1"/>
      <c r="JN5" s="1"/>
      <c r="JO5" s="1"/>
      <c r="JP5" s="1"/>
      <c r="JQ5" s="1"/>
      <c r="JR5" s="1"/>
      <c r="JS5" s="1"/>
      <c r="JT5" s="1"/>
      <c r="JU5" s="1"/>
      <c r="JV5" s="1"/>
      <c r="JW5" s="1"/>
      <c r="JX5" s="1"/>
      <c r="JY5" s="1"/>
      <c r="JZ5" s="1"/>
      <c r="KA5" s="1"/>
      <c r="KB5" s="1"/>
      <c r="KC5" s="1"/>
      <c r="KD5" s="1"/>
      <c r="KE5" s="1"/>
      <c r="KF5" s="1"/>
      <c r="KG5" s="1"/>
      <c r="KH5" s="1"/>
      <c r="KI5" s="1"/>
      <c r="KJ5" s="1"/>
      <c r="KK5" s="33"/>
      <c r="KL5" s="1"/>
      <c r="KM5" s="1"/>
      <c r="KN5" s="33"/>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33"/>
      <c r="NI5" s="1"/>
      <c r="NJ5" s="1"/>
      <c r="NK5" s="33"/>
      <c r="NL5" s="1"/>
      <c r="NM5" s="1"/>
      <c r="NN5" s="1"/>
      <c r="NO5" s="1"/>
      <c r="NP5" s="1"/>
    </row>
    <row r="6" spans="1:380">
      <c r="A6" s="11" t="s">
        <v>30</v>
      </c>
      <c r="B6" s="1" t="s">
        <v>5</v>
      </c>
      <c r="C6" s="1" t="s">
        <v>96</v>
      </c>
      <c r="D6" s="1">
        <v>108.1</v>
      </c>
      <c r="E6" s="1">
        <v>110.2</v>
      </c>
      <c r="F6" s="1">
        <v>109.9</v>
      </c>
      <c r="G6" s="1">
        <v>106.9</v>
      </c>
      <c r="H6" s="1">
        <v>105.9</v>
      </c>
      <c r="I6" s="1">
        <v>108.1</v>
      </c>
      <c r="J6" s="1">
        <v>110.5</v>
      </c>
      <c r="K6" s="1">
        <v>111.1</v>
      </c>
      <c r="L6" s="1">
        <v>111.7</v>
      </c>
      <c r="M6" s="1">
        <v>112.6</v>
      </c>
      <c r="N6" s="1">
        <v>116.2</v>
      </c>
      <c r="O6" s="1">
        <v>120.4</v>
      </c>
      <c r="P6" s="1">
        <v>120.5</v>
      </c>
      <c r="Q6" s="1">
        <v>121.2</v>
      </c>
      <c r="R6" s="1">
        <v>120.7</v>
      </c>
      <c r="S6" s="1">
        <v>118.1</v>
      </c>
      <c r="T6" s="1">
        <v>116.9</v>
      </c>
      <c r="U6" s="1">
        <v>116.1</v>
      </c>
      <c r="V6" s="1">
        <v>117.7</v>
      </c>
      <c r="W6" s="1">
        <v>117.8</v>
      </c>
      <c r="X6" s="1">
        <v>117.8</v>
      </c>
      <c r="Y6" s="1">
        <v>118.3</v>
      </c>
      <c r="Z6" s="1">
        <v>119.9</v>
      </c>
      <c r="AA6" s="1">
        <v>121.8</v>
      </c>
      <c r="AB6" s="1">
        <v>122.1</v>
      </c>
      <c r="AC6" s="1">
        <v>122.1</v>
      </c>
      <c r="AD6" s="1">
        <v>118.9</v>
      </c>
      <c r="AE6" s="1">
        <v>117.2</v>
      </c>
      <c r="AF6" s="1">
        <v>117.3</v>
      </c>
      <c r="AG6" s="1">
        <v>122.1</v>
      </c>
      <c r="AH6" s="1">
        <v>122</v>
      </c>
      <c r="AI6" s="1">
        <v>121.3</v>
      </c>
      <c r="AJ6" s="1">
        <v>120.7</v>
      </c>
      <c r="AK6" s="1">
        <v>120.8</v>
      </c>
      <c r="AL6" s="1">
        <v>121.7</v>
      </c>
      <c r="AM6" s="1">
        <v>123.3</v>
      </c>
      <c r="AN6" s="1">
        <v>126.5</v>
      </c>
      <c r="AO6" s="1">
        <v>127.7</v>
      </c>
      <c r="AP6" s="1">
        <v>125.1</v>
      </c>
      <c r="AQ6" s="1">
        <v>123.4</v>
      </c>
      <c r="AR6" s="1">
        <v>124.4</v>
      </c>
      <c r="AS6" s="1">
        <v>126.6</v>
      </c>
      <c r="AT6" s="1">
        <v>129.6</v>
      </c>
      <c r="AU6" s="1">
        <v>130.30000000000001</v>
      </c>
      <c r="AV6" s="1">
        <v>130.5</v>
      </c>
      <c r="AW6" s="1">
        <v>130.1</v>
      </c>
      <c r="AX6" s="1">
        <v>130.6</v>
      </c>
      <c r="AY6" s="1">
        <v>131.6</v>
      </c>
      <c r="AZ6" s="1">
        <v>131.9</v>
      </c>
      <c r="BA6" s="1">
        <v>129.30000000000001</v>
      </c>
      <c r="BB6" s="1">
        <v>128.80000000000001</v>
      </c>
      <c r="BC6" s="1">
        <v>127.1</v>
      </c>
      <c r="BD6" s="1">
        <v>126.8</v>
      </c>
      <c r="BE6" s="1">
        <v>128</v>
      </c>
      <c r="BF6" s="1">
        <v>129.80000000000001</v>
      </c>
      <c r="BG6" s="1">
        <v>130</v>
      </c>
      <c r="BH6" s="1">
        <v>130.5</v>
      </c>
      <c r="BI6" s="1">
        <v>131</v>
      </c>
      <c r="BJ6" s="1">
        <v>140.5</v>
      </c>
      <c r="BK6" s="1">
        <v>144.80000000000001</v>
      </c>
      <c r="BL6" s="1">
        <v>143.80000000000001</v>
      </c>
      <c r="BM6" s="1">
        <v>140.6</v>
      </c>
      <c r="BN6" s="1">
        <v>140</v>
      </c>
      <c r="BO6" s="1">
        <v>135.9</v>
      </c>
      <c r="BP6" s="1">
        <v>135.5</v>
      </c>
      <c r="BQ6" s="1">
        <v>136.69999999999999</v>
      </c>
      <c r="BR6" s="1">
        <v>139.30000000000001</v>
      </c>
      <c r="BS6" s="1">
        <v>139.1</v>
      </c>
      <c r="BT6" s="1">
        <v>136.6</v>
      </c>
      <c r="BU6" s="1">
        <v>134.6</v>
      </c>
      <c r="BV6" s="1">
        <v>136.69999999999999</v>
      </c>
      <c r="BW6" s="1">
        <v>137.4</v>
      </c>
      <c r="BX6" s="1">
        <v>138.19999999999999</v>
      </c>
      <c r="BY6" s="1">
        <v>139.1</v>
      </c>
      <c r="BZ6" s="1">
        <v>138.69999999999999</v>
      </c>
      <c r="CA6" s="1">
        <v>134.5</v>
      </c>
      <c r="CB6" s="1">
        <v>136.19999999999999</v>
      </c>
      <c r="CC6" s="1">
        <v>138.4</v>
      </c>
      <c r="CD6" s="1">
        <v>137.1</v>
      </c>
      <c r="CE6" s="1">
        <v>138.30000000000001</v>
      </c>
      <c r="CF6" s="1">
        <v>141.19999999999999</v>
      </c>
      <c r="CG6" s="1">
        <v>143.80000000000001</v>
      </c>
      <c r="CH6" s="1">
        <v>149.5</v>
      </c>
      <c r="CI6" s="1">
        <v>153.5</v>
      </c>
      <c r="CJ6" s="1">
        <v>150.9</v>
      </c>
      <c r="CK6" s="1">
        <v>147.6</v>
      </c>
      <c r="CL6" s="1">
        <v>146.9</v>
      </c>
      <c r="CM6" s="10" t="s">
        <v>32</v>
      </c>
      <c r="CN6" s="1">
        <v>149.4</v>
      </c>
      <c r="CO6" s="1">
        <v>149.4</v>
      </c>
      <c r="CP6" s="1">
        <v>148.4</v>
      </c>
      <c r="CQ6" s="1">
        <v>149.5</v>
      </c>
      <c r="CR6" s="1">
        <v>159.19999999999999</v>
      </c>
      <c r="CS6" s="1">
        <v>171.6</v>
      </c>
      <c r="CT6" s="1">
        <v>173.4</v>
      </c>
      <c r="CU6" s="1">
        <v>173.4</v>
      </c>
      <c r="CV6" s="1">
        <v>168</v>
      </c>
      <c r="CW6" s="33">
        <v>163.19999999999999</v>
      </c>
      <c r="CX6" s="33">
        <v>163.4</v>
      </c>
      <c r="CY6" s="1">
        <v>168.6</v>
      </c>
      <c r="CZ6" s="1">
        <v>179.3</v>
      </c>
      <c r="DA6" s="1">
        <v>180.4</v>
      </c>
      <c r="DB6" s="1">
        <v>176.5</v>
      </c>
      <c r="DC6" s="1">
        <v>172</v>
      </c>
      <c r="DD6" s="1">
        <v>170.1</v>
      </c>
      <c r="DE6" s="1">
        <v>171.5</v>
      </c>
      <c r="DF6" s="1">
        <v>176.5</v>
      </c>
      <c r="DG6" s="1">
        <v>178</v>
      </c>
      <c r="DH6" s="1">
        <v>175.5</v>
      </c>
      <c r="DI6" s="1">
        <v>167.9</v>
      </c>
      <c r="DJ6" s="1">
        <v>164.5</v>
      </c>
      <c r="DK6" s="1">
        <v>161.4</v>
      </c>
      <c r="DL6" s="1">
        <v>169.6</v>
      </c>
      <c r="DM6" s="1">
        <v>174.3</v>
      </c>
      <c r="DN6" s="1">
        <v>168.3</v>
      </c>
      <c r="DO6" s="1">
        <v>169</v>
      </c>
      <c r="DP6" s="1">
        <v>170.3</v>
      </c>
      <c r="DQ6" s="1">
        <v>180.2</v>
      </c>
      <c r="DR6" s="1">
        <v>189.1</v>
      </c>
      <c r="DS6" s="1">
        <v>192.9</v>
      </c>
      <c r="DT6" s="1">
        <v>173.9</v>
      </c>
      <c r="DU6" s="1">
        <v>173.9</v>
      </c>
      <c r="DV6" s="33">
        <v>167.9</v>
      </c>
      <c r="DW6" s="33">
        <v>171</v>
      </c>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0"/>
      <c r="JH6" s="10"/>
      <c r="JI6" s="10"/>
      <c r="JJ6" s="1"/>
      <c r="JK6" s="1"/>
      <c r="JL6" s="1"/>
      <c r="JM6" s="1"/>
      <c r="JN6" s="1"/>
      <c r="JO6" s="1"/>
      <c r="JP6" s="1"/>
      <c r="JQ6" s="1"/>
      <c r="JR6" s="1"/>
      <c r="JS6" s="1"/>
      <c r="JT6" s="1"/>
      <c r="JU6" s="1"/>
      <c r="JV6" s="1"/>
      <c r="JW6" s="1"/>
      <c r="JX6" s="1"/>
      <c r="JY6" s="1"/>
      <c r="JZ6" s="1"/>
      <c r="KA6" s="1"/>
      <c r="KB6" s="1"/>
      <c r="KC6" s="1"/>
      <c r="KD6" s="1"/>
      <c r="KE6" s="1"/>
      <c r="KF6" s="1"/>
      <c r="KG6" s="1"/>
      <c r="KH6" s="1"/>
      <c r="KI6" s="1"/>
      <c r="KJ6" s="1"/>
      <c r="KK6" s="33"/>
      <c r="KL6" s="1"/>
      <c r="KM6" s="1"/>
      <c r="KN6" s="33"/>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33"/>
      <c r="NI6" s="1"/>
      <c r="NJ6" s="1"/>
      <c r="NK6" s="33"/>
      <c r="NL6" s="1"/>
      <c r="NM6" s="1"/>
      <c r="NN6" s="1"/>
      <c r="NO6" s="1"/>
      <c r="NP6" s="1"/>
    </row>
    <row r="7" spans="1:380">
      <c r="A7" s="11" t="s">
        <v>30</v>
      </c>
      <c r="B7" s="1" t="s">
        <v>6</v>
      </c>
      <c r="C7" s="1" t="s">
        <v>96</v>
      </c>
      <c r="D7" s="1">
        <v>104.9</v>
      </c>
      <c r="E7" s="1">
        <v>105.4</v>
      </c>
      <c r="F7" s="1">
        <v>105.6</v>
      </c>
      <c r="G7" s="1">
        <v>106.3</v>
      </c>
      <c r="H7" s="1">
        <v>107.5</v>
      </c>
      <c r="I7" s="1">
        <v>108.3</v>
      </c>
      <c r="J7" s="1">
        <v>109.3</v>
      </c>
      <c r="K7" s="1">
        <v>110</v>
      </c>
      <c r="L7" s="1">
        <v>111</v>
      </c>
      <c r="M7" s="1">
        <v>111.7</v>
      </c>
      <c r="N7" s="1">
        <v>112.8</v>
      </c>
      <c r="O7" s="1">
        <v>113.8</v>
      </c>
      <c r="P7" s="1">
        <v>114.4</v>
      </c>
      <c r="Q7" s="1">
        <v>115</v>
      </c>
      <c r="R7" s="1">
        <v>116.1</v>
      </c>
      <c r="S7" s="1">
        <v>117</v>
      </c>
      <c r="T7" s="1">
        <v>118</v>
      </c>
      <c r="U7" s="1">
        <v>119.3</v>
      </c>
      <c r="V7" s="1">
        <v>120.6</v>
      </c>
      <c r="W7" s="1">
        <v>121.9</v>
      </c>
      <c r="X7" s="1">
        <v>122.7</v>
      </c>
      <c r="Y7" s="1">
        <v>123.2</v>
      </c>
      <c r="Z7" s="1">
        <v>124</v>
      </c>
      <c r="AA7" s="1">
        <v>124.2</v>
      </c>
      <c r="AB7" s="1">
        <v>124.9</v>
      </c>
      <c r="AC7" s="1">
        <v>125.8</v>
      </c>
      <c r="AD7" s="1">
        <v>126</v>
      </c>
      <c r="AE7" s="1">
        <v>126.8</v>
      </c>
      <c r="AF7" s="1">
        <v>127.7</v>
      </c>
      <c r="AG7" s="1">
        <v>128.69999999999999</v>
      </c>
      <c r="AH7" s="1">
        <v>128.69999999999999</v>
      </c>
      <c r="AI7" s="1">
        <v>128.80000000000001</v>
      </c>
      <c r="AJ7" s="1">
        <v>129.19999999999999</v>
      </c>
      <c r="AK7" s="1">
        <v>129.4</v>
      </c>
      <c r="AL7" s="1">
        <v>129.5</v>
      </c>
      <c r="AM7" s="1">
        <v>129.80000000000001</v>
      </c>
      <c r="AN7" s="1">
        <v>130.30000000000001</v>
      </c>
      <c r="AO7" s="1">
        <v>130.69999999999999</v>
      </c>
      <c r="AP7" s="1">
        <v>130.5</v>
      </c>
      <c r="AQ7" s="1">
        <v>131.30000000000001</v>
      </c>
      <c r="AR7" s="1">
        <v>132.4</v>
      </c>
      <c r="AS7" s="1">
        <v>133.6</v>
      </c>
      <c r="AT7" s="1">
        <v>134.5</v>
      </c>
      <c r="AU7" s="1">
        <v>135.30000000000001</v>
      </c>
      <c r="AV7" s="1">
        <v>135.5</v>
      </c>
      <c r="AW7" s="1">
        <v>136</v>
      </c>
      <c r="AX7" s="1">
        <v>136.19999999999999</v>
      </c>
      <c r="AY7" s="1">
        <v>136.30000000000001</v>
      </c>
      <c r="AZ7" s="1">
        <v>136.69999999999999</v>
      </c>
      <c r="BA7" s="1">
        <v>137.19999999999999</v>
      </c>
      <c r="BB7" s="1">
        <v>137.19999999999999</v>
      </c>
      <c r="BC7" s="1">
        <v>137.69999999999999</v>
      </c>
      <c r="BD7" s="1">
        <v>138.19999999999999</v>
      </c>
      <c r="BE7" s="1">
        <v>138.6</v>
      </c>
      <c r="BF7" s="1">
        <v>139</v>
      </c>
      <c r="BG7" s="1">
        <v>139.4</v>
      </c>
      <c r="BH7" s="1">
        <v>140.19999999999999</v>
      </c>
      <c r="BI7" s="1">
        <v>141.5</v>
      </c>
      <c r="BJ7" s="1">
        <v>141.5</v>
      </c>
      <c r="BK7" s="1">
        <v>141.9</v>
      </c>
      <c r="BL7" s="1">
        <v>142</v>
      </c>
      <c r="BM7" s="1">
        <v>141.5</v>
      </c>
      <c r="BN7" s="1">
        <v>142</v>
      </c>
      <c r="BO7" s="1">
        <v>142.4</v>
      </c>
      <c r="BP7" s="1">
        <v>142.9</v>
      </c>
      <c r="BQ7" s="1">
        <v>143.19999999999999</v>
      </c>
      <c r="BR7" s="1">
        <v>143.4</v>
      </c>
      <c r="BS7" s="1">
        <v>143.5</v>
      </c>
      <c r="BT7" s="1">
        <v>143.69999999999999</v>
      </c>
      <c r="BU7" s="1">
        <v>141.9</v>
      </c>
      <c r="BV7" s="1">
        <v>141.9</v>
      </c>
      <c r="BW7" s="1">
        <v>142.4</v>
      </c>
      <c r="BX7" s="1">
        <v>142.4</v>
      </c>
      <c r="BY7" s="1">
        <v>142.5</v>
      </c>
      <c r="BZ7" s="1">
        <v>142.5</v>
      </c>
      <c r="CA7" s="1">
        <v>142.6</v>
      </c>
      <c r="CB7" s="1">
        <v>143.19999999999999</v>
      </c>
      <c r="CC7" s="1">
        <v>143.9</v>
      </c>
      <c r="CD7" s="1">
        <v>144.6</v>
      </c>
      <c r="CE7" s="1">
        <v>145.69999999999999</v>
      </c>
      <c r="CF7" s="1">
        <v>146.5</v>
      </c>
      <c r="CG7" s="1">
        <v>147.1</v>
      </c>
      <c r="CH7" s="1">
        <v>148.69999999999999</v>
      </c>
      <c r="CI7" s="1">
        <v>150.5</v>
      </c>
      <c r="CJ7" s="1">
        <v>150.9</v>
      </c>
      <c r="CK7" s="1">
        <v>151.69999999999999</v>
      </c>
      <c r="CL7" s="1">
        <v>155.6</v>
      </c>
      <c r="CM7" s="10" t="s">
        <v>32</v>
      </c>
      <c r="CN7" s="1">
        <v>153.30000000000001</v>
      </c>
      <c r="CO7" s="1">
        <v>153.30000000000001</v>
      </c>
      <c r="CP7" s="1">
        <v>153.30000000000001</v>
      </c>
      <c r="CQ7" s="1">
        <v>153.4</v>
      </c>
      <c r="CR7" s="1">
        <v>153.6</v>
      </c>
      <c r="CS7" s="1">
        <v>153.80000000000001</v>
      </c>
      <c r="CT7" s="1">
        <v>154</v>
      </c>
      <c r="CU7" s="1">
        <v>154</v>
      </c>
      <c r="CV7" s="1">
        <v>154.4</v>
      </c>
      <c r="CW7" s="33">
        <v>154.5</v>
      </c>
      <c r="CX7" s="33">
        <v>155</v>
      </c>
      <c r="CY7" s="1">
        <v>155.80000000000001</v>
      </c>
      <c r="CZ7" s="1">
        <v>156.1</v>
      </c>
      <c r="DA7" s="1">
        <v>157.1</v>
      </c>
      <c r="DB7" s="1">
        <v>157.5</v>
      </c>
      <c r="DC7" s="1">
        <v>158</v>
      </c>
      <c r="DD7" s="1">
        <v>158.4</v>
      </c>
      <c r="DE7" s="1">
        <v>159.1</v>
      </c>
      <c r="DF7" s="1">
        <v>159.80000000000001</v>
      </c>
      <c r="DG7" s="1">
        <v>160.5</v>
      </c>
      <c r="DH7" s="1">
        <v>160.69999999999999</v>
      </c>
      <c r="DI7" s="1">
        <v>162</v>
      </c>
      <c r="DJ7" s="1">
        <v>163.80000000000001</v>
      </c>
      <c r="DK7" s="1">
        <v>164.6</v>
      </c>
      <c r="DL7" s="1">
        <v>165.4</v>
      </c>
      <c r="DM7" s="1">
        <v>166.3</v>
      </c>
      <c r="DN7" s="1">
        <v>167.9</v>
      </c>
      <c r="DO7" s="1">
        <v>169.5</v>
      </c>
      <c r="DP7" s="1">
        <v>170.9</v>
      </c>
      <c r="DQ7" s="1">
        <v>172.3</v>
      </c>
      <c r="DR7" s="1">
        <v>173.4</v>
      </c>
      <c r="DS7" s="1">
        <v>174.3</v>
      </c>
      <c r="DT7" s="1">
        <v>177</v>
      </c>
      <c r="DU7" s="1">
        <v>177</v>
      </c>
      <c r="DV7" s="33">
        <v>178.2</v>
      </c>
      <c r="DW7" s="33">
        <v>179.6</v>
      </c>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0"/>
      <c r="JH7" s="10"/>
      <c r="JI7" s="10"/>
      <c r="JJ7" s="1"/>
      <c r="JK7" s="1"/>
      <c r="JL7" s="1"/>
      <c r="JM7" s="1"/>
      <c r="JN7" s="1"/>
      <c r="JO7" s="1"/>
      <c r="JP7" s="1"/>
      <c r="JQ7" s="1"/>
      <c r="JR7" s="1"/>
      <c r="JS7" s="1"/>
      <c r="JT7" s="1"/>
      <c r="JU7" s="1"/>
      <c r="JV7" s="1"/>
      <c r="JW7" s="1"/>
      <c r="JX7" s="1"/>
      <c r="JY7" s="1"/>
      <c r="JZ7" s="1"/>
      <c r="KA7" s="1"/>
      <c r="KB7" s="1"/>
      <c r="KC7" s="1"/>
      <c r="KD7" s="1"/>
      <c r="KE7" s="1"/>
      <c r="KF7" s="1"/>
      <c r="KG7" s="1"/>
      <c r="KH7" s="1"/>
      <c r="KI7" s="1"/>
      <c r="KJ7" s="1"/>
      <c r="KK7" s="33"/>
      <c r="KL7" s="1"/>
      <c r="KM7" s="1"/>
      <c r="KN7" s="33"/>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33"/>
      <c r="NI7" s="1"/>
      <c r="NJ7" s="1"/>
      <c r="NK7" s="33"/>
      <c r="NL7" s="1"/>
      <c r="NM7" s="1"/>
      <c r="NN7" s="1"/>
      <c r="NO7" s="1"/>
      <c r="NP7" s="1"/>
    </row>
    <row r="8" spans="1:380">
      <c r="A8" s="11" t="s">
        <v>30</v>
      </c>
      <c r="B8" s="1" t="s">
        <v>7</v>
      </c>
      <c r="C8" s="1" t="s">
        <v>96</v>
      </c>
      <c r="D8" s="1">
        <v>106.1</v>
      </c>
      <c r="E8" s="1">
        <v>106.7</v>
      </c>
      <c r="F8" s="1">
        <v>106.2</v>
      </c>
      <c r="G8" s="1">
        <v>105.7</v>
      </c>
      <c r="H8" s="1">
        <v>105.3</v>
      </c>
      <c r="I8" s="1">
        <v>105.9</v>
      </c>
      <c r="J8" s="1">
        <v>106.2</v>
      </c>
      <c r="K8" s="1">
        <v>106.4</v>
      </c>
      <c r="L8" s="1">
        <v>107.4</v>
      </c>
      <c r="M8" s="1">
        <v>107.7</v>
      </c>
      <c r="N8" s="1">
        <v>108.9</v>
      </c>
      <c r="O8" s="1">
        <v>109.5</v>
      </c>
      <c r="P8" s="1">
        <v>109</v>
      </c>
      <c r="Q8" s="1">
        <v>109</v>
      </c>
      <c r="R8" s="1">
        <v>109.3</v>
      </c>
      <c r="S8" s="1">
        <v>109.7</v>
      </c>
      <c r="T8" s="1">
        <v>110.1</v>
      </c>
      <c r="U8" s="1">
        <v>110.3</v>
      </c>
      <c r="V8" s="1">
        <v>110.4</v>
      </c>
      <c r="W8" s="1">
        <v>110.6</v>
      </c>
      <c r="X8" s="1">
        <v>110.4</v>
      </c>
      <c r="Y8" s="1">
        <v>110.5</v>
      </c>
      <c r="Z8" s="1">
        <v>110.5</v>
      </c>
      <c r="AA8" s="1">
        <v>110.2</v>
      </c>
      <c r="AB8" s="1">
        <v>111</v>
      </c>
      <c r="AC8" s="1">
        <v>111.5</v>
      </c>
      <c r="AD8" s="1">
        <v>111.8</v>
      </c>
      <c r="AE8" s="1">
        <v>111.9</v>
      </c>
      <c r="AF8" s="1">
        <v>112.5</v>
      </c>
      <c r="AG8" s="1">
        <v>114.1</v>
      </c>
      <c r="AH8" s="1">
        <v>113.5</v>
      </c>
      <c r="AI8" s="1">
        <v>114</v>
      </c>
      <c r="AJ8" s="1">
        <v>114.7</v>
      </c>
      <c r="AK8" s="1">
        <v>115.8</v>
      </c>
      <c r="AL8" s="1">
        <v>117.8</v>
      </c>
      <c r="AM8" s="1">
        <v>118.3</v>
      </c>
      <c r="AN8" s="1">
        <v>118.9</v>
      </c>
      <c r="AO8" s="1">
        <v>118.5</v>
      </c>
      <c r="AP8" s="1">
        <v>118.3</v>
      </c>
      <c r="AQ8" s="1">
        <v>118.2</v>
      </c>
      <c r="AR8" s="1">
        <v>118.2</v>
      </c>
      <c r="AS8" s="1">
        <v>118.6</v>
      </c>
      <c r="AT8" s="1">
        <v>119.5</v>
      </c>
      <c r="AU8" s="1">
        <v>119.9</v>
      </c>
      <c r="AV8" s="1">
        <v>120.2</v>
      </c>
      <c r="AW8" s="1">
        <v>120.8</v>
      </c>
      <c r="AX8" s="1">
        <v>121.1</v>
      </c>
      <c r="AY8" s="1">
        <v>121.6</v>
      </c>
      <c r="AZ8" s="1">
        <v>122</v>
      </c>
      <c r="BA8" s="1">
        <v>122.1</v>
      </c>
      <c r="BB8" s="1">
        <v>121.6</v>
      </c>
      <c r="BC8" s="1">
        <v>121.3</v>
      </c>
      <c r="BD8" s="1">
        <v>120.8</v>
      </c>
      <c r="BE8" s="1">
        <v>120.9</v>
      </c>
      <c r="BF8" s="1">
        <v>120.9</v>
      </c>
      <c r="BG8" s="1">
        <v>120.5</v>
      </c>
      <c r="BH8" s="1">
        <v>120.7</v>
      </c>
      <c r="BI8" s="1">
        <v>121.4</v>
      </c>
      <c r="BJ8" s="1">
        <v>121.6</v>
      </c>
      <c r="BK8" s="1">
        <v>123.1</v>
      </c>
      <c r="BL8" s="1">
        <v>123.2</v>
      </c>
      <c r="BM8" s="1">
        <v>122.9</v>
      </c>
      <c r="BN8" s="1">
        <v>123.2</v>
      </c>
      <c r="BO8" s="1">
        <v>123.5</v>
      </c>
      <c r="BP8" s="1">
        <v>123.6</v>
      </c>
      <c r="BQ8" s="1">
        <v>124</v>
      </c>
      <c r="BR8" s="1">
        <v>124.1</v>
      </c>
      <c r="BS8" s="1">
        <v>125</v>
      </c>
      <c r="BT8" s="1">
        <v>124.6</v>
      </c>
      <c r="BU8" s="1">
        <v>123.5</v>
      </c>
      <c r="BV8" s="1">
        <v>122.8</v>
      </c>
      <c r="BW8" s="1">
        <v>124.2</v>
      </c>
      <c r="BX8" s="1">
        <v>123.9</v>
      </c>
      <c r="BY8" s="1">
        <v>124.1</v>
      </c>
      <c r="BZ8" s="1">
        <v>124.1</v>
      </c>
      <c r="CA8" s="1">
        <v>124</v>
      </c>
      <c r="CB8" s="1">
        <v>124.3</v>
      </c>
      <c r="CC8" s="1">
        <v>124.4</v>
      </c>
      <c r="CD8" s="1">
        <v>124.7</v>
      </c>
      <c r="CE8" s="1">
        <v>125.1</v>
      </c>
      <c r="CF8" s="1">
        <v>125.6</v>
      </c>
      <c r="CG8" s="1">
        <v>126</v>
      </c>
      <c r="CH8" s="1">
        <v>127.5</v>
      </c>
      <c r="CI8" s="1">
        <v>132</v>
      </c>
      <c r="CJ8" s="1">
        <v>133.69999999999999</v>
      </c>
      <c r="CK8" s="1">
        <v>133.30000000000001</v>
      </c>
      <c r="CL8" s="1">
        <v>137.1</v>
      </c>
      <c r="CM8" s="10" t="s">
        <v>32</v>
      </c>
      <c r="CN8" s="1">
        <v>138.19999999999999</v>
      </c>
      <c r="CO8" s="1">
        <v>138.19999999999999</v>
      </c>
      <c r="CP8" s="1">
        <v>139.80000000000001</v>
      </c>
      <c r="CQ8" s="1">
        <v>140.4</v>
      </c>
      <c r="CR8" s="1">
        <v>142.6</v>
      </c>
      <c r="CS8" s="1">
        <v>145.4</v>
      </c>
      <c r="CT8" s="1">
        <v>150</v>
      </c>
      <c r="CU8" s="1">
        <v>154.80000000000001</v>
      </c>
      <c r="CV8" s="1">
        <v>163</v>
      </c>
      <c r="CW8" s="33">
        <v>168.2</v>
      </c>
      <c r="CX8" s="33">
        <v>175.2</v>
      </c>
      <c r="CY8" s="1">
        <v>184.4</v>
      </c>
      <c r="CZ8" s="1">
        <v>190.4</v>
      </c>
      <c r="DA8" s="1">
        <v>188.7</v>
      </c>
      <c r="DB8" s="1">
        <v>190.9</v>
      </c>
      <c r="DC8" s="1">
        <v>195.5</v>
      </c>
      <c r="DD8" s="1">
        <v>198.8</v>
      </c>
      <c r="DE8" s="1">
        <v>198.4</v>
      </c>
      <c r="DF8" s="1">
        <v>195.8</v>
      </c>
      <c r="DG8" s="1">
        <v>192.6</v>
      </c>
      <c r="DH8" s="1">
        <v>192.6</v>
      </c>
      <c r="DI8" s="1">
        <v>203.1</v>
      </c>
      <c r="DJ8" s="1">
        <v>207.4</v>
      </c>
      <c r="DK8" s="1">
        <v>209.9</v>
      </c>
      <c r="DL8" s="1">
        <v>208.1</v>
      </c>
      <c r="DM8" s="1">
        <v>202.2</v>
      </c>
      <c r="DN8" s="1">
        <v>198.1</v>
      </c>
      <c r="DO8" s="1">
        <v>194.1</v>
      </c>
      <c r="DP8" s="1">
        <v>191.6</v>
      </c>
      <c r="DQ8" s="1">
        <v>194</v>
      </c>
      <c r="DR8" s="1">
        <v>193.9</v>
      </c>
      <c r="DS8" s="1">
        <v>192.6</v>
      </c>
      <c r="DT8" s="1">
        <v>183.4</v>
      </c>
      <c r="DU8" s="1">
        <v>183.3</v>
      </c>
      <c r="DV8" s="33">
        <v>178.5</v>
      </c>
      <c r="DW8" s="33">
        <v>173.3</v>
      </c>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0"/>
      <c r="JH8" s="10"/>
      <c r="JI8" s="10"/>
      <c r="JJ8" s="1"/>
      <c r="JK8" s="1"/>
      <c r="JL8" s="1"/>
      <c r="JM8" s="1"/>
      <c r="JN8" s="1"/>
      <c r="JO8" s="1"/>
      <c r="JP8" s="1"/>
      <c r="JQ8" s="1"/>
      <c r="JR8" s="1"/>
      <c r="JS8" s="1"/>
      <c r="JT8" s="1"/>
      <c r="JU8" s="1"/>
      <c r="JV8" s="1"/>
      <c r="JW8" s="1"/>
      <c r="JX8" s="1"/>
      <c r="JY8" s="1"/>
      <c r="JZ8" s="1"/>
      <c r="KA8" s="1"/>
      <c r="KB8" s="1"/>
      <c r="KC8" s="1"/>
      <c r="KD8" s="1"/>
      <c r="KE8" s="1"/>
      <c r="KF8" s="1"/>
      <c r="KG8" s="1"/>
      <c r="KH8" s="1"/>
      <c r="KI8" s="1"/>
      <c r="KJ8" s="1"/>
      <c r="KK8" s="33"/>
      <c r="KL8" s="1"/>
      <c r="KM8" s="1"/>
      <c r="KN8" s="33"/>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33"/>
      <c r="NI8" s="1"/>
      <c r="NJ8" s="1"/>
      <c r="NK8" s="33"/>
      <c r="NL8" s="1"/>
      <c r="NM8" s="1"/>
      <c r="NN8" s="1"/>
      <c r="NO8" s="1"/>
      <c r="NP8" s="1"/>
    </row>
    <row r="9" spans="1:380">
      <c r="A9" s="11" t="s">
        <v>30</v>
      </c>
      <c r="B9" s="1" t="s">
        <v>8</v>
      </c>
      <c r="C9" s="1" t="s">
        <v>96</v>
      </c>
      <c r="D9" s="1">
        <v>103.9</v>
      </c>
      <c r="E9" s="1">
        <v>104</v>
      </c>
      <c r="F9" s="1">
        <v>105.7</v>
      </c>
      <c r="G9" s="1">
        <v>108.3</v>
      </c>
      <c r="H9" s="1">
        <v>108.1</v>
      </c>
      <c r="I9" s="1">
        <v>109.2</v>
      </c>
      <c r="J9" s="1">
        <v>110.3</v>
      </c>
      <c r="K9" s="1">
        <v>110.8</v>
      </c>
      <c r="L9" s="1">
        <v>110.9</v>
      </c>
      <c r="M9" s="1">
        <v>113.2</v>
      </c>
      <c r="N9" s="1">
        <v>116.6</v>
      </c>
      <c r="O9" s="1">
        <v>115.5</v>
      </c>
      <c r="P9" s="1">
        <v>115.5</v>
      </c>
      <c r="Q9" s="1">
        <v>116.6</v>
      </c>
      <c r="R9" s="1">
        <v>119.6</v>
      </c>
      <c r="S9" s="1">
        <v>125.5</v>
      </c>
      <c r="T9" s="1">
        <v>126.3</v>
      </c>
      <c r="U9" s="1">
        <v>125.8</v>
      </c>
      <c r="V9" s="1">
        <v>129.1</v>
      </c>
      <c r="W9" s="1">
        <v>129.69999999999999</v>
      </c>
      <c r="X9" s="1">
        <v>129.80000000000001</v>
      </c>
      <c r="Y9" s="1">
        <v>128.9</v>
      </c>
      <c r="Z9" s="1">
        <v>128.80000000000001</v>
      </c>
      <c r="AA9" s="1">
        <v>128.6</v>
      </c>
      <c r="AB9" s="1">
        <v>130.4</v>
      </c>
      <c r="AC9" s="1">
        <v>129.4</v>
      </c>
      <c r="AD9" s="1">
        <v>130.9</v>
      </c>
      <c r="AE9" s="1">
        <v>134.19999999999999</v>
      </c>
      <c r="AF9" s="1">
        <v>134.1</v>
      </c>
      <c r="AG9" s="1">
        <v>133.19999999999999</v>
      </c>
      <c r="AH9" s="1">
        <v>133.30000000000001</v>
      </c>
      <c r="AI9" s="1">
        <v>134.19999999999999</v>
      </c>
      <c r="AJ9" s="1">
        <v>132.30000000000001</v>
      </c>
      <c r="AK9" s="1">
        <v>133.19999999999999</v>
      </c>
      <c r="AL9" s="1">
        <v>132.1</v>
      </c>
      <c r="AM9" s="1">
        <v>131.6</v>
      </c>
      <c r="AN9" s="1">
        <v>131.6</v>
      </c>
      <c r="AO9" s="1">
        <v>130.4</v>
      </c>
      <c r="AP9" s="1">
        <v>131.69999999999999</v>
      </c>
      <c r="AQ9" s="1">
        <v>138.1</v>
      </c>
      <c r="AR9" s="1">
        <v>138.1</v>
      </c>
      <c r="AS9" s="1">
        <v>137.4</v>
      </c>
      <c r="AT9" s="1">
        <v>138.5</v>
      </c>
      <c r="AU9" s="1">
        <v>140.19999999999999</v>
      </c>
      <c r="AV9" s="1">
        <v>139.19999999999999</v>
      </c>
      <c r="AW9" s="1">
        <v>138.4</v>
      </c>
      <c r="AX9" s="1">
        <v>136.9</v>
      </c>
      <c r="AY9" s="1">
        <v>135.6</v>
      </c>
      <c r="AZ9" s="1">
        <v>136</v>
      </c>
      <c r="BA9" s="1">
        <v>138.69999999999999</v>
      </c>
      <c r="BB9" s="1">
        <v>139.69999999999999</v>
      </c>
      <c r="BC9" s="1">
        <v>141.80000000000001</v>
      </c>
      <c r="BD9" s="1">
        <v>140.19999999999999</v>
      </c>
      <c r="BE9" s="1">
        <v>140.9</v>
      </c>
      <c r="BF9" s="1">
        <v>143.9</v>
      </c>
      <c r="BG9" s="1">
        <v>148</v>
      </c>
      <c r="BH9" s="1">
        <v>147.80000000000001</v>
      </c>
      <c r="BI9" s="1">
        <v>146.69999999999999</v>
      </c>
      <c r="BJ9" s="1">
        <v>147.30000000000001</v>
      </c>
      <c r="BK9" s="1">
        <v>147.19999999999999</v>
      </c>
      <c r="BL9" s="1">
        <v>147.9</v>
      </c>
      <c r="BM9" s="1">
        <v>149.4</v>
      </c>
      <c r="BN9" s="1">
        <v>152.9</v>
      </c>
      <c r="BO9" s="1">
        <v>156.4</v>
      </c>
      <c r="BP9" s="1">
        <v>157.5</v>
      </c>
      <c r="BQ9" s="1">
        <v>154.1</v>
      </c>
      <c r="BR9" s="1">
        <v>153.30000000000001</v>
      </c>
      <c r="BS9" s="1">
        <v>154.4</v>
      </c>
      <c r="BT9" s="1">
        <v>150.1</v>
      </c>
      <c r="BU9" s="1">
        <v>144.5</v>
      </c>
      <c r="BV9" s="1">
        <v>143.9</v>
      </c>
      <c r="BW9" s="1">
        <v>140.19999999999999</v>
      </c>
      <c r="BX9" s="1">
        <v>135.5</v>
      </c>
      <c r="BY9" s="1">
        <v>135.80000000000001</v>
      </c>
      <c r="BZ9" s="1">
        <v>136.1</v>
      </c>
      <c r="CA9" s="1">
        <v>143.69999999999999</v>
      </c>
      <c r="CB9" s="1">
        <v>143.30000000000001</v>
      </c>
      <c r="CC9" s="1">
        <v>146.4</v>
      </c>
      <c r="CD9" s="1">
        <v>145.5</v>
      </c>
      <c r="CE9" s="1">
        <v>143.80000000000001</v>
      </c>
      <c r="CF9" s="1">
        <v>145.69999999999999</v>
      </c>
      <c r="CG9" s="1">
        <v>146.19999999999999</v>
      </c>
      <c r="CH9" s="1">
        <v>144.30000000000001</v>
      </c>
      <c r="CI9" s="1">
        <v>142.19999999999999</v>
      </c>
      <c r="CJ9" s="1">
        <v>140.69999999999999</v>
      </c>
      <c r="CK9" s="1">
        <v>141.80000000000001</v>
      </c>
      <c r="CL9" s="1">
        <v>147.30000000000001</v>
      </c>
      <c r="CM9" s="10" t="s">
        <v>32</v>
      </c>
      <c r="CN9" s="1">
        <v>143.19999999999999</v>
      </c>
      <c r="CO9" s="1">
        <v>143.19999999999999</v>
      </c>
      <c r="CP9" s="1">
        <v>146.9</v>
      </c>
      <c r="CQ9" s="1">
        <v>147</v>
      </c>
      <c r="CR9" s="1">
        <v>147.19999999999999</v>
      </c>
      <c r="CS9" s="1">
        <v>146.5</v>
      </c>
      <c r="CT9" s="1">
        <v>145.9</v>
      </c>
      <c r="CU9" s="1">
        <v>147</v>
      </c>
      <c r="CV9" s="1">
        <v>147.80000000000001</v>
      </c>
      <c r="CW9" s="33">
        <v>150.5</v>
      </c>
      <c r="CX9" s="33">
        <v>160.6</v>
      </c>
      <c r="CY9" s="1">
        <v>162.30000000000001</v>
      </c>
      <c r="CZ9" s="1">
        <v>158.6</v>
      </c>
      <c r="DA9" s="1">
        <v>157.69999999999999</v>
      </c>
      <c r="DB9" s="1">
        <v>155.69999999999999</v>
      </c>
      <c r="DC9" s="1">
        <v>152.69999999999999</v>
      </c>
      <c r="DD9" s="1">
        <v>152.6</v>
      </c>
      <c r="DE9" s="1">
        <v>153.19999999999999</v>
      </c>
      <c r="DF9" s="1">
        <v>152</v>
      </c>
      <c r="DG9" s="1">
        <v>151.19999999999999</v>
      </c>
      <c r="DH9" s="1">
        <v>151.4</v>
      </c>
      <c r="DI9" s="1">
        <v>155.9</v>
      </c>
      <c r="DJ9" s="1">
        <v>169.7</v>
      </c>
      <c r="DK9" s="1">
        <v>168</v>
      </c>
      <c r="DL9" s="1">
        <v>165.8</v>
      </c>
      <c r="DM9" s="1">
        <v>169.6</v>
      </c>
      <c r="DN9" s="1">
        <v>169.2</v>
      </c>
      <c r="DO9" s="1">
        <v>164.1</v>
      </c>
      <c r="DP9" s="1">
        <v>162.19999999999999</v>
      </c>
      <c r="DQ9" s="1">
        <v>159.1</v>
      </c>
      <c r="DR9" s="1">
        <v>156.69999999999999</v>
      </c>
      <c r="DS9" s="1">
        <v>156.30000000000001</v>
      </c>
      <c r="DT9" s="1">
        <v>167.2</v>
      </c>
      <c r="DU9" s="1">
        <v>167.2</v>
      </c>
      <c r="DV9" s="33">
        <v>173.7</v>
      </c>
      <c r="DW9" s="33">
        <v>169</v>
      </c>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0"/>
      <c r="JH9" s="10"/>
      <c r="JI9" s="10"/>
      <c r="JJ9" s="1"/>
      <c r="JK9" s="1"/>
      <c r="JL9" s="1"/>
      <c r="JM9" s="1"/>
      <c r="JN9" s="1"/>
      <c r="JO9" s="1"/>
      <c r="JP9" s="1"/>
      <c r="JQ9" s="1"/>
      <c r="JR9" s="1"/>
      <c r="JS9" s="1"/>
      <c r="JT9" s="1"/>
      <c r="JU9" s="1"/>
      <c r="JV9" s="1"/>
      <c r="JW9" s="1"/>
      <c r="JX9" s="1"/>
      <c r="JY9" s="1"/>
      <c r="JZ9" s="1"/>
      <c r="KA9" s="1"/>
      <c r="KB9" s="1"/>
      <c r="KC9" s="1"/>
      <c r="KD9" s="1"/>
      <c r="KE9" s="1"/>
      <c r="KF9" s="1"/>
      <c r="KG9" s="1"/>
      <c r="KH9" s="1"/>
      <c r="KI9" s="1"/>
      <c r="KJ9" s="1"/>
      <c r="KK9" s="33"/>
      <c r="KL9" s="1"/>
      <c r="KM9" s="1"/>
      <c r="KN9" s="33"/>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33"/>
      <c r="NI9" s="1"/>
      <c r="NJ9" s="1"/>
      <c r="NK9" s="33"/>
      <c r="NL9" s="1"/>
      <c r="NM9" s="1"/>
      <c r="NN9" s="1"/>
      <c r="NO9" s="1"/>
      <c r="NP9" s="1"/>
    </row>
    <row r="10" spans="1:380">
      <c r="A10" s="11" t="s">
        <v>30</v>
      </c>
      <c r="B10" s="1" t="s">
        <v>9</v>
      </c>
      <c r="C10" s="1" t="s">
        <v>96</v>
      </c>
      <c r="D10" s="1">
        <v>101.9</v>
      </c>
      <c r="E10" s="1">
        <v>102.4</v>
      </c>
      <c r="F10" s="1">
        <v>101.4</v>
      </c>
      <c r="G10" s="1">
        <v>103.4</v>
      </c>
      <c r="H10" s="1">
        <v>107.3</v>
      </c>
      <c r="I10" s="1">
        <v>118</v>
      </c>
      <c r="J10" s="1">
        <v>129.19999999999999</v>
      </c>
      <c r="K10" s="1">
        <v>138.9</v>
      </c>
      <c r="L10" s="1">
        <v>154</v>
      </c>
      <c r="M10" s="1">
        <v>164.9</v>
      </c>
      <c r="N10" s="1">
        <v>178.1</v>
      </c>
      <c r="O10" s="1">
        <v>145.69999999999999</v>
      </c>
      <c r="P10" s="1">
        <v>123.9</v>
      </c>
      <c r="Q10" s="1">
        <v>116</v>
      </c>
      <c r="R10" s="1">
        <v>117.9</v>
      </c>
      <c r="S10" s="1">
        <v>120.5</v>
      </c>
      <c r="T10" s="1">
        <v>123.9</v>
      </c>
      <c r="U10" s="1">
        <v>129.30000000000001</v>
      </c>
      <c r="V10" s="1">
        <v>150.1</v>
      </c>
      <c r="W10" s="1">
        <v>161.1</v>
      </c>
      <c r="X10" s="1">
        <v>158.80000000000001</v>
      </c>
      <c r="Y10" s="1">
        <v>155.30000000000001</v>
      </c>
      <c r="Z10" s="1">
        <v>152</v>
      </c>
      <c r="AA10" s="1">
        <v>140.30000000000001</v>
      </c>
      <c r="AB10" s="1">
        <v>132.30000000000001</v>
      </c>
      <c r="AC10" s="1">
        <v>128.19999999999999</v>
      </c>
      <c r="AD10" s="1">
        <v>128</v>
      </c>
      <c r="AE10" s="1">
        <v>127.5</v>
      </c>
      <c r="AF10" s="1">
        <v>128.5</v>
      </c>
      <c r="AG10" s="1">
        <v>135.19999999999999</v>
      </c>
      <c r="AH10" s="1">
        <v>140.80000000000001</v>
      </c>
      <c r="AI10" s="1">
        <v>153.6</v>
      </c>
      <c r="AJ10" s="1">
        <v>158.9</v>
      </c>
      <c r="AK10" s="1">
        <v>157.69999999999999</v>
      </c>
      <c r="AL10" s="1">
        <v>155.19999999999999</v>
      </c>
      <c r="AM10" s="1">
        <v>145.5</v>
      </c>
      <c r="AN10" s="1">
        <v>140.1</v>
      </c>
      <c r="AO10" s="1">
        <v>130.9</v>
      </c>
      <c r="AP10" s="1">
        <v>130.69999999999999</v>
      </c>
      <c r="AQ10" s="1">
        <v>134.1</v>
      </c>
      <c r="AR10" s="1">
        <v>141.80000000000001</v>
      </c>
      <c r="AS10" s="1">
        <v>152.5</v>
      </c>
      <c r="AT10" s="1">
        <v>158.19999999999999</v>
      </c>
      <c r="AU10" s="1">
        <v>156.9</v>
      </c>
      <c r="AV10" s="1">
        <v>149.5</v>
      </c>
      <c r="AW10" s="1">
        <v>149.19999999999999</v>
      </c>
      <c r="AX10" s="1">
        <v>141.80000000000001</v>
      </c>
      <c r="AY10" s="1">
        <v>127.5</v>
      </c>
      <c r="AZ10" s="1">
        <v>119.8</v>
      </c>
      <c r="BA10" s="1">
        <v>119.1</v>
      </c>
      <c r="BB10" s="1">
        <v>119.7</v>
      </c>
      <c r="BC10" s="1">
        <v>121.5</v>
      </c>
      <c r="BD10" s="1">
        <v>123.8</v>
      </c>
      <c r="BE10" s="1">
        <v>128.80000000000001</v>
      </c>
      <c r="BF10" s="1">
        <v>151.5</v>
      </c>
      <c r="BG10" s="1">
        <v>162.9</v>
      </c>
      <c r="BH10" s="1">
        <v>154.5</v>
      </c>
      <c r="BI10" s="1">
        <v>157.1</v>
      </c>
      <c r="BJ10" s="1">
        <v>168</v>
      </c>
      <c r="BK10" s="1">
        <v>161</v>
      </c>
      <c r="BL10" s="1">
        <v>152.1</v>
      </c>
      <c r="BM10" s="1">
        <v>142.4</v>
      </c>
      <c r="BN10" s="1">
        <v>138</v>
      </c>
      <c r="BO10" s="1">
        <v>135.1</v>
      </c>
      <c r="BP10" s="1">
        <v>137.80000000000001</v>
      </c>
      <c r="BQ10" s="1">
        <v>143.5</v>
      </c>
      <c r="BR10" s="1">
        <v>154.19999999999999</v>
      </c>
      <c r="BS10" s="1">
        <v>156.30000000000001</v>
      </c>
      <c r="BT10" s="1">
        <v>149.4</v>
      </c>
      <c r="BU10" s="1">
        <v>147.6</v>
      </c>
      <c r="BV10" s="1">
        <v>147.5</v>
      </c>
      <c r="BW10" s="1">
        <v>136.6</v>
      </c>
      <c r="BX10" s="1">
        <v>131.69999999999999</v>
      </c>
      <c r="BY10" s="1">
        <v>128.69999999999999</v>
      </c>
      <c r="BZ10" s="1">
        <v>128.19999999999999</v>
      </c>
      <c r="CA10" s="1">
        <v>133.4</v>
      </c>
      <c r="CB10" s="1">
        <v>140.6</v>
      </c>
      <c r="CC10" s="1">
        <v>150.1</v>
      </c>
      <c r="CD10" s="1">
        <v>156.19999999999999</v>
      </c>
      <c r="CE10" s="1">
        <v>163.4</v>
      </c>
      <c r="CF10" s="1">
        <v>178.8</v>
      </c>
      <c r="CG10" s="1">
        <v>191.4</v>
      </c>
      <c r="CH10" s="1">
        <v>209.5</v>
      </c>
      <c r="CI10" s="1">
        <v>191.5</v>
      </c>
      <c r="CJ10" s="1">
        <v>165.1</v>
      </c>
      <c r="CK10" s="1">
        <v>152.30000000000001</v>
      </c>
      <c r="CL10" s="1">
        <v>162.69999999999999</v>
      </c>
      <c r="CM10" s="10" t="s">
        <v>32</v>
      </c>
      <c r="CN10" s="1">
        <v>148.9</v>
      </c>
      <c r="CO10" s="1">
        <v>148.9</v>
      </c>
      <c r="CP10" s="1">
        <v>171</v>
      </c>
      <c r="CQ10" s="1">
        <v>178.8</v>
      </c>
      <c r="CR10" s="1">
        <v>200.6</v>
      </c>
      <c r="CS10" s="1">
        <v>222.2</v>
      </c>
      <c r="CT10" s="1">
        <v>225.2</v>
      </c>
      <c r="CU10" s="1">
        <v>187.8</v>
      </c>
      <c r="CV10" s="1">
        <v>149.69999999999999</v>
      </c>
      <c r="CW10" s="33">
        <v>141</v>
      </c>
      <c r="CX10" s="33">
        <v>135.1</v>
      </c>
      <c r="CY10" s="1">
        <v>138.4</v>
      </c>
      <c r="CZ10" s="1">
        <v>144.69999999999999</v>
      </c>
      <c r="DA10" s="1">
        <v>152.80000000000001</v>
      </c>
      <c r="DB10" s="1">
        <v>153.9</v>
      </c>
      <c r="DC10" s="1">
        <v>151.4</v>
      </c>
      <c r="DD10" s="1">
        <v>170.4</v>
      </c>
      <c r="DE10" s="1">
        <v>183.9</v>
      </c>
      <c r="DF10" s="1">
        <v>172.3</v>
      </c>
      <c r="DG10" s="1">
        <v>159.19999999999999</v>
      </c>
      <c r="DH10" s="1">
        <v>155.19999999999999</v>
      </c>
      <c r="DI10" s="1">
        <v>155.80000000000001</v>
      </c>
      <c r="DJ10" s="1">
        <v>153.6</v>
      </c>
      <c r="DK10" s="1">
        <v>160.4</v>
      </c>
      <c r="DL10" s="1">
        <v>167.3</v>
      </c>
      <c r="DM10" s="1">
        <v>168.6</v>
      </c>
      <c r="DN10" s="1">
        <v>173.1</v>
      </c>
      <c r="DO10" s="1">
        <v>176.9</v>
      </c>
      <c r="DP10" s="1">
        <v>184.8</v>
      </c>
      <c r="DQ10" s="1">
        <v>171.6</v>
      </c>
      <c r="DR10" s="1">
        <v>150.19999999999999</v>
      </c>
      <c r="DS10" s="1">
        <v>142.9</v>
      </c>
      <c r="DT10" s="1">
        <v>140.9</v>
      </c>
      <c r="DU10" s="1">
        <v>140.9</v>
      </c>
      <c r="DV10" s="33">
        <v>142.80000000000001</v>
      </c>
      <c r="DW10" s="33">
        <v>148.69999999999999</v>
      </c>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0"/>
      <c r="JH10" s="10"/>
      <c r="JI10" s="10"/>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33"/>
      <c r="KL10" s="1"/>
      <c r="KM10" s="1"/>
      <c r="KN10" s="33"/>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33"/>
      <c r="NI10" s="1"/>
      <c r="NJ10" s="1"/>
      <c r="NK10" s="33"/>
      <c r="NL10" s="1"/>
      <c r="NM10" s="1"/>
      <c r="NN10" s="1"/>
      <c r="NO10" s="1"/>
      <c r="NP10" s="1"/>
    </row>
    <row r="11" spans="1:380">
      <c r="A11" s="11" t="s">
        <v>30</v>
      </c>
      <c r="B11" s="1" t="s">
        <v>10</v>
      </c>
      <c r="C11" s="1" t="s">
        <v>96</v>
      </c>
      <c r="D11" s="1">
        <v>106.1</v>
      </c>
      <c r="E11" s="1">
        <v>105.9</v>
      </c>
      <c r="F11" s="1">
        <v>105.7</v>
      </c>
      <c r="G11" s="1">
        <v>105.7</v>
      </c>
      <c r="H11" s="1">
        <v>106.1</v>
      </c>
      <c r="I11" s="1">
        <v>106.8</v>
      </c>
      <c r="J11" s="1">
        <v>107.1</v>
      </c>
      <c r="K11" s="1">
        <v>107.4</v>
      </c>
      <c r="L11" s="1">
        <v>108.1</v>
      </c>
      <c r="M11" s="1">
        <v>108.3</v>
      </c>
      <c r="N11" s="1">
        <v>109.1</v>
      </c>
      <c r="O11" s="1">
        <v>109.5</v>
      </c>
      <c r="P11" s="1">
        <v>109.6</v>
      </c>
      <c r="Q11" s="1">
        <v>109.8</v>
      </c>
      <c r="R11" s="1">
        <v>110.2</v>
      </c>
      <c r="S11" s="1">
        <v>111</v>
      </c>
      <c r="T11" s="1">
        <v>111.5</v>
      </c>
      <c r="U11" s="1">
        <v>112.2</v>
      </c>
      <c r="V11" s="1">
        <v>113.2</v>
      </c>
      <c r="W11" s="1">
        <v>114.1</v>
      </c>
      <c r="X11" s="1">
        <v>115</v>
      </c>
      <c r="Y11" s="1">
        <v>115.5</v>
      </c>
      <c r="Z11" s="1">
        <v>116.2</v>
      </c>
      <c r="AA11" s="1">
        <v>116.3</v>
      </c>
      <c r="AB11" s="1">
        <v>117.2</v>
      </c>
      <c r="AC11" s="1">
        <v>118.8</v>
      </c>
      <c r="AD11" s="1">
        <v>119.9</v>
      </c>
      <c r="AE11" s="1">
        <v>121.5</v>
      </c>
      <c r="AF11" s="1">
        <v>124.3</v>
      </c>
      <c r="AG11" s="1">
        <v>131.9</v>
      </c>
      <c r="AH11" s="1">
        <v>133.80000000000001</v>
      </c>
      <c r="AI11" s="1">
        <v>137.9</v>
      </c>
      <c r="AJ11" s="1">
        <v>142.1</v>
      </c>
      <c r="AK11" s="1">
        <v>154.19999999999999</v>
      </c>
      <c r="AL11" s="1">
        <v>160.80000000000001</v>
      </c>
      <c r="AM11" s="1">
        <v>162.1</v>
      </c>
      <c r="AN11" s="1">
        <v>163.80000000000001</v>
      </c>
      <c r="AO11" s="1">
        <v>162.80000000000001</v>
      </c>
      <c r="AP11" s="1">
        <v>161.19999999999999</v>
      </c>
      <c r="AQ11" s="1">
        <v>162.69999999999999</v>
      </c>
      <c r="AR11" s="1">
        <v>166</v>
      </c>
      <c r="AS11" s="1">
        <v>169.2</v>
      </c>
      <c r="AT11" s="1">
        <v>171.8</v>
      </c>
      <c r="AU11" s="1">
        <v>172.2</v>
      </c>
      <c r="AV11" s="1">
        <v>170.4</v>
      </c>
      <c r="AW11" s="1">
        <v>170.2</v>
      </c>
      <c r="AX11" s="1">
        <v>170</v>
      </c>
      <c r="AY11" s="1">
        <v>167.9</v>
      </c>
      <c r="AZ11" s="1">
        <v>161.69999999999999</v>
      </c>
      <c r="BA11" s="1">
        <v>156.9</v>
      </c>
      <c r="BB11" s="1">
        <v>148</v>
      </c>
      <c r="BC11" s="1">
        <v>144.5</v>
      </c>
      <c r="BD11" s="1">
        <v>141.80000000000001</v>
      </c>
      <c r="BE11" s="1">
        <v>140.19999999999999</v>
      </c>
      <c r="BF11" s="1">
        <v>138.1</v>
      </c>
      <c r="BG11" s="1">
        <v>137.4</v>
      </c>
      <c r="BH11" s="1">
        <v>137.1</v>
      </c>
      <c r="BI11" s="1">
        <v>136.4</v>
      </c>
      <c r="BJ11" s="1">
        <v>135.80000000000001</v>
      </c>
      <c r="BK11" s="1">
        <v>133.80000000000001</v>
      </c>
      <c r="BL11" s="1">
        <v>131.80000000000001</v>
      </c>
      <c r="BM11" s="1">
        <v>130.19999999999999</v>
      </c>
      <c r="BN11" s="1">
        <v>129.30000000000001</v>
      </c>
      <c r="BO11" s="1">
        <v>128.4</v>
      </c>
      <c r="BP11" s="1">
        <v>127.2</v>
      </c>
      <c r="BQ11" s="1">
        <v>126</v>
      </c>
      <c r="BR11" s="1">
        <v>126.4</v>
      </c>
      <c r="BS11" s="1">
        <v>126.8</v>
      </c>
      <c r="BT11" s="1">
        <v>125.4</v>
      </c>
      <c r="BU11" s="1">
        <v>121.4</v>
      </c>
      <c r="BV11" s="1">
        <v>121</v>
      </c>
      <c r="BW11" s="1">
        <v>120.9</v>
      </c>
      <c r="BX11" s="1">
        <v>121.3</v>
      </c>
      <c r="BY11" s="1">
        <v>121.5</v>
      </c>
      <c r="BZ11" s="1">
        <v>122.3</v>
      </c>
      <c r="CA11" s="1">
        <v>125.1</v>
      </c>
      <c r="CB11" s="1">
        <v>128.69999999999999</v>
      </c>
      <c r="CC11" s="1">
        <v>130.6</v>
      </c>
      <c r="CD11" s="1">
        <v>131.5</v>
      </c>
      <c r="CE11" s="1">
        <v>132.19999999999999</v>
      </c>
      <c r="CF11" s="1">
        <v>133.1</v>
      </c>
      <c r="CG11" s="1">
        <v>136.19999999999999</v>
      </c>
      <c r="CH11" s="1">
        <v>138.80000000000001</v>
      </c>
      <c r="CI11" s="1">
        <v>141.1</v>
      </c>
      <c r="CJ11" s="1">
        <v>141.80000000000001</v>
      </c>
      <c r="CK11" s="1">
        <v>141.80000000000001</v>
      </c>
      <c r="CL11" s="1">
        <v>150.19999999999999</v>
      </c>
      <c r="CM11" s="10" t="s">
        <v>32</v>
      </c>
      <c r="CN11" s="1">
        <v>150.30000000000001</v>
      </c>
      <c r="CO11" s="1">
        <v>150.30000000000001</v>
      </c>
      <c r="CP11" s="1">
        <v>149.9</v>
      </c>
      <c r="CQ11" s="1">
        <v>149.30000000000001</v>
      </c>
      <c r="CR11" s="1">
        <v>150.30000000000001</v>
      </c>
      <c r="CS11" s="1">
        <v>155.9</v>
      </c>
      <c r="CT11" s="1">
        <v>159.5</v>
      </c>
      <c r="CU11" s="1">
        <v>159.5</v>
      </c>
      <c r="CV11" s="1">
        <v>158.30000000000001</v>
      </c>
      <c r="CW11" s="33">
        <v>159.19999999999999</v>
      </c>
      <c r="CX11" s="33">
        <v>161.1</v>
      </c>
      <c r="CY11" s="1">
        <v>165.1</v>
      </c>
      <c r="CZ11" s="1">
        <v>165.5</v>
      </c>
      <c r="DA11" s="1">
        <v>163.6</v>
      </c>
      <c r="DB11" s="1">
        <v>162.80000000000001</v>
      </c>
      <c r="DC11" s="1">
        <v>163.9</v>
      </c>
      <c r="DD11" s="1">
        <v>165.2</v>
      </c>
      <c r="DE11" s="1">
        <v>165.4</v>
      </c>
      <c r="DF11" s="1">
        <v>164.5</v>
      </c>
      <c r="DG11" s="1">
        <v>164</v>
      </c>
      <c r="DH11" s="1">
        <v>163.9</v>
      </c>
      <c r="DI11" s="1">
        <v>164.2</v>
      </c>
      <c r="DJ11" s="1">
        <v>165.1</v>
      </c>
      <c r="DK11" s="1">
        <v>165</v>
      </c>
      <c r="DL11" s="1">
        <v>164.6</v>
      </c>
      <c r="DM11" s="1">
        <v>164.4</v>
      </c>
      <c r="DN11" s="1">
        <v>167.1</v>
      </c>
      <c r="DO11" s="1">
        <v>169</v>
      </c>
      <c r="DP11" s="1">
        <v>169.7</v>
      </c>
      <c r="DQ11" s="1">
        <v>170.2</v>
      </c>
      <c r="DR11" s="1">
        <v>170.5</v>
      </c>
      <c r="DS11" s="1">
        <v>170.7</v>
      </c>
      <c r="DT11" s="1">
        <v>170.4</v>
      </c>
      <c r="DU11" s="1">
        <v>170.5</v>
      </c>
      <c r="DV11" s="33">
        <v>172.8</v>
      </c>
      <c r="DW11" s="33">
        <v>174.9</v>
      </c>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0"/>
      <c r="JH11" s="10"/>
      <c r="JI11" s="10"/>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33"/>
      <c r="KL11" s="1"/>
      <c r="KM11" s="1"/>
      <c r="KN11" s="33"/>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33"/>
      <c r="NI11" s="1"/>
      <c r="NJ11" s="1"/>
      <c r="NK11" s="33"/>
      <c r="NL11" s="1"/>
      <c r="NM11" s="1"/>
      <c r="NN11" s="1"/>
      <c r="NO11" s="1"/>
      <c r="NP11" s="1"/>
    </row>
    <row r="12" spans="1:380">
      <c r="A12" s="11" t="s">
        <v>30</v>
      </c>
      <c r="B12" s="1" t="s">
        <v>11</v>
      </c>
      <c r="C12" s="1" t="s">
        <v>96</v>
      </c>
      <c r="D12" s="1">
        <v>106.8</v>
      </c>
      <c r="E12" s="1">
        <v>105.7</v>
      </c>
      <c r="F12" s="1">
        <v>105</v>
      </c>
      <c r="G12" s="1">
        <v>104.2</v>
      </c>
      <c r="H12" s="1">
        <v>103.7</v>
      </c>
      <c r="I12" s="1">
        <v>104.1</v>
      </c>
      <c r="J12" s="1">
        <v>104.3</v>
      </c>
      <c r="K12" s="1">
        <v>104.1</v>
      </c>
      <c r="L12" s="1">
        <v>104.2</v>
      </c>
      <c r="M12" s="1">
        <v>103.9</v>
      </c>
      <c r="N12" s="1">
        <v>103.6</v>
      </c>
      <c r="O12" s="1">
        <v>102.9</v>
      </c>
      <c r="P12" s="1">
        <v>101.8</v>
      </c>
      <c r="Q12" s="1">
        <v>101.1</v>
      </c>
      <c r="R12" s="1">
        <v>101.2</v>
      </c>
      <c r="S12" s="1">
        <v>102.6</v>
      </c>
      <c r="T12" s="1">
        <v>103.5</v>
      </c>
      <c r="U12" s="1">
        <v>103.6</v>
      </c>
      <c r="V12" s="1">
        <v>104.8</v>
      </c>
      <c r="W12" s="1">
        <v>105.1</v>
      </c>
      <c r="X12" s="1">
        <v>104.7</v>
      </c>
      <c r="Y12" s="1">
        <v>104</v>
      </c>
      <c r="Z12" s="1">
        <v>103.3</v>
      </c>
      <c r="AA12" s="1">
        <v>102</v>
      </c>
      <c r="AB12" s="1">
        <v>100.5</v>
      </c>
      <c r="AC12" s="1">
        <v>100</v>
      </c>
      <c r="AD12" s="1">
        <v>98.9</v>
      </c>
      <c r="AE12" s="1">
        <v>97.8</v>
      </c>
      <c r="AF12" s="1">
        <v>97.6</v>
      </c>
      <c r="AG12" s="1">
        <v>96.3</v>
      </c>
      <c r="AH12" s="1">
        <v>94.1</v>
      </c>
      <c r="AI12" s="1">
        <v>93.1</v>
      </c>
      <c r="AJ12" s="1">
        <v>92.5</v>
      </c>
      <c r="AK12" s="1">
        <v>93.7</v>
      </c>
      <c r="AL12" s="1">
        <v>94.5</v>
      </c>
      <c r="AM12" s="1">
        <v>95.4</v>
      </c>
      <c r="AN12" s="1">
        <v>97.7</v>
      </c>
      <c r="AO12" s="1">
        <v>98.7</v>
      </c>
      <c r="AP12" s="1">
        <v>100.4</v>
      </c>
      <c r="AQ12" s="1">
        <v>105</v>
      </c>
      <c r="AR12" s="1">
        <v>107.5</v>
      </c>
      <c r="AS12" s="1">
        <v>108.8</v>
      </c>
      <c r="AT12" s="1">
        <v>110.3</v>
      </c>
      <c r="AU12" s="1">
        <v>112.1</v>
      </c>
      <c r="AV12" s="1">
        <v>113.1</v>
      </c>
      <c r="AW12" s="1">
        <v>113.4</v>
      </c>
      <c r="AX12" s="1">
        <v>113.4</v>
      </c>
      <c r="AY12" s="1">
        <v>113.8</v>
      </c>
      <c r="AZ12" s="1">
        <v>114.8</v>
      </c>
      <c r="BA12" s="1">
        <v>116.2</v>
      </c>
      <c r="BB12" s="1">
        <v>116.9</v>
      </c>
      <c r="BC12" s="1">
        <v>117.4</v>
      </c>
      <c r="BD12" s="1">
        <v>118.6</v>
      </c>
      <c r="BE12" s="1">
        <v>118.9</v>
      </c>
      <c r="BF12" s="1">
        <v>120</v>
      </c>
      <c r="BG12" s="1">
        <v>120.8</v>
      </c>
      <c r="BH12" s="1">
        <v>121</v>
      </c>
      <c r="BI12" s="1">
        <v>121.4</v>
      </c>
      <c r="BJ12" s="1">
        <v>122.5</v>
      </c>
      <c r="BK12" s="1">
        <v>121.9</v>
      </c>
      <c r="BL12" s="1">
        <v>119.5</v>
      </c>
      <c r="BM12" s="1">
        <v>117.9</v>
      </c>
      <c r="BN12" s="1">
        <v>117.1</v>
      </c>
      <c r="BO12" s="1">
        <v>115.2</v>
      </c>
      <c r="BP12" s="1">
        <v>111.8</v>
      </c>
      <c r="BQ12" s="1">
        <v>112.4</v>
      </c>
      <c r="BR12" s="1">
        <v>114.3</v>
      </c>
      <c r="BS12" s="1">
        <v>115.4</v>
      </c>
      <c r="BT12" s="1">
        <v>114.4</v>
      </c>
      <c r="BU12" s="1">
        <v>112.3</v>
      </c>
      <c r="BV12" s="1">
        <v>111.6</v>
      </c>
      <c r="BW12" s="1">
        <v>109.9</v>
      </c>
      <c r="BX12" s="1">
        <v>108.4</v>
      </c>
      <c r="BY12" s="1">
        <v>108.3</v>
      </c>
      <c r="BZ12" s="1">
        <v>108.3</v>
      </c>
      <c r="CA12" s="1">
        <v>109.3</v>
      </c>
      <c r="CB12" s="1">
        <v>110.6</v>
      </c>
      <c r="CC12" s="1">
        <v>110.8</v>
      </c>
      <c r="CD12" s="1">
        <v>111.7</v>
      </c>
      <c r="CE12" s="1">
        <v>112.8</v>
      </c>
      <c r="CF12" s="1">
        <v>113.6</v>
      </c>
      <c r="CG12" s="1">
        <v>113.8</v>
      </c>
      <c r="CH12" s="1">
        <v>113.6</v>
      </c>
      <c r="CI12" s="1">
        <v>113.8</v>
      </c>
      <c r="CJ12" s="1">
        <v>113.1</v>
      </c>
      <c r="CK12" s="1">
        <v>112.6</v>
      </c>
      <c r="CL12" s="1">
        <v>119.8</v>
      </c>
      <c r="CM12" s="10" t="s">
        <v>32</v>
      </c>
      <c r="CN12" s="1">
        <v>113.2</v>
      </c>
      <c r="CO12" s="1">
        <v>113.2</v>
      </c>
      <c r="CP12" s="1">
        <v>114.2</v>
      </c>
      <c r="CQ12" s="1">
        <v>115.1</v>
      </c>
      <c r="CR12" s="1">
        <v>115.3</v>
      </c>
      <c r="CS12" s="1">
        <v>114.9</v>
      </c>
      <c r="CT12" s="1">
        <v>114.4</v>
      </c>
      <c r="CU12" s="1">
        <v>113.8</v>
      </c>
      <c r="CV12" s="1">
        <v>111.8</v>
      </c>
      <c r="CW12" s="33">
        <v>111.7</v>
      </c>
      <c r="CX12" s="33">
        <v>112.2</v>
      </c>
      <c r="CY12" s="1">
        <v>114.3</v>
      </c>
      <c r="CZ12" s="1">
        <v>114.6</v>
      </c>
      <c r="DA12" s="1">
        <v>113.9</v>
      </c>
      <c r="DB12" s="1">
        <v>115.2</v>
      </c>
      <c r="DC12" s="1">
        <v>119.3</v>
      </c>
      <c r="DD12" s="1">
        <v>121.6</v>
      </c>
      <c r="DE12" s="1">
        <v>122.1</v>
      </c>
      <c r="DF12" s="1">
        <v>120.6</v>
      </c>
      <c r="DG12" s="1">
        <v>119.3</v>
      </c>
      <c r="DH12" s="1">
        <v>118.1</v>
      </c>
      <c r="DI12" s="1">
        <v>118.1</v>
      </c>
      <c r="DJ12" s="1">
        <v>118.2</v>
      </c>
      <c r="DK12" s="1">
        <v>118.9</v>
      </c>
      <c r="DL12" s="1">
        <v>119.1</v>
      </c>
      <c r="DM12" s="1">
        <v>119.2</v>
      </c>
      <c r="DN12" s="1">
        <v>120.2</v>
      </c>
      <c r="DO12" s="1">
        <v>120.8</v>
      </c>
      <c r="DP12" s="1">
        <v>121.1</v>
      </c>
      <c r="DQ12" s="1">
        <v>121.5</v>
      </c>
      <c r="DR12" s="1">
        <v>121.2</v>
      </c>
      <c r="DS12" s="1">
        <v>120.3</v>
      </c>
      <c r="DT12" s="1">
        <v>119.1</v>
      </c>
      <c r="DU12" s="1">
        <v>119.1</v>
      </c>
      <c r="DV12" s="33">
        <v>120.4</v>
      </c>
      <c r="DW12" s="33">
        <v>121.9</v>
      </c>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0"/>
      <c r="JH12" s="10"/>
      <c r="JI12" s="10"/>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33"/>
      <c r="KL12" s="1"/>
      <c r="KM12" s="1"/>
      <c r="KN12" s="33"/>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33"/>
      <c r="NI12" s="1"/>
      <c r="NJ12" s="1"/>
      <c r="NK12" s="33"/>
      <c r="NL12" s="1"/>
      <c r="NM12" s="1"/>
      <c r="NN12" s="1"/>
      <c r="NO12" s="1"/>
      <c r="NP12" s="1"/>
    </row>
    <row r="13" spans="1:380">
      <c r="A13" s="11" t="s">
        <v>30</v>
      </c>
      <c r="B13" s="1" t="s">
        <v>12</v>
      </c>
      <c r="C13" s="1" t="s">
        <v>96</v>
      </c>
      <c r="D13" s="1">
        <v>103.1</v>
      </c>
      <c r="E13" s="1">
        <v>103.1</v>
      </c>
      <c r="F13" s="1">
        <v>103.3</v>
      </c>
      <c r="G13" s="1">
        <v>103.2</v>
      </c>
      <c r="H13" s="1">
        <v>104</v>
      </c>
      <c r="I13" s="1">
        <v>105.4</v>
      </c>
      <c r="J13" s="1">
        <v>106.4</v>
      </c>
      <c r="K13" s="1">
        <v>106.9</v>
      </c>
      <c r="L13" s="1">
        <v>107.9</v>
      </c>
      <c r="M13" s="1">
        <v>108.2</v>
      </c>
      <c r="N13" s="1">
        <v>109</v>
      </c>
      <c r="O13" s="1">
        <v>109.8</v>
      </c>
      <c r="P13" s="1">
        <v>110.2</v>
      </c>
      <c r="Q13" s="1">
        <v>110.4</v>
      </c>
      <c r="R13" s="1">
        <v>110.7</v>
      </c>
      <c r="S13" s="1">
        <v>111.2</v>
      </c>
      <c r="T13" s="1">
        <v>111.6</v>
      </c>
      <c r="U13" s="1">
        <v>112.3</v>
      </c>
      <c r="V13" s="1">
        <v>113.3</v>
      </c>
      <c r="W13" s="1">
        <v>114.6</v>
      </c>
      <c r="X13" s="1">
        <v>114.9</v>
      </c>
      <c r="Y13" s="1">
        <v>115.3</v>
      </c>
      <c r="Z13" s="1">
        <v>115.8</v>
      </c>
      <c r="AA13" s="1">
        <v>116</v>
      </c>
      <c r="AB13" s="1">
        <v>117.2</v>
      </c>
      <c r="AC13" s="1">
        <v>118.6</v>
      </c>
      <c r="AD13" s="1">
        <v>119.4</v>
      </c>
      <c r="AE13" s="1">
        <v>119.8</v>
      </c>
      <c r="AF13" s="1">
        <v>120.7</v>
      </c>
      <c r="AG13" s="1">
        <v>123</v>
      </c>
      <c r="AH13" s="1">
        <v>123.4</v>
      </c>
      <c r="AI13" s="1">
        <v>123.9</v>
      </c>
      <c r="AJ13" s="1">
        <v>125.4</v>
      </c>
      <c r="AK13" s="1">
        <v>126.6</v>
      </c>
      <c r="AL13" s="1">
        <v>128.30000000000001</v>
      </c>
      <c r="AM13" s="1">
        <v>128.9</v>
      </c>
      <c r="AN13" s="1">
        <v>129.6</v>
      </c>
      <c r="AO13" s="1">
        <v>130.6</v>
      </c>
      <c r="AP13" s="1">
        <v>130.80000000000001</v>
      </c>
      <c r="AQ13" s="1">
        <v>131.4</v>
      </c>
      <c r="AR13" s="1">
        <v>132.19999999999999</v>
      </c>
      <c r="AS13" s="1">
        <v>133.1</v>
      </c>
      <c r="AT13" s="1">
        <v>134.30000000000001</v>
      </c>
      <c r="AU13" s="1">
        <v>134.9</v>
      </c>
      <c r="AV13" s="1">
        <v>135.80000000000001</v>
      </c>
      <c r="AW13" s="1">
        <v>136.30000000000001</v>
      </c>
      <c r="AX13" s="1">
        <v>136.80000000000001</v>
      </c>
      <c r="AY13" s="1">
        <v>137.5</v>
      </c>
      <c r="AZ13" s="1">
        <v>136.9</v>
      </c>
      <c r="BA13" s="1">
        <v>136</v>
      </c>
      <c r="BB13" s="1">
        <v>135.6</v>
      </c>
      <c r="BC13" s="1">
        <v>134.1</v>
      </c>
      <c r="BD13" s="1">
        <v>134</v>
      </c>
      <c r="BE13" s="1">
        <v>133.5</v>
      </c>
      <c r="BF13" s="1">
        <v>133.9</v>
      </c>
      <c r="BG13" s="1">
        <v>134.69999999999999</v>
      </c>
      <c r="BH13" s="1">
        <v>134.69999999999999</v>
      </c>
      <c r="BI13" s="1">
        <v>135.6</v>
      </c>
      <c r="BJ13" s="1">
        <v>136</v>
      </c>
      <c r="BK13" s="1">
        <v>135.80000000000001</v>
      </c>
      <c r="BL13" s="1">
        <v>136</v>
      </c>
      <c r="BM13" s="1">
        <v>135.6</v>
      </c>
      <c r="BN13" s="1">
        <v>136.30000000000001</v>
      </c>
      <c r="BO13" s="1">
        <v>137.19999999999999</v>
      </c>
      <c r="BP13" s="1">
        <v>137.4</v>
      </c>
      <c r="BQ13" s="1">
        <v>137.6</v>
      </c>
      <c r="BR13" s="1">
        <v>138.19999999999999</v>
      </c>
      <c r="BS13" s="1">
        <v>138.6</v>
      </c>
      <c r="BT13" s="1">
        <v>138.69999999999999</v>
      </c>
      <c r="BU13" s="1">
        <v>139.5</v>
      </c>
      <c r="BV13" s="1">
        <v>140.6</v>
      </c>
      <c r="BW13" s="1">
        <v>140.19999999999999</v>
      </c>
      <c r="BX13" s="1">
        <v>138.9</v>
      </c>
      <c r="BY13" s="1">
        <v>139.19999999999999</v>
      </c>
      <c r="BZ13" s="1">
        <v>138.9</v>
      </c>
      <c r="CA13" s="1">
        <v>139.30000000000001</v>
      </c>
      <c r="CB13" s="1">
        <v>140.4</v>
      </c>
      <c r="CC13" s="1">
        <v>141.69999999999999</v>
      </c>
      <c r="CD13" s="1">
        <v>142.69999999999999</v>
      </c>
      <c r="CE13" s="1">
        <v>144.19999999999999</v>
      </c>
      <c r="CF13" s="1">
        <v>145.5</v>
      </c>
      <c r="CG13" s="1">
        <v>147.30000000000001</v>
      </c>
      <c r="CH13" s="1">
        <v>149.1</v>
      </c>
      <c r="CI13" s="1">
        <v>151.6</v>
      </c>
      <c r="CJ13" s="1">
        <v>152.80000000000001</v>
      </c>
      <c r="CK13" s="1">
        <v>154</v>
      </c>
      <c r="CL13" s="1">
        <v>158.69999999999999</v>
      </c>
      <c r="CM13" s="10" t="s">
        <v>32</v>
      </c>
      <c r="CN13" s="1">
        <v>159.80000000000001</v>
      </c>
      <c r="CO13" s="1">
        <v>159.80000000000001</v>
      </c>
      <c r="CP13" s="1">
        <v>160</v>
      </c>
      <c r="CQ13" s="1">
        <v>160</v>
      </c>
      <c r="CR13" s="1">
        <v>160.9</v>
      </c>
      <c r="CS13" s="1">
        <v>162</v>
      </c>
      <c r="CT13" s="1">
        <v>163.5</v>
      </c>
      <c r="CU13" s="1">
        <v>164.5</v>
      </c>
      <c r="CV13" s="1">
        <v>165</v>
      </c>
      <c r="CW13" s="33">
        <v>164</v>
      </c>
      <c r="CX13" s="33">
        <v>164.4</v>
      </c>
      <c r="CY13" s="1">
        <v>169.7</v>
      </c>
      <c r="CZ13" s="1">
        <v>170</v>
      </c>
      <c r="DA13" s="1">
        <v>169.7</v>
      </c>
      <c r="DB13" s="1">
        <v>169.8</v>
      </c>
      <c r="DC13" s="1">
        <v>170.1</v>
      </c>
      <c r="DD13" s="1">
        <v>170.6</v>
      </c>
      <c r="DE13" s="1">
        <v>170.8</v>
      </c>
      <c r="DF13" s="1">
        <v>171.7</v>
      </c>
      <c r="DG13" s="1">
        <v>173.3</v>
      </c>
      <c r="DH13" s="1">
        <v>175.4</v>
      </c>
      <c r="DI13" s="1">
        <v>178.7</v>
      </c>
      <c r="DJ13" s="1">
        <v>182.9</v>
      </c>
      <c r="DK13" s="1">
        <v>186.6</v>
      </c>
      <c r="DL13" s="1">
        <v>188.9</v>
      </c>
      <c r="DM13" s="1">
        <v>191.8</v>
      </c>
      <c r="DN13" s="1">
        <v>195.6</v>
      </c>
      <c r="DO13" s="1">
        <v>199.1</v>
      </c>
      <c r="DP13" s="1">
        <v>201.6</v>
      </c>
      <c r="DQ13" s="1">
        <v>204.8</v>
      </c>
      <c r="DR13" s="1">
        <v>207.5</v>
      </c>
      <c r="DS13" s="1">
        <v>210.5</v>
      </c>
      <c r="DT13" s="1">
        <v>212.1</v>
      </c>
      <c r="DU13" s="1">
        <v>212.1</v>
      </c>
      <c r="DV13" s="33">
        <v>215.5</v>
      </c>
      <c r="DW13" s="33">
        <v>221</v>
      </c>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0"/>
      <c r="JH13" s="10"/>
      <c r="JI13" s="10"/>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33"/>
      <c r="KL13" s="1"/>
      <c r="KM13" s="1"/>
      <c r="KN13" s="33"/>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33"/>
      <c r="NI13" s="1"/>
      <c r="NJ13" s="1"/>
      <c r="NK13" s="33"/>
      <c r="NL13" s="1"/>
      <c r="NM13" s="1"/>
      <c r="NN13" s="1"/>
      <c r="NO13" s="1"/>
      <c r="NP13" s="1"/>
    </row>
    <row r="14" spans="1:380">
      <c r="A14" s="11" t="s">
        <v>30</v>
      </c>
      <c r="B14" s="1" t="s">
        <v>13</v>
      </c>
      <c r="C14" s="1" t="s">
        <v>96</v>
      </c>
      <c r="D14" s="1">
        <v>104.8</v>
      </c>
      <c r="E14" s="1">
        <v>105.1</v>
      </c>
      <c r="F14" s="1">
        <v>105.6</v>
      </c>
      <c r="G14" s="1">
        <v>106.5</v>
      </c>
      <c r="H14" s="1">
        <v>107.4</v>
      </c>
      <c r="I14" s="1">
        <v>108.2</v>
      </c>
      <c r="J14" s="1">
        <v>109.1</v>
      </c>
      <c r="K14" s="1">
        <v>109.7</v>
      </c>
      <c r="L14" s="1">
        <v>110.4</v>
      </c>
      <c r="M14" s="1">
        <v>111.1</v>
      </c>
      <c r="N14" s="1">
        <v>111.8</v>
      </c>
      <c r="O14" s="1">
        <v>112.1</v>
      </c>
      <c r="P14" s="1">
        <v>112.4</v>
      </c>
      <c r="Q14" s="1">
        <v>112.9</v>
      </c>
      <c r="R14" s="1">
        <v>113</v>
      </c>
      <c r="S14" s="1">
        <v>113.5</v>
      </c>
      <c r="T14" s="1">
        <v>114.2</v>
      </c>
      <c r="U14" s="1">
        <v>114.9</v>
      </c>
      <c r="V14" s="1">
        <v>115.6</v>
      </c>
      <c r="W14" s="1">
        <v>115.8</v>
      </c>
      <c r="X14" s="1">
        <v>116.5</v>
      </c>
      <c r="Y14" s="1">
        <v>116.8</v>
      </c>
      <c r="Z14" s="1">
        <v>116.8</v>
      </c>
      <c r="AA14" s="1">
        <v>117.3</v>
      </c>
      <c r="AB14" s="1">
        <v>117.9</v>
      </c>
      <c r="AC14" s="1">
        <v>118.8</v>
      </c>
      <c r="AD14" s="1">
        <v>118.9</v>
      </c>
      <c r="AE14" s="1">
        <v>119.4</v>
      </c>
      <c r="AF14" s="1">
        <v>120.2</v>
      </c>
      <c r="AG14" s="1">
        <v>121.1</v>
      </c>
      <c r="AH14" s="1">
        <v>121</v>
      </c>
      <c r="AI14" s="1">
        <v>121.5</v>
      </c>
      <c r="AJ14" s="1">
        <v>121.9</v>
      </c>
      <c r="AK14" s="1">
        <v>122.3</v>
      </c>
      <c r="AL14" s="1">
        <v>123.1</v>
      </c>
      <c r="AM14" s="1">
        <v>123.3</v>
      </c>
      <c r="AN14" s="1">
        <v>124.3</v>
      </c>
      <c r="AO14" s="1">
        <v>124.8</v>
      </c>
      <c r="AP14" s="1">
        <v>124.9</v>
      </c>
      <c r="AQ14" s="1">
        <v>125.4</v>
      </c>
      <c r="AR14" s="1">
        <v>126.1</v>
      </c>
      <c r="AS14" s="1">
        <v>126.4</v>
      </c>
      <c r="AT14" s="1">
        <v>127.3</v>
      </c>
      <c r="AU14" s="1">
        <v>128.1</v>
      </c>
      <c r="AV14" s="1">
        <v>128.80000000000001</v>
      </c>
      <c r="AW14" s="1">
        <v>128.69999999999999</v>
      </c>
      <c r="AX14" s="1">
        <v>128.69999999999999</v>
      </c>
      <c r="AY14" s="1">
        <v>129.1</v>
      </c>
      <c r="AZ14" s="1">
        <v>129</v>
      </c>
      <c r="BA14" s="1">
        <v>129.4</v>
      </c>
      <c r="BB14" s="1">
        <v>129.80000000000001</v>
      </c>
      <c r="BC14" s="1">
        <v>130</v>
      </c>
      <c r="BD14" s="1">
        <v>130.30000000000001</v>
      </c>
      <c r="BE14" s="1">
        <v>130.4</v>
      </c>
      <c r="BF14" s="1">
        <v>131.4</v>
      </c>
      <c r="BG14" s="1">
        <v>131.6</v>
      </c>
      <c r="BH14" s="1">
        <v>131.69999999999999</v>
      </c>
      <c r="BI14" s="1">
        <v>131.30000000000001</v>
      </c>
      <c r="BJ14" s="1">
        <v>131.9</v>
      </c>
      <c r="BK14" s="1">
        <v>131.1</v>
      </c>
      <c r="BL14" s="1">
        <v>131.19999999999999</v>
      </c>
      <c r="BM14" s="1">
        <v>130.5</v>
      </c>
      <c r="BN14" s="1">
        <v>131.19999999999999</v>
      </c>
      <c r="BO14" s="1">
        <v>131.9</v>
      </c>
      <c r="BP14" s="1">
        <v>132.19999999999999</v>
      </c>
      <c r="BQ14" s="1">
        <v>132.80000000000001</v>
      </c>
      <c r="BR14" s="1">
        <v>132.80000000000001</v>
      </c>
      <c r="BS14" s="1">
        <v>133.80000000000001</v>
      </c>
      <c r="BT14" s="1">
        <v>133.1</v>
      </c>
      <c r="BU14" s="1">
        <v>134.6</v>
      </c>
      <c r="BV14" s="1">
        <v>137.5</v>
      </c>
      <c r="BW14" s="1">
        <v>137.80000000000001</v>
      </c>
      <c r="BX14" s="1">
        <v>137</v>
      </c>
      <c r="BY14" s="1">
        <v>137.4</v>
      </c>
      <c r="BZ14" s="1">
        <v>137.4</v>
      </c>
      <c r="CA14" s="1">
        <v>137.69999999999999</v>
      </c>
      <c r="CB14" s="1">
        <v>138</v>
      </c>
      <c r="CC14" s="1">
        <v>138.5</v>
      </c>
      <c r="CD14" s="1">
        <v>138.5</v>
      </c>
      <c r="CE14" s="1">
        <v>138.5</v>
      </c>
      <c r="CF14" s="1">
        <v>138.6</v>
      </c>
      <c r="CG14" s="1">
        <v>138.69999999999999</v>
      </c>
      <c r="CH14" s="1">
        <v>139.30000000000001</v>
      </c>
      <c r="CI14" s="1">
        <v>139.69999999999999</v>
      </c>
      <c r="CJ14" s="1">
        <v>140.1</v>
      </c>
      <c r="CK14" s="1">
        <v>140.1</v>
      </c>
      <c r="CL14" s="1">
        <v>139.19999999999999</v>
      </c>
      <c r="CM14" s="10" t="s">
        <v>32</v>
      </c>
      <c r="CN14" s="1">
        <v>142.1</v>
      </c>
      <c r="CO14" s="1">
        <v>142.1</v>
      </c>
      <c r="CP14" s="1">
        <v>143.5</v>
      </c>
      <c r="CQ14" s="1">
        <v>145.4</v>
      </c>
      <c r="CR14" s="1">
        <v>147.4</v>
      </c>
      <c r="CS14" s="1">
        <v>150</v>
      </c>
      <c r="CT14" s="1">
        <v>153.4</v>
      </c>
      <c r="CU14" s="1">
        <v>156.1</v>
      </c>
      <c r="CV14" s="1">
        <v>160</v>
      </c>
      <c r="CW14" s="33">
        <v>160.6</v>
      </c>
      <c r="CX14" s="33">
        <v>161.9</v>
      </c>
      <c r="CY14" s="1">
        <v>164.6</v>
      </c>
      <c r="CZ14" s="1">
        <v>165.5</v>
      </c>
      <c r="DA14" s="1">
        <v>166.2</v>
      </c>
      <c r="DB14" s="1">
        <v>167.6</v>
      </c>
      <c r="DC14" s="1">
        <v>168.3</v>
      </c>
      <c r="DD14" s="1">
        <v>168.8</v>
      </c>
      <c r="DE14" s="1">
        <v>169.1</v>
      </c>
      <c r="DF14" s="1">
        <v>169.7</v>
      </c>
      <c r="DG14" s="1">
        <v>169.8</v>
      </c>
      <c r="DH14" s="1">
        <v>170.5</v>
      </c>
      <c r="DI14" s="1">
        <v>171.2</v>
      </c>
      <c r="DJ14" s="1">
        <v>172.4</v>
      </c>
      <c r="DK14" s="1">
        <v>173.2</v>
      </c>
      <c r="DL14" s="1">
        <v>174.2</v>
      </c>
      <c r="DM14" s="1">
        <v>174.5</v>
      </c>
      <c r="DN14" s="1">
        <v>174.8</v>
      </c>
      <c r="DO14" s="1">
        <v>175.4</v>
      </c>
      <c r="DP14" s="1">
        <v>175.8</v>
      </c>
      <c r="DQ14" s="1">
        <v>176.4</v>
      </c>
      <c r="DR14" s="1">
        <v>176.8</v>
      </c>
      <c r="DS14" s="1">
        <v>176.9</v>
      </c>
      <c r="DT14" s="1">
        <v>177.6</v>
      </c>
      <c r="DU14" s="1">
        <v>177.6</v>
      </c>
      <c r="DV14" s="33">
        <v>178.2</v>
      </c>
      <c r="DW14" s="33">
        <v>178.7</v>
      </c>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0"/>
      <c r="JH14" s="10"/>
      <c r="JI14" s="10"/>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33"/>
      <c r="KL14" s="1"/>
      <c r="KM14" s="1"/>
      <c r="KN14" s="33"/>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33"/>
      <c r="NI14" s="1"/>
      <c r="NJ14" s="1"/>
      <c r="NK14" s="33"/>
      <c r="NL14" s="1"/>
      <c r="NM14" s="1"/>
      <c r="NN14" s="1"/>
      <c r="NO14" s="1"/>
      <c r="NP14" s="1"/>
    </row>
    <row r="15" spans="1:380">
      <c r="A15" s="11" t="s">
        <v>30</v>
      </c>
      <c r="B15" s="1" t="s">
        <v>14</v>
      </c>
      <c r="C15" s="1" t="s">
        <v>117</v>
      </c>
      <c r="D15" s="1">
        <v>106.7</v>
      </c>
      <c r="E15" s="1">
        <v>107.7</v>
      </c>
      <c r="F15" s="1">
        <v>108.2</v>
      </c>
      <c r="G15" s="1">
        <v>108.8</v>
      </c>
      <c r="H15" s="1">
        <v>109.9</v>
      </c>
      <c r="I15" s="1">
        <v>111</v>
      </c>
      <c r="J15" s="1">
        <v>112.1</v>
      </c>
      <c r="K15" s="1">
        <v>112.6</v>
      </c>
      <c r="L15" s="1">
        <v>114</v>
      </c>
      <c r="M15" s="1">
        <v>114.9</v>
      </c>
      <c r="N15" s="1">
        <v>116</v>
      </c>
      <c r="O15" s="1">
        <v>116.8</v>
      </c>
      <c r="P15" s="1">
        <v>117.3</v>
      </c>
      <c r="Q15" s="1">
        <v>117.8</v>
      </c>
      <c r="R15" s="1">
        <v>118.3</v>
      </c>
      <c r="S15" s="1">
        <v>118.7</v>
      </c>
      <c r="T15" s="1">
        <v>119.2</v>
      </c>
      <c r="U15" s="1">
        <v>120.1</v>
      </c>
      <c r="V15" s="1">
        <v>120.9</v>
      </c>
      <c r="W15" s="1">
        <v>121.7</v>
      </c>
      <c r="X15" s="1">
        <v>122.6</v>
      </c>
      <c r="Y15" s="1">
        <v>123.2</v>
      </c>
      <c r="Z15" s="1">
        <v>124.5</v>
      </c>
      <c r="AA15" s="1">
        <v>124.8</v>
      </c>
      <c r="AB15" s="1">
        <v>125.6</v>
      </c>
      <c r="AC15" s="1">
        <v>126.8</v>
      </c>
      <c r="AD15" s="1">
        <v>127.7</v>
      </c>
      <c r="AE15" s="1">
        <v>128.69999999999999</v>
      </c>
      <c r="AF15" s="1">
        <v>129.80000000000001</v>
      </c>
      <c r="AG15" s="1">
        <v>131.19999999999999</v>
      </c>
      <c r="AH15" s="1">
        <v>131.69999999999999</v>
      </c>
      <c r="AI15" s="1">
        <v>132.5</v>
      </c>
      <c r="AJ15" s="1">
        <v>132.69999999999999</v>
      </c>
      <c r="AK15" s="1">
        <v>133.1</v>
      </c>
      <c r="AL15" s="1">
        <v>134.19999999999999</v>
      </c>
      <c r="AM15" s="1">
        <v>135.1</v>
      </c>
      <c r="AN15" s="1">
        <v>135.9</v>
      </c>
      <c r="AO15" s="1">
        <v>136.4</v>
      </c>
      <c r="AP15" s="1">
        <v>137</v>
      </c>
      <c r="AQ15" s="1">
        <v>137.4</v>
      </c>
      <c r="AR15" s="1">
        <v>138.30000000000001</v>
      </c>
      <c r="AS15" s="1">
        <v>139.19999999999999</v>
      </c>
      <c r="AT15" s="1">
        <v>139.9</v>
      </c>
      <c r="AU15" s="1">
        <v>140.69999999999999</v>
      </c>
      <c r="AV15" s="1">
        <v>141.5</v>
      </c>
      <c r="AW15" s="1">
        <v>142.4</v>
      </c>
      <c r="AX15" s="1">
        <v>143.1</v>
      </c>
      <c r="AY15" s="1">
        <v>143.6</v>
      </c>
      <c r="AZ15" s="1">
        <v>143.9</v>
      </c>
      <c r="BA15" s="1">
        <v>144.4</v>
      </c>
      <c r="BB15" s="1">
        <v>145.4</v>
      </c>
      <c r="BC15" s="1">
        <v>145.5</v>
      </c>
      <c r="BD15" s="1">
        <v>145.80000000000001</v>
      </c>
      <c r="BE15" s="1">
        <v>146.5</v>
      </c>
      <c r="BF15" s="1">
        <v>147.69999999999999</v>
      </c>
      <c r="BG15" s="1">
        <v>148.69999999999999</v>
      </c>
      <c r="BH15" s="1">
        <v>149.30000000000001</v>
      </c>
      <c r="BI15" s="1">
        <v>150.30000000000001</v>
      </c>
      <c r="BJ15" s="1">
        <v>151.4</v>
      </c>
      <c r="BK15" s="1">
        <v>151.4</v>
      </c>
      <c r="BL15" s="1">
        <v>151.80000000000001</v>
      </c>
      <c r="BM15" s="1">
        <v>151.69999999999999</v>
      </c>
      <c r="BN15" s="1">
        <v>152.80000000000001</v>
      </c>
      <c r="BO15" s="1">
        <v>153.80000000000001</v>
      </c>
      <c r="BP15" s="1">
        <v>154.30000000000001</v>
      </c>
      <c r="BQ15" s="1">
        <v>154.30000000000001</v>
      </c>
      <c r="BR15" s="1">
        <v>154.80000000000001</v>
      </c>
      <c r="BS15" s="1">
        <v>155.19999999999999</v>
      </c>
      <c r="BT15" s="1">
        <v>155.9</v>
      </c>
      <c r="BU15" s="1">
        <v>155.19999999999999</v>
      </c>
      <c r="BV15" s="1">
        <v>156.1</v>
      </c>
      <c r="BW15" s="1">
        <v>156</v>
      </c>
      <c r="BX15" s="1">
        <v>155.80000000000001</v>
      </c>
      <c r="BY15" s="1">
        <v>156.19999999999999</v>
      </c>
      <c r="BZ15" s="1">
        <v>156.4</v>
      </c>
      <c r="CA15" s="1">
        <v>156.4</v>
      </c>
      <c r="CB15" s="1">
        <v>156.6</v>
      </c>
      <c r="CC15" s="1">
        <v>156.69999999999999</v>
      </c>
      <c r="CD15" s="1">
        <v>156.9</v>
      </c>
      <c r="CE15" s="1">
        <v>157.19999999999999</v>
      </c>
      <c r="CF15" s="1">
        <v>157.4</v>
      </c>
      <c r="CG15" s="1">
        <v>157.69999999999999</v>
      </c>
      <c r="CH15" s="1">
        <v>158.30000000000001</v>
      </c>
      <c r="CI15" s="1">
        <v>158.69999999999999</v>
      </c>
      <c r="CJ15" s="1">
        <v>159.19999999999999</v>
      </c>
      <c r="CK15" s="1">
        <v>160</v>
      </c>
      <c r="CL15" s="10" t="s">
        <v>32</v>
      </c>
      <c r="CM15" s="10" t="s">
        <v>32</v>
      </c>
      <c r="CN15" s="1">
        <v>161.80000000000001</v>
      </c>
      <c r="CO15" s="1">
        <v>161.80000000000001</v>
      </c>
      <c r="CP15" s="1">
        <v>161.5</v>
      </c>
      <c r="CQ15" s="1">
        <v>161.6</v>
      </c>
      <c r="CR15" s="1">
        <v>161.9</v>
      </c>
      <c r="CS15" s="1">
        <v>162.69999999999999</v>
      </c>
      <c r="CT15" s="1">
        <v>163.6</v>
      </c>
      <c r="CU15" s="1">
        <v>164.3</v>
      </c>
      <c r="CV15" s="1">
        <v>165.8</v>
      </c>
      <c r="CW15" s="33">
        <v>166.4</v>
      </c>
      <c r="CX15" s="33">
        <v>166.8</v>
      </c>
      <c r="CY15" s="1">
        <v>169.8</v>
      </c>
      <c r="CZ15" s="1">
        <v>171.7</v>
      </c>
      <c r="DA15" s="1">
        <v>171</v>
      </c>
      <c r="DB15" s="1">
        <v>171.9</v>
      </c>
      <c r="DC15" s="1">
        <v>172.8</v>
      </c>
      <c r="DD15" s="1">
        <v>173.6</v>
      </c>
      <c r="DE15" s="1">
        <v>174.3</v>
      </c>
      <c r="DF15" s="1">
        <v>175.1</v>
      </c>
      <c r="DG15" s="1">
        <v>175.8</v>
      </c>
      <c r="DH15" s="1">
        <v>176.3</v>
      </c>
      <c r="DI15" s="1">
        <v>177.4</v>
      </c>
      <c r="DJ15" s="1">
        <v>178.9</v>
      </c>
      <c r="DK15" s="1">
        <v>180.4</v>
      </c>
      <c r="DL15" s="1">
        <v>181.9</v>
      </c>
      <c r="DM15" s="1">
        <v>183.1</v>
      </c>
      <c r="DN15" s="1">
        <v>184</v>
      </c>
      <c r="DO15" s="1">
        <v>184.8</v>
      </c>
      <c r="DP15" s="1">
        <v>185.6</v>
      </c>
      <c r="DQ15" s="1">
        <v>186.9</v>
      </c>
      <c r="DR15" s="1">
        <v>187.7</v>
      </c>
      <c r="DS15" s="1">
        <v>188.5</v>
      </c>
      <c r="DT15" s="1">
        <v>189.9</v>
      </c>
      <c r="DU15" s="1">
        <v>189.9</v>
      </c>
      <c r="DV15" s="33">
        <v>190.5</v>
      </c>
      <c r="DW15" s="33">
        <v>191.1</v>
      </c>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0"/>
      <c r="JE15" s="10"/>
      <c r="JF15" s="10"/>
      <c r="JG15" s="10"/>
      <c r="JH15" s="10"/>
      <c r="JI15" s="10"/>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33"/>
      <c r="KL15" s="1"/>
      <c r="KM15" s="1"/>
      <c r="KN15" s="33"/>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33"/>
      <c r="NI15" s="1"/>
      <c r="NJ15" s="1"/>
      <c r="NK15" s="33"/>
      <c r="NL15" s="1"/>
      <c r="NM15" s="1"/>
      <c r="NN15" s="1"/>
      <c r="NO15" s="1"/>
      <c r="NP15" s="1"/>
    </row>
    <row r="16" spans="1:380">
      <c r="A16" s="11" t="s">
        <v>30</v>
      </c>
      <c r="B16" s="1" t="s">
        <v>15</v>
      </c>
      <c r="C16" s="1" t="s">
        <v>96</v>
      </c>
      <c r="D16" s="1">
        <v>105.5</v>
      </c>
      <c r="E16" s="1">
        <v>106.3</v>
      </c>
      <c r="F16" s="1">
        <v>106.6</v>
      </c>
      <c r="G16" s="1">
        <v>107.1</v>
      </c>
      <c r="H16" s="1">
        <v>108.1</v>
      </c>
      <c r="I16" s="1">
        <v>110.6</v>
      </c>
      <c r="J16" s="1">
        <v>113.1</v>
      </c>
      <c r="K16" s="1">
        <v>114.9</v>
      </c>
      <c r="L16" s="1">
        <v>117.8</v>
      </c>
      <c r="M16" s="1">
        <v>119.8</v>
      </c>
      <c r="N16" s="1">
        <v>122.5</v>
      </c>
      <c r="O16" s="1">
        <v>118.7</v>
      </c>
      <c r="P16" s="1">
        <v>116</v>
      </c>
      <c r="Q16" s="1">
        <v>115.3</v>
      </c>
      <c r="R16" s="1">
        <v>116.2</v>
      </c>
      <c r="S16" s="1">
        <v>117.2</v>
      </c>
      <c r="T16" s="1">
        <v>118.2</v>
      </c>
      <c r="U16" s="1">
        <v>119.5</v>
      </c>
      <c r="V16" s="1">
        <v>123.3</v>
      </c>
      <c r="W16" s="1">
        <v>125.3</v>
      </c>
      <c r="X16" s="1">
        <v>125.3</v>
      </c>
      <c r="Y16" s="1">
        <v>125.1</v>
      </c>
      <c r="Z16" s="1">
        <v>124.9</v>
      </c>
      <c r="AA16" s="1">
        <v>123.3</v>
      </c>
      <c r="AB16" s="1">
        <v>122.8</v>
      </c>
      <c r="AC16" s="1">
        <v>122.8</v>
      </c>
      <c r="AD16" s="1">
        <v>123.1</v>
      </c>
      <c r="AE16" s="1">
        <v>123.6</v>
      </c>
      <c r="AF16" s="1">
        <v>124.4</v>
      </c>
      <c r="AG16" s="1">
        <v>126.6</v>
      </c>
      <c r="AH16" s="1">
        <v>127.5</v>
      </c>
      <c r="AI16" s="1">
        <v>129.80000000000001</v>
      </c>
      <c r="AJ16" s="1">
        <v>131</v>
      </c>
      <c r="AK16" s="1">
        <v>131.80000000000001</v>
      </c>
      <c r="AL16" s="1">
        <v>132.4</v>
      </c>
      <c r="AM16" s="1">
        <v>131.4</v>
      </c>
      <c r="AN16" s="1">
        <v>131.4</v>
      </c>
      <c r="AO16" s="1">
        <v>130.30000000000001</v>
      </c>
      <c r="AP16" s="1">
        <v>130.4</v>
      </c>
      <c r="AQ16" s="1">
        <v>131.80000000000001</v>
      </c>
      <c r="AR16" s="1">
        <v>133.6</v>
      </c>
      <c r="AS16" s="1">
        <v>136</v>
      </c>
      <c r="AT16" s="1">
        <v>137.6</v>
      </c>
      <c r="AU16" s="1">
        <v>138</v>
      </c>
      <c r="AV16" s="1">
        <v>137.19999999999999</v>
      </c>
      <c r="AW16" s="1">
        <v>137.4</v>
      </c>
      <c r="AX16" s="1">
        <v>136.6</v>
      </c>
      <c r="AY16" s="1">
        <v>134.69999999999999</v>
      </c>
      <c r="AZ16" s="1">
        <v>133.69999999999999</v>
      </c>
      <c r="BA16" s="1">
        <v>133.6</v>
      </c>
      <c r="BB16" s="1">
        <v>133.4</v>
      </c>
      <c r="BC16" s="1">
        <v>133.5</v>
      </c>
      <c r="BD16" s="1">
        <v>133.80000000000001</v>
      </c>
      <c r="BE16" s="1">
        <v>134.9</v>
      </c>
      <c r="BF16" s="1">
        <v>138.5</v>
      </c>
      <c r="BG16" s="1">
        <v>140.6</v>
      </c>
      <c r="BH16" s="1">
        <v>139.6</v>
      </c>
      <c r="BI16" s="1">
        <v>140.4</v>
      </c>
      <c r="BJ16" s="1">
        <v>142.4</v>
      </c>
      <c r="BK16" s="1">
        <v>141.5</v>
      </c>
      <c r="BL16" s="1">
        <v>140.4</v>
      </c>
      <c r="BM16" s="1">
        <v>138.69999999999999</v>
      </c>
      <c r="BN16" s="1">
        <v>138.6</v>
      </c>
      <c r="BO16" s="1">
        <v>138.6</v>
      </c>
      <c r="BP16" s="1">
        <v>139.1</v>
      </c>
      <c r="BQ16" s="1">
        <v>140</v>
      </c>
      <c r="BR16" s="1">
        <v>142</v>
      </c>
      <c r="BS16" s="1">
        <v>142.69999999999999</v>
      </c>
      <c r="BT16" s="1">
        <v>141.30000000000001</v>
      </c>
      <c r="BU16" s="1">
        <v>140.19999999999999</v>
      </c>
      <c r="BV16" s="1">
        <v>140</v>
      </c>
      <c r="BW16" s="1">
        <v>138.5</v>
      </c>
      <c r="BX16" s="1">
        <v>137.4</v>
      </c>
      <c r="BY16" s="1">
        <v>137.19999999999999</v>
      </c>
      <c r="BZ16" s="1">
        <v>137.30000000000001</v>
      </c>
      <c r="CA16" s="1">
        <v>139.19999999999999</v>
      </c>
      <c r="CB16" s="1">
        <v>141</v>
      </c>
      <c r="CC16" s="1">
        <v>143</v>
      </c>
      <c r="CD16" s="1">
        <v>144</v>
      </c>
      <c r="CE16" s="1">
        <v>145.5</v>
      </c>
      <c r="CF16" s="1">
        <v>148.30000000000001</v>
      </c>
      <c r="CG16" s="1">
        <v>150.9</v>
      </c>
      <c r="CH16" s="1">
        <v>154.30000000000001</v>
      </c>
      <c r="CI16" s="1">
        <v>153</v>
      </c>
      <c r="CJ16" s="1">
        <v>149.80000000000001</v>
      </c>
      <c r="CK16" s="1">
        <v>148.19999999999999</v>
      </c>
      <c r="CL16" s="1">
        <v>150.1</v>
      </c>
      <c r="CM16" s="10" t="s">
        <v>32</v>
      </c>
      <c r="CN16" s="1">
        <v>152.30000000000001</v>
      </c>
      <c r="CO16" s="1">
        <v>152.30000000000001</v>
      </c>
      <c r="CP16" s="1">
        <v>155.30000000000001</v>
      </c>
      <c r="CQ16" s="1">
        <v>156.1</v>
      </c>
      <c r="CR16" s="1">
        <v>159.6</v>
      </c>
      <c r="CS16" s="1">
        <v>163.4</v>
      </c>
      <c r="CT16" s="1">
        <v>164.5</v>
      </c>
      <c r="CU16" s="1">
        <v>159.6</v>
      </c>
      <c r="CV16" s="1">
        <v>154.69999999999999</v>
      </c>
      <c r="CW16" s="33">
        <v>154.5</v>
      </c>
      <c r="CX16" s="33">
        <v>155.6</v>
      </c>
      <c r="CY16" s="1">
        <v>158.69999999999999</v>
      </c>
      <c r="CZ16" s="1">
        <v>160.5</v>
      </c>
      <c r="DA16" s="1">
        <v>161.69999999999999</v>
      </c>
      <c r="DB16" s="1">
        <v>161.80000000000001</v>
      </c>
      <c r="DC16" s="1">
        <v>162.1</v>
      </c>
      <c r="DD16" s="1">
        <v>165.5</v>
      </c>
      <c r="DE16" s="1">
        <v>167.5</v>
      </c>
      <c r="DF16" s="1">
        <v>165.8</v>
      </c>
      <c r="DG16" s="1">
        <v>164.1</v>
      </c>
      <c r="DH16" s="1">
        <v>163.9</v>
      </c>
      <c r="DI16" s="1">
        <v>166.6</v>
      </c>
      <c r="DJ16" s="1">
        <v>168.6</v>
      </c>
      <c r="DK16" s="1">
        <v>170.8</v>
      </c>
      <c r="DL16" s="1">
        <v>172.4</v>
      </c>
      <c r="DM16" s="1">
        <v>172.5</v>
      </c>
      <c r="DN16" s="1">
        <v>173.9</v>
      </c>
      <c r="DO16" s="1">
        <v>175.5</v>
      </c>
      <c r="DP16" s="1">
        <v>177.4</v>
      </c>
      <c r="DQ16" s="1">
        <v>176.6</v>
      </c>
      <c r="DR16" s="1">
        <v>174.4</v>
      </c>
      <c r="DS16" s="1">
        <v>175</v>
      </c>
      <c r="DT16" s="1">
        <v>174.8</v>
      </c>
      <c r="DU16" s="1">
        <v>174.8</v>
      </c>
      <c r="DV16" s="33">
        <v>175.5</v>
      </c>
      <c r="DW16" s="33">
        <v>176.8</v>
      </c>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0"/>
      <c r="JH16" s="10"/>
      <c r="JI16" s="10"/>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33"/>
      <c r="KL16" s="1"/>
      <c r="KM16" s="1"/>
      <c r="KN16" s="33"/>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33"/>
      <c r="NI16" s="1"/>
      <c r="NJ16" s="1"/>
      <c r="NK16" s="33"/>
      <c r="NL16" s="1"/>
      <c r="NM16" s="1"/>
      <c r="NN16" s="1"/>
      <c r="NO16" s="1"/>
      <c r="NP16" s="1"/>
    </row>
    <row r="17" spans="1:380">
      <c r="A17" s="11" t="s">
        <v>30</v>
      </c>
      <c r="B17" s="1" t="s">
        <v>16</v>
      </c>
      <c r="C17" s="14" t="s">
        <v>117</v>
      </c>
      <c r="D17" s="1">
        <v>105.1</v>
      </c>
      <c r="E17" s="1">
        <v>105.6</v>
      </c>
      <c r="F17" s="1">
        <v>106.5</v>
      </c>
      <c r="G17" s="1">
        <v>107.1</v>
      </c>
      <c r="H17" s="1">
        <v>108.1</v>
      </c>
      <c r="I17" s="1">
        <v>109</v>
      </c>
      <c r="J17" s="1">
        <v>109.8</v>
      </c>
      <c r="K17" s="1">
        <v>110.7</v>
      </c>
      <c r="L17" s="1">
        <v>111.7</v>
      </c>
      <c r="M17" s="1">
        <v>112.2</v>
      </c>
      <c r="N17" s="1">
        <v>112.8</v>
      </c>
      <c r="O17" s="1">
        <v>113.6</v>
      </c>
      <c r="P17" s="1">
        <v>114</v>
      </c>
      <c r="Q17" s="1">
        <v>114.2</v>
      </c>
      <c r="R17" s="1">
        <v>114.6</v>
      </c>
      <c r="S17" s="1">
        <v>115.4</v>
      </c>
      <c r="T17" s="1">
        <v>116.3</v>
      </c>
      <c r="U17" s="1">
        <v>117.3</v>
      </c>
      <c r="V17" s="1">
        <v>118</v>
      </c>
      <c r="W17" s="1">
        <v>118.8</v>
      </c>
      <c r="X17" s="1">
        <v>119.5</v>
      </c>
      <c r="Y17" s="1">
        <v>120</v>
      </c>
      <c r="Z17" s="1">
        <v>120.8</v>
      </c>
      <c r="AA17" s="1">
        <v>121.7</v>
      </c>
      <c r="AB17" s="1">
        <v>122.7</v>
      </c>
      <c r="AC17" s="1">
        <v>124.2</v>
      </c>
      <c r="AD17" s="1">
        <v>124.7</v>
      </c>
      <c r="AE17" s="1">
        <v>125.7</v>
      </c>
      <c r="AF17" s="1">
        <v>126.7</v>
      </c>
      <c r="AG17" s="1">
        <v>128.19999999999999</v>
      </c>
      <c r="AH17" s="1">
        <v>129.4</v>
      </c>
      <c r="AI17" s="1">
        <v>130.1</v>
      </c>
      <c r="AJ17" s="1">
        <v>131</v>
      </c>
      <c r="AK17" s="1">
        <v>131.5</v>
      </c>
      <c r="AL17" s="1">
        <v>132.19999999999999</v>
      </c>
      <c r="AM17" s="1">
        <v>133.1</v>
      </c>
      <c r="AN17" s="1">
        <v>133.6</v>
      </c>
      <c r="AO17" s="1">
        <v>134.4</v>
      </c>
      <c r="AP17" s="1">
        <v>135</v>
      </c>
      <c r="AQ17" s="1">
        <v>135.5</v>
      </c>
      <c r="AR17" s="1">
        <v>136</v>
      </c>
      <c r="AS17" s="1">
        <v>137.19999999999999</v>
      </c>
      <c r="AT17" s="1">
        <v>138</v>
      </c>
      <c r="AU17" s="1">
        <v>138.9</v>
      </c>
      <c r="AV17" s="1">
        <v>139.9</v>
      </c>
      <c r="AW17" s="1">
        <v>140.9</v>
      </c>
      <c r="AX17" s="1">
        <v>141.19999999999999</v>
      </c>
      <c r="AY17" s="1">
        <v>142.4</v>
      </c>
      <c r="AZ17" s="1">
        <v>143.1</v>
      </c>
      <c r="BA17" s="1">
        <v>143.69999999999999</v>
      </c>
      <c r="BB17" s="1">
        <v>144.19999999999999</v>
      </c>
      <c r="BC17" s="1">
        <v>144.4</v>
      </c>
      <c r="BD17" s="1">
        <v>145.5</v>
      </c>
      <c r="BE17" s="1">
        <v>145.80000000000001</v>
      </c>
      <c r="BF17" s="1">
        <v>147.4</v>
      </c>
      <c r="BG17" s="1">
        <v>149</v>
      </c>
      <c r="BH17" s="1">
        <v>149.80000000000001</v>
      </c>
      <c r="BI17" s="1">
        <v>150.5</v>
      </c>
      <c r="BJ17" s="1">
        <v>152.1</v>
      </c>
      <c r="BK17" s="1">
        <v>153.19999999999999</v>
      </c>
      <c r="BL17" s="1">
        <v>153.6</v>
      </c>
      <c r="BM17" s="1">
        <v>153.30000000000001</v>
      </c>
      <c r="BN17" s="1">
        <v>155.1</v>
      </c>
      <c r="BO17" s="1">
        <v>156.1</v>
      </c>
      <c r="BP17" s="1">
        <v>157</v>
      </c>
      <c r="BQ17" s="1">
        <v>157.30000000000001</v>
      </c>
      <c r="BR17" s="1">
        <v>156.1</v>
      </c>
      <c r="BS17" s="1">
        <v>156.4</v>
      </c>
      <c r="BT17" s="1">
        <v>157.69999999999999</v>
      </c>
      <c r="BU17" s="1">
        <v>159.6</v>
      </c>
      <c r="BV17" s="1">
        <v>161.9</v>
      </c>
      <c r="BW17" s="1">
        <v>162.4</v>
      </c>
      <c r="BX17" s="1">
        <v>162.69999999999999</v>
      </c>
      <c r="BY17" s="1">
        <v>162.80000000000001</v>
      </c>
      <c r="BZ17" s="1">
        <v>162.9</v>
      </c>
      <c r="CA17" s="1">
        <v>163.30000000000001</v>
      </c>
      <c r="CB17" s="1">
        <v>164.2</v>
      </c>
      <c r="CC17" s="1">
        <v>164.5</v>
      </c>
      <c r="CD17" s="1">
        <v>165.1</v>
      </c>
      <c r="CE17" s="1">
        <v>165.7</v>
      </c>
      <c r="CF17" s="1">
        <v>166.3</v>
      </c>
      <c r="CG17" s="1">
        <v>167.2</v>
      </c>
      <c r="CH17" s="1">
        <v>167.8</v>
      </c>
      <c r="CI17" s="1">
        <v>168.6</v>
      </c>
      <c r="CJ17" s="1">
        <v>169.4</v>
      </c>
      <c r="CK17" s="1">
        <v>170.5</v>
      </c>
      <c r="CL17" s="10" t="s">
        <v>32</v>
      </c>
      <c r="CM17" s="10" t="s">
        <v>32</v>
      </c>
      <c r="CN17" s="1">
        <v>182.4</v>
      </c>
      <c r="CO17" s="1">
        <v>182.4</v>
      </c>
      <c r="CP17" s="1">
        <v>180.9</v>
      </c>
      <c r="CQ17" s="1">
        <v>182.9</v>
      </c>
      <c r="CR17" s="1">
        <v>182.7</v>
      </c>
      <c r="CS17" s="1">
        <v>183.4</v>
      </c>
      <c r="CT17" s="1">
        <v>183.6</v>
      </c>
      <c r="CU17" s="1">
        <v>184.6</v>
      </c>
      <c r="CV17" s="1">
        <v>186.5</v>
      </c>
      <c r="CW17" s="33">
        <v>186.1</v>
      </c>
      <c r="CX17" s="33">
        <v>186.8</v>
      </c>
      <c r="CY17" s="1">
        <v>189.6</v>
      </c>
      <c r="CZ17" s="1">
        <v>189.1</v>
      </c>
      <c r="DA17" s="1">
        <v>189.7</v>
      </c>
      <c r="DB17" s="1">
        <v>190.2</v>
      </c>
      <c r="DC17" s="1">
        <v>190.5</v>
      </c>
      <c r="DD17" s="1">
        <v>191.2</v>
      </c>
      <c r="DE17" s="1">
        <v>191.4</v>
      </c>
      <c r="DF17" s="1">
        <v>190.8</v>
      </c>
      <c r="DG17" s="1">
        <v>190.7</v>
      </c>
      <c r="DH17" s="1">
        <v>191.5</v>
      </c>
      <c r="DI17" s="1">
        <v>192.3</v>
      </c>
      <c r="DJ17" s="1">
        <v>192.8</v>
      </c>
      <c r="DK17" s="1">
        <v>192.9</v>
      </c>
      <c r="DL17" s="1">
        <v>192.9</v>
      </c>
      <c r="DM17" s="1">
        <v>193.2</v>
      </c>
      <c r="DN17" s="1">
        <v>193.7</v>
      </c>
      <c r="DO17" s="1">
        <v>194.5</v>
      </c>
      <c r="DP17" s="1">
        <v>194.9</v>
      </c>
      <c r="DQ17" s="1">
        <v>195.5</v>
      </c>
      <c r="DR17" s="1">
        <v>195.9</v>
      </c>
      <c r="DS17" s="1">
        <v>196.9</v>
      </c>
      <c r="DT17" s="1">
        <v>198.3</v>
      </c>
      <c r="DU17" s="1">
        <v>198.4</v>
      </c>
      <c r="DV17" s="33">
        <v>199.5</v>
      </c>
      <c r="DW17" s="33">
        <v>199.9</v>
      </c>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0"/>
      <c r="JE17" s="10"/>
      <c r="JF17" s="10"/>
      <c r="JG17" s="10"/>
      <c r="JH17" s="10"/>
      <c r="JI17" s="10"/>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33"/>
      <c r="KL17" s="1"/>
      <c r="KM17" s="1"/>
      <c r="KN17" s="33"/>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33"/>
      <c r="NI17" s="1"/>
      <c r="NJ17" s="1"/>
      <c r="NK17" s="33"/>
      <c r="NL17" s="1"/>
      <c r="NM17" s="1"/>
      <c r="NN17" s="1"/>
      <c r="NO17" s="1"/>
      <c r="NP17" s="1"/>
    </row>
    <row r="18" spans="1:380">
      <c r="A18" s="11" t="s">
        <v>30</v>
      </c>
      <c r="B18" s="1" t="s">
        <v>17</v>
      </c>
      <c r="C18" s="14" t="s">
        <v>19</v>
      </c>
      <c r="D18" s="1">
        <v>106.5</v>
      </c>
      <c r="E18" s="1">
        <v>107.1</v>
      </c>
      <c r="F18" s="1">
        <v>107.6</v>
      </c>
      <c r="G18" s="1">
        <v>108.1</v>
      </c>
      <c r="H18" s="1">
        <v>108.8</v>
      </c>
      <c r="I18" s="1">
        <v>109.7</v>
      </c>
      <c r="J18" s="1">
        <v>110.5</v>
      </c>
      <c r="K18" s="1">
        <v>111.3</v>
      </c>
      <c r="L18" s="1">
        <v>112.7</v>
      </c>
      <c r="M18" s="1">
        <v>113.6</v>
      </c>
      <c r="N18" s="1">
        <v>114.6</v>
      </c>
      <c r="O18" s="1">
        <v>115.8</v>
      </c>
      <c r="P18" s="1">
        <v>116.5</v>
      </c>
      <c r="Q18" s="1">
        <v>117.1</v>
      </c>
      <c r="R18" s="1">
        <v>117.5</v>
      </c>
      <c r="S18" s="1">
        <v>118.1</v>
      </c>
      <c r="T18" s="1">
        <v>118.7</v>
      </c>
      <c r="U18" s="1">
        <v>119.7</v>
      </c>
      <c r="V18" s="1">
        <v>120.7</v>
      </c>
      <c r="W18" s="1">
        <v>120.9</v>
      </c>
      <c r="X18" s="1">
        <v>121.7</v>
      </c>
      <c r="Y18" s="1">
        <v>122.7</v>
      </c>
      <c r="Z18" s="1">
        <v>123.3</v>
      </c>
      <c r="AA18" s="1">
        <v>123.8</v>
      </c>
      <c r="AB18" s="1">
        <v>124.4</v>
      </c>
      <c r="AC18" s="1">
        <v>125.4</v>
      </c>
      <c r="AD18" s="1">
        <v>126</v>
      </c>
      <c r="AE18" s="1">
        <v>126.4</v>
      </c>
      <c r="AF18" s="1">
        <v>127.3</v>
      </c>
      <c r="AG18" s="1">
        <v>128.4</v>
      </c>
      <c r="AH18" s="1">
        <v>128.80000000000001</v>
      </c>
      <c r="AI18" s="1">
        <v>129.5</v>
      </c>
      <c r="AJ18" s="1">
        <v>130.4</v>
      </c>
      <c r="AK18" s="1">
        <v>131.1</v>
      </c>
      <c r="AL18" s="1">
        <v>132.1</v>
      </c>
      <c r="AM18" s="1">
        <v>132.5</v>
      </c>
      <c r="AN18" s="1">
        <v>133.19999999999999</v>
      </c>
      <c r="AO18" s="1">
        <v>133.9</v>
      </c>
      <c r="AP18" s="1">
        <v>134.4</v>
      </c>
      <c r="AQ18" s="1">
        <v>135</v>
      </c>
      <c r="AR18" s="1">
        <v>135.4</v>
      </c>
      <c r="AS18" s="1">
        <v>136.30000000000001</v>
      </c>
      <c r="AT18" s="1">
        <v>137.19999999999999</v>
      </c>
      <c r="AU18" s="1">
        <v>137.80000000000001</v>
      </c>
      <c r="AV18" s="1">
        <v>138.5</v>
      </c>
      <c r="AW18" s="1">
        <v>139.6</v>
      </c>
      <c r="AX18" s="1">
        <v>139.9</v>
      </c>
      <c r="AY18" s="1">
        <v>140.4</v>
      </c>
      <c r="AZ18" s="1">
        <v>140.69999999999999</v>
      </c>
      <c r="BA18" s="1">
        <v>140.9</v>
      </c>
      <c r="BB18" s="1">
        <v>141.6</v>
      </c>
      <c r="BC18" s="1">
        <v>142.4</v>
      </c>
      <c r="BD18" s="1">
        <v>142.5</v>
      </c>
      <c r="BE18" s="1">
        <v>143.1</v>
      </c>
      <c r="BF18" s="1">
        <v>144.30000000000001</v>
      </c>
      <c r="BG18" s="1">
        <v>145.30000000000001</v>
      </c>
      <c r="BH18" s="1">
        <v>146.1</v>
      </c>
      <c r="BI18" s="1">
        <v>147.19999999999999</v>
      </c>
      <c r="BJ18" s="1">
        <v>148.19999999999999</v>
      </c>
      <c r="BK18" s="1">
        <v>148</v>
      </c>
      <c r="BL18" s="1">
        <v>148.30000000000001</v>
      </c>
      <c r="BM18" s="1">
        <v>148.69999999999999</v>
      </c>
      <c r="BN18" s="1">
        <v>149.19999999999999</v>
      </c>
      <c r="BO18" s="1">
        <v>150.1</v>
      </c>
      <c r="BP18" s="1">
        <v>150.80000000000001</v>
      </c>
      <c r="BQ18" s="1">
        <v>151.30000000000001</v>
      </c>
      <c r="BR18" s="1">
        <v>151.5</v>
      </c>
      <c r="BS18" s="1">
        <v>152.1</v>
      </c>
      <c r="BT18" s="1">
        <v>152.1</v>
      </c>
      <c r="BU18" s="1">
        <v>150.69999999999999</v>
      </c>
      <c r="BV18" s="1">
        <v>151.69999999999999</v>
      </c>
      <c r="BW18" s="1">
        <v>151.6</v>
      </c>
      <c r="BX18" s="1">
        <v>150.6</v>
      </c>
      <c r="BY18" s="1">
        <v>150.5</v>
      </c>
      <c r="BZ18" s="1">
        <v>150.80000000000001</v>
      </c>
      <c r="CA18" s="1">
        <v>151.30000000000001</v>
      </c>
      <c r="CB18" s="1">
        <v>151.4</v>
      </c>
      <c r="CC18" s="1">
        <v>151.6</v>
      </c>
      <c r="CD18" s="1">
        <v>151.80000000000001</v>
      </c>
      <c r="CE18" s="1">
        <v>151.69999999999999</v>
      </c>
      <c r="CF18" s="1">
        <v>151.69999999999999</v>
      </c>
      <c r="CG18" s="1">
        <v>152.30000000000001</v>
      </c>
      <c r="CH18" s="1">
        <v>152.6</v>
      </c>
      <c r="CI18" s="1">
        <v>152.80000000000001</v>
      </c>
      <c r="CJ18" s="1">
        <v>153</v>
      </c>
      <c r="CK18" s="1">
        <v>153.4</v>
      </c>
      <c r="CL18" s="10" t="s">
        <v>32</v>
      </c>
      <c r="CM18" s="10" t="s">
        <v>32</v>
      </c>
      <c r="CN18" s="1">
        <v>154.69999999999999</v>
      </c>
      <c r="CO18" s="1">
        <v>154.69999999999999</v>
      </c>
      <c r="CP18" s="1">
        <v>155.1</v>
      </c>
      <c r="CQ18" s="1">
        <v>155.4</v>
      </c>
      <c r="CR18" s="1">
        <v>155.69999999999999</v>
      </c>
      <c r="CS18" s="1">
        <v>156.30000000000001</v>
      </c>
      <c r="CT18" s="1">
        <v>157</v>
      </c>
      <c r="CU18" s="1">
        <v>157.5</v>
      </c>
      <c r="CV18" s="1">
        <v>159.1</v>
      </c>
      <c r="CW18" s="33">
        <v>159.6</v>
      </c>
      <c r="CX18" s="33">
        <v>160.69999999999999</v>
      </c>
      <c r="CY18" s="1">
        <v>165.3</v>
      </c>
      <c r="CZ18" s="1">
        <v>165.3</v>
      </c>
      <c r="DA18" s="1">
        <v>166</v>
      </c>
      <c r="DB18" s="1">
        <v>167</v>
      </c>
      <c r="DC18" s="1">
        <v>167.7</v>
      </c>
      <c r="DD18" s="1">
        <v>168.9</v>
      </c>
      <c r="DE18" s="1">
        <v>170.4</v>
      </c>
      <c r="DF18" s="1">
        <v>171.8</v>
      </c>
      <c r="DG18" s="1">
        <v>173.2</v>
      </c>
      <c r="DH18" s="1">
        <v>174.1</v>
      </c>
      <c r="DI18" s="1">
        <v>175.4</v>
      </c>
      <c r="DJ18" s="1">
        <v>177.5</v>
      </c>
      <c r="DK18" s="1">
        <v>179.3</v>
      </c>
      <c r="DL18" s="1">
        <v>180.7</v>
      </c>
      <c r="DM18" s="1">
        <v>182</v>
      </c>
      <c r="DN18" s="1">
        <v>183.2</v>
      </c>
      <c r="DO18" s="1">
        <v>184.7</v>
      </c>
      <c r="DP18" s="1">
        <v>186.1</v>
      </c>
      <c r="DQ18" s="1">
        <v>187.2</v>
      </c>
      <c r="DR18" s="1">
        <v>188.1</v>
      </c>
      <c r="DS18" s="1">
        <v>189</v>
      </c>
      <c r="DT18" s="1">
        <v>190</v>
      </c>
      <c r="DU18" s="1">
        <v>190</v>
      </c>
      <c r="DV18" s="33">
        <v>190.7</v>
      </c>
      <c r="DW18" s="33">
        <v>191.2</v>
      </c>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0"/>
      <c r="JE18" s="10"/>
      <c r="JF18" s="10"/>
      <c r="JG18" s="10"/>
      <c r="JH18" s="10"/>
      <c r="JI18" s="10"/>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33"/>
      <c r="KL18" s="1"/>
      <c r="KM18" s="1"/>
      <c r="KN18" s="33"/>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33"/>
      <c r="NI18" s="1"/>
      <c r="NJ18" s="1"/>
      <c r="NK18" s="33"/>
      <c r="NL18" s="1"/>
      <c r="NM18" s="1"/>
      <c r="NN18" s="1"/>
      <c r="NO18" s="1"/>
      <c r="NP18" s="1"/>
    </row>
    <row r="19" spans="1:380">
      <c r="A19" s="11" t="s">
        <v>30</v>
      </c>
      <c r="B19" s="1" t="s">
        <v>18</v>
      </c>
      <c r="C19" s="14" t="s">
        <v>19</v>
      </c>
      <c r="D19" s="1">
        <v>105.8</v>
      </c>
      <c r="E19" s="1">
        <v>106.3</v>
      </c>
      <c r="F19" s="1">
        <v>106.8</v>
      </c>
      <c r="G19" s="1">
        <v>107.4</v>
      </c>
      <c r="H19" s="1">
        <v>107.9</v>
      </c>
      <c r="I19" s="1">
        <v>108.8</v>
      </c>
      <c r="J19" s="1">
        <v>109.5</v>
      </c>
      <c r="K19" s="1">
        <v>110.2</v>
      </c>
      <c r="L19" s="1">
        <v>111.4</v>
      </c>
      <c r="M19" s="1">
        <v>112.3</v>
      </c>
      <c r="N19" s="1">
        <v>113.1</v>
      </c>
      <c r="O19" s="1">
        <v>114</v>
      </c>
      <c r="P19" s="1">
        <v>114.5</v>
      </c>
      <c r="Q19" s="1">
        <v>114.5</v>
      </c>
      <c r="R19" s="1">
        <v>114.9</v>
      </c>
      <c r="S19" s="1">
        <v>116.1</v>
      </c>
      <c r="T19" s="1">
        <v>116.8</v>
      </c>
      <c r="U19" s="1">
        <v>117.3</v>
      </c>
      <c r="V19" s="1">
        <v>118.3</v>
      </c>
      <c r="W19" s="1">
        <v>118.8</v>
      </c>
      <c r="X19" s="1">
        <v>119.2</v>
      </c>
      <c r="Y19" s="1">
        <v>120.3</v>
      </c>
      <c r="Z19" s="1">
        <v>120.5</v>
      </c>
      <c r="AA19" s="1">
        <v>120.6</v>
      </c>
      <c r="AB19" s="1">
        <v>121.6</v>
      </c>
      <c r="AC19" s="1">
        <v>122.7</v>
      </c>
      <c r="AD19" s="1">
        <v>122.9</v>
      </c>
      <c r="AE19" s="1">
        <v>123.3</v>
      </c>
      <c r="AF19" s="1">
        <v>124.1</v>
      </c>
      <c r="AG19" s="1">
        <v>125.1</v>
      </c>
      <c r="AH19" s="1">
        <v>125.5</v>
      </c>
      <c r="AI19" s="1">
        <v>126.3</v>
      </c>
      <c r="AJ19" s="1">
        <v>126.8</v>
      </c>
      <c r="AK19" s="1">
        <v>127.3</v>
      </c>
      <c r="AL19" s="1">
        <v>128.19999999999999</v>
      </c>
      <c r="AM19" s="1">
        <v>128.5</v>
      </c>
      <c r="AN19" s="1">
        <v>128.9</v>
      </c>
      <c r="AO19" s="1">
        <v>129.80000000000001</v>
      </c>
      <c r="AP19" s="1">
        <v>130.19999999999999</v>
      </c>
      <c r="AQ19" s="1">
        <v>130.6</v>
      </c>
      <c r="AR19" s="1">
        <v>131.1</v>
      </c>
      <c r="AS19" s="1">
        <v>131.6</v>
      </c>
      <c r="AT19" s="1">
        <v>132.19999999999999</v>
      </c>
      <c r="AU19" s="1">
        <v>133</v>
      </c>
      <c r="AV19" s="1">
        <v>133.5</v>
      </c>
      <c r="AW19" s="1">
        <v>134.30000000000001</v>
      </c>
      <c r="AX19" s="1">
        <v>134.5</v>
      </c>
      <c r="AY19" s="1">
        <v>135.19999999999999</v>
      </c>
      <c r="AZ19" s="1">
        <v>135.80000000000001</v>
      </c>
      <c r="BA19" s="1">
        <v>135.80000000000001</v>
      </c>
      <c r="BB19" s="1">
        <v>136.19999999999999</v>
      </c>
      <c r="BC19" s="1">
        <v>136.80000000000001</v>
      </c>
      <c r="BD19" s="1">
        <v>137.30000000000001</v>
      </c>
      <c r="BE19" s="1">
        <v>137.69999999999999</v>
      </c>
      <c r="BF19" s="1">
        <v>138.1</v>
      </c>
      <c r="BG19" s="1">
        <v>139.19999999999999</v>
      </c>
      <c r="BH19" s="1">
        <v>139.69999999999999</v>
      </c>
      <c r="BI19" s="1">
        <v>140.6</v>
      </c>
      <c r="BJ19" s="1">
        <v>141.5</v>
      </c>
      <c r="BK19" s="1">
        <v>141.9</v>
      </c>
      <c r="BL19" s="1">
        <v>142.30000000000001</v>
      </c>
      <c r="BM19" s="1">
        <v>142.4</v>
      </c>
      <c r="BN19" s="1">
        <v>143</v>
      </c>
      <c r="BO19" s="1">
        <v>143.30000000000001</v>
      </c>
      <c r="BP19" s="1">
        <v>144.1</v>
      </c>
      <c r="BQ19" s="1">
        <v>144.69999999999999</v>
      </c>
      <c r="BR19" s="1">
        <v>145.1</v>
      </c>
      <c r="BS19" s="1">
        <v>145.80000000000001</v>
      </c>
      <c r="BT19" s="1">
        <v>146.1</v>
      </c>
      <c r="BU19" s="1">
        <v>144.5</v>
      </c>
      <c r="BV19" s="1">
        <v>145.5</v>
      </c>
      <c r="BW19" s="1">
        <v>145.9</v>
      </c>
      <c r="BX19" s="1">
        <v>145.1</v>
      </c>
      <c r="BY19" s="1">
        <v>146.1</v>
      </c>
      <c r="BZ19" s="1">
        <v>146.1</v>
      </c>
      <c r="CA19" s="1">
        <v>146.6</v>
      </c>
      <c r="CB19" s="1">
        <v>146.5</v>
      </c>
      <c r="CC19" s="1">
        <v>146.6</v>
      </c>
      <c r="CD19" s="1">
        <v>146.6</v>
      </c>
      <c r="CE19" s="1">
        <v>146.6</v>
      </c>
      <c r="CF19" s="1">
        <v>146.69999999999999</v>
      </c>
      <c r="CG19" s="1">
        <v>147</v>
      </c>
      <c r="CH19" s="1">
        <v>147.30000000000001</v>
      </c>
      <c r="CI19" s="1">
        <v>147.4</v>
      </c>
      <c r="CJ19" s="1">
        <v>147.5</v>
      </c>
      <c r="CK19" s="1">
        <v>147.6</v>
      </c>
      <c r="CL19" s="10" t="s">
        <v>32</v>
      </c>
      <c r="CM19" s="10" t="s">
        <v>32</v>
      </c>
      <c r="CN19" s="1">
        <v>150</v>
      </c>
      <c r="CO19" s="1">
        <v>150</v>
      </c>
      <c r="CP19" s="1">
        <v>149.30000000000001</v>
      </c>
      <c r="CQ19" s="1">
        <v>149.9</v>
      </c>
      <c r="CR19" s="1">
        <v>150.6</v>
      </c>
      <c r="CS19" s="1">
        <v>151</v>
      </c>
      <c r="CT19" s="1">
        <v>151.6</v>
      </c>
      <c r="CU19" s="1">
        <v>152.4</v>
      </c>
      <c r="CV19" s="1">
        <v>153.9</v>
      </c>
      <c r="CW19" s="33">
        <v>154.4</v>
      </c>
      <c r="CX19" s="33">
        <v>155.1</v>
      </c>
      <c r="CY19" s="1">
        <v>160.6</v>
      </c>
      <c r="CZ19" s="1">
        <v>159.9</v>
      </c>
      <c r="DA19" s="1">
        <v>161.1</v>
      </c>
      <c r="DB19" s="1">
        <v>162.6</v>
      </c>
      <c r="DC19" s="1">
        <v>163.6</v>
      </c>
      <c r="DD19" s="1">
        <v>164.8</v>
      </c>
      <c r="DE19" s="1">
        <v>166</v>
      </c>
      <c r="DF19" s="1">
        <v>167.3</v>
      </c>
      <c r="DG19" s="1">
        <v>169.3</v>
      </c>
      <c r="DH19" s="1">
        <v>171</v>
      </c>
      <c r="DI19" s="1">
        <v>173.2</v>
      </c>
      <c r="DJ19" s="1">
        <v>175.1</v>
      </c>
      <c r="DK19" s="1">
        <v>177.2</v>
      </c>
      <c r="DL19" s="1">
        <v>178.7</v>
      </c>
      <c r="DM19" s="1">
        <v>180.3</v>
      </c>
      <c r="DN19" s="1">
        <v>181.7</v>
      </c>
      <c r="DO19" s="1">
        <v>183.3</v>
      </c>
      <c r="DP19" s="1">
        <v>184.4</v>
      </c>
      <c r="DQ19" s="1">
        <v>185.2</v>
      </c>
      <c r="DR19" s="1">
        <v>185.9</v>
      </c>
      <c r="DS19" s="1">
        <v>186.3</v>
      </c>
      <c r="DT19" s="1">
        <v>187</v>
      </c>
      <c r="DU19" s="1">
        <v>187</v>
      </c>
      <c r="DV19" s="33">
        <v>187.3</v>
      </c>
      <c r="DW19" s="33">
        <v>187.9</v>
      </c>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0"/>
      <c r="JE19" s="10"/>
      <c r="JF19" s="10"/>
      <c r="JG19" s="10"/>
      <c r="JH19" s="10"/>
      <c r="JI19" s="10"/>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33"/>
      <c r="KL19" s="1"/>
      <c r="KM19" s="1"/>
      <c r="KN19" s="33"/>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33"/>
      <c r="NI19" s="1"/>
      <c r="NJ19" s="1"/>
      <c r="NK19" s="33"/>
      <c r="NL19" s="1"/>
      <c r="NM19" s="1"/>
      <c r="NN19" s="53"/>
      <c r="NO19" s="1"/>
      <c r="NP19" s="1"/>
    </row>
    <row r="20" spans="1:380">
      <c r="A20" s="11" t="s">
        <v>30</v>
      </c>
      <c r="B20" s="1" t="s">
        <v>19</v>
      </c>
      <c r="C20" s="14" t="s">
        <v>19</v>
      </c>
      <c r="D20" s="1">
        <v>106.4</v>
      </c>
      <c r="E20" s="1">
        <v>107</v>
      </c>
      <c r="F20" s="1">
        <v>107.5</v>
      </c>
      <c r="G20" s="1">
        <v>108</v>
      </c>
      <c r="H20" s="1">
        <v>108.6</v>
      </c>
      <c r="I20" s="1">
        <v>109.5</v>
      </c>
      <c r="J20" s="1">
        <v>110.3</v>
      </c>
      <c r="K20" s="1">
        <v>111.1</v>
      </c>
      <c r="L20" s="1">
        <v>112.5</v>
      </c>
      <c r="M20" s="1">
        <v>113.4</v>
      </c>
      <c r="N20" s="1">
        <v>114.4</v>
      </c>
      <c r="O20" s="1">
        <v>115.5</v>
      </c>
      <c r="P20" s="1">
        <v>116.2</v>
      </c>
      <c r="Q20" s="1">
        <v>116.7</v>
      </c>
      <c r="R20" s="1">
        <v>117.2</v>
      </c>
      <c r="S20" s="1">
        <v>117.8</v>
      </c>
      <c r="T20" s="1">
        <v>118.5</v>
      </c>
      <c r="U20" s="1">
        <v>119.3</v>
      </c>
      <c r="V20" s="1">
        <v>120.3</v>
      </c>
      <c r="W20" s="1">
        <v>120.7</v>
      </c>
      <c r="X20" s="1">
        <v>121.3</v>
      </c>
      <c r="Y20" s="1">
        <v>122.3</v>
      </c>
      <c r="Z20" s="1">
        <v>122.9</v>
      </c>
      <c r="AA20" s="1">
        <v>123.3</v>
      </c>
      <c r="AB20" s="1">
        <v>124</v>
      </c>
      <c r="AC20" s="1">
        <v>125</v>
      </c>
      <c r="AD20" s="1">
        <v>125.5</v>
      </c>
      <c r="AE20" s="1">
        <v>126</v>
      </c>
      <c r="AF20" s="1">
        <v>126.8</v>
      </c>
      <c r="AG20" s="1">
        <v>128</v>
      </c>
      <c r="AH20" s="1">
        <v>128.30000000000001</v>
      </c>
      <c r="AI20" s="1">
        <v>129</v>
      </c>
      <c r="AJ20" s="1">
        <v>129.9</v>
      </c>
      <c r="AK20" s="1">
        <v>130.6</v>
      </c>
      <c r="AL20" s="1">
        <v>131.5</v>
      </c>
      <c r="AM20" s="1">
        <v>131.9</v>
      </c>
      <c r="AN20" s="1">
        <v>132.6</v>
      </c>
      <c r="AO20" s="1">
        <v>133.4</v>
      </c>
      <c r="AP20" s="1">
        <v>133.80000000000001</v>
      </c>
      <c r="AQ20" s="1">
        <v>134.4</v>
      </c>
      <c r="AR20" s="1">
        <v>134.80000000000001</v>
      </c>
      <c r="AS20" s="1">
        <v>135.6</v>
      </c>
      <c r="AT20" s="1">
        <v>136.5</v>
      </c>
      <c r="AU20" s="1">
        <v>137.1</v>
      </c>
      <c r="AV20" s="1">
        <v>137.80000000000001</v>
      </c>
      <c r="AW20" s="1">
        <v>138.80000000000001</v>
      </c>
      <c r="AX20" s="1">
        <v>139.19999999999999</v>
      </c>
      <c r="AY20" s="1">
        <v>139.69999999999999</v>
      </c>
      <c r="AZ20" s="1">
        <v>140</v>
      </c>
      <c r="BA20" s="1">
        <v>140.19999999999999</v>
      </c>
      <c r="BB20" s="1">
        <v>140.80000000000001</v>
      </c>
      <c r="BC20" s="1">
        <v>141.6</v>
      </c>
      <c r="BD20" s="1">
        <v>141.80000000000001</v>
      </c>
      <c r="BE20" s="1">
        <v>142.30000000000001</v>
      </c>
      <c r="BF20" s="1">
        <v>143.5</v>
      </c>
      <c r="BG20" s="1">
        <v>144.5</v>
      </c>
      <c r="BH20" s="1">
        <v>145.19999999999999</v>
      </c>
      <c r="BI20" s="1">
        <v>146.19999999999999</v>
      </c>
      <c r="BJ20" s="1">
        <v>147.30000000000001</v>
      </c>
      <c r="BK20" s="1">
        <v>147.19999999999999</v>
      </c>
      <c r="BL20" s="1">
        <v>147.5</v>
      </c>
      <c r="BM20" s="1">
        <v>147.80000000000001</v>
      </c>
      <c r="BN20" s="1">
        <v>148.30000000000001</v>
      </c>
      <c r="BO20" s="1">
        <v>149.1</v>
      </c>
      <c r="BP20" s="1">
        <v>149.80000000000001</v>
      </c>
      <c r="BQ20" s="1">
        <v>150.30000000000001</v>
      </c>
      <c r="BR20" s="1">
        <v>150.6</v>
      </c>
      <c r="BS20" s="1">
        <v>151.30000000000001</v>
      </c>
      <c r="BT20" s="1">
        <v>151.30000000000001</v>
      </c>
      <c r="BU20" s="1">
        <v>149.80000000000001</v>
      </c>
      <c r="BV20" s="1">
        <v>150.80000000000001</v>
      </c>
      <c r="BW20" s="1">
        <v>150.80000000000001</v>
      </c>
      <c r="BX20" s="1">
        <v>149.9</v>
      </c>
      <c r="BY20" s="1">
        <v>149.9</v>
      </c>
      <c r="BZ20" s="1">
        <v>150.1</v>
      </c>
      <c r="CA20" s="1">
        <v>150.69999999999999</v>
      </c>
      <c r="CB20" s="1">
        <v>150.69999999999999</v>
      </c>
      <c r="CC20" s="1">
        <v>150.9</v>
      </c>
      <c r="CD20" s="1">
        <v>151.1</v>
      </c>
      <c r="CE20" s="1">
        <v>151</v>
      </c>
      <c r="CF20" s="1">
        <v>151</v>
      </c>
      <c r="CG20" s="1">
        <v>151.5</v>
      </c>
      <c r="CH20" s="1">
        <v>151.9</v>
      </c>
      <c r="CI20" s="1">
        <v>152.1</v>
      </c>
      <c r="CJ20" s="1">
        <v>152.30000000000001</v>
      </c>
      <c r="CK20" s="1">
        <v>152.5</v>
      </c>
      <c r="CL20" s="10" t="s">
        <v>32</v>
      </c>
      <c r="CM20" s="10" t="s">
        <v>32</v>
      </c>
      <c r="CN20" s="1">
        <v>154.1</v>
      </c>
      <c r="CO20" s="1">
        <v>154.1</v>
      </c>
      <c r="CP20" s="1">
        <v>154.30000000000001</v>
      </c>
      <c r="CQ20" s="1">
        <v>154.6</v>
      </c>
      <c r="CR20" s="1">
        <v>155</v>
      </c>
      <c r="CS20" s="1">
        <v>155.5</v>
      </c>
      <c r="CT20" s="1">
        <v>156.30000000000001</v>
      </c>
      <c r="CU20" s="1">
        <v>156.80000000000001</v>
      </c>
      <c r="CV20" s="1">
        <v>158.4</v>
      </c>
      <c r="CW20" s="33">
        <v>158.9</v>
      </c>
      <c r="CX20" s="33">
        <v>159.9</v>
      </c>
      <c r="CY20" s="1">
        <v>164.5</v>
      </c>
      <c r="CZ20" s="1">
        <v>164.6</v>
      </c>
      <c r="DA20" s="1">
        <v>165.3</v>
      </c>
      <c r="DB20" s="1">
        <v>166.3</v>
      </c>
      <c r="DC20" s="1">
        <v>167.1</v>
      </c>
      <c r="DD20" s="1">
        <v>168.3</v>
      </c>
      <c r="DE20" s="1">
        <v>169.8</v>
      </c>
      <c r="DF20" s="1">
        <v>171.2</v>
      </c>
      <c r="DG20" s="1">
        <v>172.7</v>
      </c>
      <c r="DH20" s="1">
        <v>173.7</v>
      </c>
      <c r="DI20" s="1">
        <v>175.1</v>
      </c>
      <c r="DJ20" s="1">
        <v>177.1</v>
      </c>
      <c r="DK20" s="1">
        <v>179</v>
      </c>
      <c r="DL20" s="1">
        <v>180.4</v>
      </c>
      <c r="DM20" s="1">
        <v>181.7</v>
      </c>
      <c r="DN20" s="1">
        <v>183</v>
      </c>
      <c r="DO20" s="1">
        <v>184.5</v>
      </c>
      <c r="DP20" s="1">
        <v>185.9</v>
      </c>
      <c r="DQ20" s="1">
        <v>186.9</v>
      </c>
      <c r="DR20" s="1">
        <v>187.8</v>
      </c>
      <c r="DS20" s="1">
        <v>188.6</v>
      </c>
      <c r="DT20" s="1">
        <v>189.6</v>
      </c>
      <c r="DU20" s="1">
        <v>189.6</v>
      </c>
      <c r="DV20" s="33">
        <v>190.2</v>
      </c>
      <c r="DW20" s="33">
        <v>190.8</v>
      </c>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0"/>
      <c r="JE20" s="10"/>
      <c r="JF20" s="10"/>
      <c r="JG20" s="10"/>
      <c r="JH20" s="10"/>
      <c r="JI20" s="10"/>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33"/>
      <c r="KL20" s="1"/>
      <c r="KM20" s="1"/>
      <c r="KN20" s="33"/>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33"/>
      <c r="NI20" s="1"/>
      <c r="NJ20" s="1"/>
      <c r="NK20" s="33"/>
      <c r="NL20" s="1"/>
      <c r="NM20" s="1"/>
      <c r="NN20" s="53"/>
      <c r="NO20" s="1"/>
      <c r="NP20" s="1"/>
    </row>
    <row r="21" spans="1:380">
      <c r="A21" s="11" t="s">
        <v>30</v>
      </c>
      <c r="B21" s="1" t="s">
        <v>20</v>
      </c>
      <c r="C21" s="14" t="s">
        <v>20</v>
      </c>
      <c r="D21" s="1" t="s">
        <v>32</v>
      </c>
      <c r="E21" s="1" t="s">
        <v>32</v>
      </c>
      <c r="F21" s="1" t="s">
        <v>32</v>
      </c>
      <c r="G21" s="1" t="s">
        <v>32</v>
      </c>
      <c r="H21" s="1" t="s">
        <v>32</v>
      </c>
      <c r="I21" s="1" t="s">
        <v>32</v>
      </c>
      <c r="J21" s="1" t="s">
        <v>32</v>
      </c>
      <c r="K21" s="1" t="s">
        <v>32</v>
      </c>
      <c r="L21" s="1" t="s">
        <v>32</v>
      </c>
      <c r="M21" s="1" t="s">
        <v>32</v>
      </c>
      <c r="N21" s="1" t="s">
        <v>32</v>
      </c>
      <c r="O21" s="1" t="s">
        <v>32</v>
      </c>
      <c r="P21" s="1" t="s">
        <v>32</v>
      </c>
      <c r="Q21" s="1" t="s">
        <v>32</v>
      </c>
      <c r="R21" s="1" t="s">
        <v>32</v>
      </c>
      <c r="S21" s="1" t="s">
        <v>32</v>
      </c>
      <c r="T21" s="1" t="s">
        <v>32</v>
      </c>
      <c r="U21" s="1" t="s">
        <v>32</v>
      </c>
      <c r="V21" s="1" t="s">
        <v>32</v>
      </c>
      <c r="W21" s="1" t="s">
        <v>32</v>
      </c>
      <c r="X21" s="1" t="s">
        <v>32</v>
      </c>
      <c r="Y21" s="1" t="s">
        <v>32</v>
      </c>
      <c r="Z21" s="1" t="s">
        <v>32</v>
      </c>
      <c r="AA21" s="1" t="s">
        <v>32</v>
      </c>
      <c r="AB21" s="1" t="s">
        <v>32</v>
      </c>
      <c r="AC21" s="1" t="s">
        <v>32</v>
      </c>
      <c r="AD21" s="1" t="s">
        <v>32</v>
      </c>
      <c r="AE21" s="1" t="s">
        <v>32</v>
      </c>
      <c r="AF21" s="1" t="s">
        <v>32</v>
      </c>
      <c r="AG21" s="1" t="s">
        <v>32</v>
      </c>
      <c r="AH21" s="1" t="s">
        <v>32</v>
      </c>
      <c r="AI21" s="1" t="s">
        <v>32</v>
      </c>
      <c r="AJ21" s="1" t="s">
        <v>32</v>
      </c>
      <c r="AK21" s="1" t="s">
        <v>32</v>
      </c>
      <c r="AL21" s="1" t="s">
        <v>32</v>
      </c>
      <c r="AM21" s="1" t="s">
        <v>32</v>
      </c>
      <c r="AN21" s="1" t="s">
        <v>32</v>
      </c>
      <c r="AO21" s="1" t="s">
        <v>32</v>
      </c>
      <c r="AP21" s="1" t="s">
        <v>32</v>
      </c>
      <c r="AQ21" s="1" t="s">
        <v>32</v>
      </c>
      <c r="AR21" s="1" t="s">
        <v>32</v>
      </c>
      <c r="AS21" s="1" t="s">
        <v>32</v>
      </c>
      <c r="AT21" s="1" t="s">
        <v>32</v>
      </c>
      <c r="AU21" s="1" t="s">
        <v>32</v>
      </c>
      <c r="AV21" s="1" t="s">
        <v>32</v>
      </c>
      <c r="AW21" s="1" t="s">
        <v>32</v>
      </c>
      <c r="AX21" s="1" t="s">
        <v>32</v>
      </c>
      <c r="AY21" s="1" t="s">
        <v>32</v>
      </c>
      <c r="AZ21" s="1" t="s">
        <v>32</v>
      </c>
      <c r="BA21" s="1" t="s">
        <v>32</v>
      </c>
      <c r="BB21" s="1" t="s">
        <v>32</v>
      </c>
      <c r="BC21" s="1" t="s">
        <v>32</v>
      </c>
      <c r="BD21" s="1" t="s">
        <v>32</v>
      </c>
      <c r="BE21" s="1" t="s">
        <v>32</v>
      </c>
      <c r="BF21" s="1" t="s">
        <v>32</v>
      </c>
      <c r="BG21" s="1" t="s">
        <v>32</v>
      </c>
      <c r="BH21" s="1" t="s">
        <v>32</v>
      </c>
      <c r="BI21" s="1" t="s">
        <v>32</v>
      </c>
      <c r="BJ21" s="1" t="s">
        <v>32</v>
      </c>
      <c r="BK21" s="1" t="s">
        <v>32</v>
      </c>
      <c r="BL21" s="1" t="s">
        <v>32</v>
      </c>
      <c r="BM21" s="1" t="s">
        <v>32</v>
      </c>
      <c r="BN21" s="1" t="s">
        <v>32</v>
      </c>
      <c r="BO21" s="1" t="s">
        <v>32</v>
      </c>
      <c r="BP21" s="1" t="s">
        <v>32</v>
      </c>
      <c r="BQ21" s="1" t="s">
        <v>32</v>
      </c>
      <c r="BR21" s="1" t="s">
        <v>32</v>
      </c>
      <c r="BS21" s="1" t="s">
        <v>32</v>
      </c>
      <c r="BT21" s="1" t="s">
        <v>32</v>
      </c>
      <c r="BU21" s="1" t="s">
        <v>32</v>
      </c>
      <c r="BV21" s="1" t="s">
        <v>32</v>
      </c>
      <c r="BW21" s="1" t="s">
        <v>32</v>
      </c>
      <c r="BX21" s="1" t="s">
        <v>32</v>
      </c>
      <c r="BY21" s="1" t="s">
        <v>32</v>
      </c>
      <c r="BZ21" s="1" t="s">
        <v>32</v>
      </c>
      <c r="CA21" s="1" t="s">
        <v>32</v>
      </c>
      <c r="CB21" s="1" t="s">
        <v>32</v>
      </c>
      <c r="CC21" s="1" t="s">
        <v>32</v>
      </c>
      <c r="CD21" s="1" t="s">
        <v>32</v>
      </c>
      <c r="CE21" s="1" t="s">
        <v>32</v>
      </c>
      <c r="CF21" s="1" t="s">
        <v>32</v>
      </c>
      <c r="CG21" s="1" t="s">
        <v>32</v>
      </c>
      <c r="CH21" s="1" t="s">
        <v>32</v>
      </c>
      <c r="CI21" s="1" t="s">
        <v>32</v>
      </c>
      <c r="CJ21" s="1" t="s">
        <v>32</v>
      </c>
      <c r="CK21" s="1" t="s">
        <v>32</v>
      </c>
      <c r="CL21" s="1" t="s">
        <v>32</v>
      </c>
      <c r="CM21" s="10" t="s">
        <v>32</v>
      </c>
      <c r="CN21" s="1" t="s">
        <v>32</v>
      </c>
      <c r="CO21" s="1" t="s">
        <v>32</v>
      </c>
      <c r="CP21" s="1" t="s">
        <v>32</v>
      </c>
      <c r="CQ21" s="1" t="s">
        <v>32</v>
      </c>
      <c r="CR21" s="1" t="s">
        <v>32</v>
      </c>
      <c r="CS21" s="1" t="s">
        <v>32</v>
      </c>
      <c r="CT21" s="1" t="s">
        <v>32</v>
      </c>
      <c r="CU21" s="1" t="s">
        <v>32</v>
      </c>
      <c r="CV21" s="1" t="s">
        <v>32</v>
      </c>
      <c r="CW21" s="39" t="s">
        <v>32</v>
      </c>
      <c r="CX21" s="39" t="s">
        <v>32</v>
      </c>
      <c r="CY21" s="1" t="s">
        <v>32</v>
      </c>
      <c r="CZ21" s="1" t="s">
        <v>32</v>
      </c>
      <c r="DA21" s="1" t="s">
        <v>32</v>
      </c>
      <c r="DB21" s="1" t="s">
        <v>32</v>
      </c>
      <c r="DC21" s="1" t="s">
        <v>32</v>
      </c>
      <c r="DD21" s="1" t="s">
        <v>32</v>
      </c>
      <c r="DE21" s="1" t="s">
        <v>32</v>
      </c>
      <c r="DF21" s="1" t="s">
        <v>32</v>
      </c>
      <c r="DG21" s="1" t="s">
        <v>32</v>
      </c>
      <c r="DH21" s="1" t="s">
        <v>32</v>
      </c>
      <c r="DI21" s="1" t="s">
        <v>32</v>
      </c>
      <c r="DJ21" s="1" t="s">
        <v>32</v>
      </c>
      <c r="DK21" s="1" t="s">
        <v>32</v>
      </c>
      <c r="DL21" s="1" t="s">
        <v>32</v>
      </c>
      <c r="DM21" s="1" t="s">
        <v>32</v>
      </c>
      <c r="DN21" s="1" t="s">
        <v>32</v>
      </c>
      <c r="DO21" s="1" t="s">
        <v>32</v>
      </c>
      <c r="DP21" s="1" t="s">
        <v>32</v>
      </c>
      <c r="DQ21" s="1" t="s">
        <v>32</v>
      </c>
      <c r="DR21" s="1" t="s">
        <v>32</v>
      </c>
      <c r="DS21" s="1" t="s">
        <v>32</v>
      </c>
      <c r="DT21" s="1" t="s">
        <v>32</v>
      </c>
      <c r="DU21" s="1" t="s">
        <v>32</v>
      </c>
      <c r="DV21" s="39" t="s">
        <v>32</v>
      </c>
      <c r="DW21" s="39" t="s">
        <v>32</v>
      </c>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0"/>
      <c r="JH21" s="10"/>
      <c r="JI21" s="10"/>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39"/>
      <c r="KL21" s="1"/>
      <c r="KM21" s="1"/>
      <c r="KN21" s="39"/>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39"/>
      <c r="NI21" s="1"/>
      <c r="NJ21" s="1"/>
      <c r="NK21" s="39"/>
      <c r="NL21" s="1"/>
      <c r="NM21" s="1"/>
      <c r="NN21" s="1"/>
      <c r="NO21" s="1"/>
      <c r="NP21" s="1"/>
    </row>
    <row r="22" spans="1:380">
      <c r="A22" s="11" t="s">
        <v>30</v>
      </c>
      <c r="B22" s="1" t="s">
        <v>21</v>
      </c>
      <c r="C22" s="14" t="s">
        <v>21</v>
      </c>
      <c r="D22" s="1">
        <v>105.5</v>
      </c>
      <c r="E22" s="1">
        <v>106.2</v>
      </c>
      <c r="F22" s="1">
        <v>106.1</v>
      </c>
      <c r="G22" s="1">
        <v>106.5</v>
      </c>
      <c r="H22" s="1">
        <v>107.5</v>
      </c>
      <c r="I22" s="1">
        <v>108.5</v>
      </c>
      <c r="J22" s="1">
        <v>109.5</v>
      </c>
      <c r="K22" s="1">
        <v>109.9</v>
      </c>
      <c r="L22" s="1">
        <v>111.1</v>
      </c>
      <c r="M22" s="1">
        <v>111.6</v>
      </c>
      <c r="N22" s="1">
        <v>112.6</v>
      </c>
      <c r="O22" s="1">
        <v>112.8</v>
      </c>
      <c r="P22" s="1">
        <v>113</v>
      </c>
      <c r="Q22" s="1">
        <v>113.2</v>
      </c>
      <c r="R22" s="1">
        <v>113.4</v>
      </c>
      <c r="S22" s="1">
        <v>113.4</v>
      </c>
      <c r="T22" s="1">
        <v>113.4</v>
      </c>
      <c r="U22" s="1">
        <v>114.4</v>
      </c>
      <c r="V22" s="1">
        <v>115.3</v>
      </c>
      <c r="W22" s="1">
        <v>115.4</v>
      </c>
      <c r="X22" s="1">
        <v>115.8</v>
      </c>
      <c r="Y22" s="1">
        <v>116.4</v>
      </c>
      <c r="Z22" s="1">
        <v>117.3</v>
      </c>
      <c r="AA22" s="1">
        <v>117.4</v>
      </c>
      <c r="AB22" s="1">
        <v>118.4</v>
      </c>
      <c r="AC22" s="1">
        <v>120</v>
      </c>
      <c r="AD22" s="1">
        <v>120.6</v>
      </c>
      <c r="AE22" s="1">
        <v>121.2</v>
      </c>
      <c r="AF22" s="1">
        <v>121.9</v>
      </c>
      <c r="AG22" s="1">
        <v>122.6</v>
      </c>
      <c r="AH22" s="1">
        <v>123</v>
      </c>
      <c r="AI22" s="1">
        <v>123.8</v>
      </c>
      <c r="AJ22" s="1">
        <v>123.7</v>
      </c>
      <c r="AK22" s="1">
        <v>124.4</v>
      </c>
      <c r="AL22" s="1">
        <v>125.6</v>
      </c>
      <c r="AM22" s="1">
        <v>125.7</v>
      </c>
      <c r="AN22" s="1">
        <v>126.2</v>
      </c>
      <c r="AO22" s="1">
        <v>127.5</v>
      </c>
      <c r="AP22" s="1">
        <v>127</v>
      </c>
      <c r="AQ22" s="1">
        <v>127</v>
      </c>
      <c r="AR22" s="1">
        <v>127.4</v>
      </c>
      <c r="AS22" s="1">
        <v>128</v>
      </c>
      <c r="AT22" s="1">
        <v>128.19999999999999</v>
      </c>
      <c r="AU22" s="1">
        <v>129.1</v>
      </c>
      <c r="AV22" s="1">
        <v>129.69999999999999</v>
      </c>
      <c r="AW22" s="1">
        <v>129.80000000000001</v>
      </c>
      <c r="AX22" s="1">
        <v>130.30000000000001</v>
      </c>
      <c r="AY22" s="1">
        <v>132</v>
      </c>
      <c r="AZ22" s="1">
        <v>132.1</v>
      </c>
      <c r="BA22" s="1">
        <v>133.19999999999999</v>
      </c>
      <c r="BB22" s="1">
        <v>134.19999999999999</v>
      </c>
      <c r="BC22" s="1">
        <v>135</v>
      </c>
      <c r="BD22" s="1">
        <v>135</v>
      </c>
      <c r="BE22" s="1">
        <v>134.80000000000001</v>
      </c>
      <c r="BF22" s="1">
        <v>135.30000000000001</v>
      </c>
      <c r="BG22" s="1">
        <v>136.4</v>
      </c>
      <c r="BH22" s="1">
        <v>137.4</v>
      </c>
      <c r="BI22" s="1">
        <v>138.1</v>
      </c>
      <c r="BJ22" s="1">
        <v>141.1</v>
      </c>
      <c r="BK22" s="1">
        <v>142.6</v>
      </c>
      <c r="BL22" s="1">
        <v>142.30000000000001</v>
      </c>
      <c r="BM22" s="1">
        <v>142.4</v>
      </c>
      <c r="BN22" s="1">
        <v>142.6</v>
      </c>
      <c r="BO22" s="1">
        <v>143.80000000000001</v>
      </c>
      <c r="BP22" s="1">
        <v>144.30000000000001</v>
      </c>
      <c r="BQ22" s="1">
        <v>145.1</v>
      </c>
      <c r="BR22" s="1">
        <v>146.80000000000001</v>
      </c>
      <c r="BS22" s="1">
        <v>147.69999999999999</v>
      </c>
      <c r="BT22" s="1">
        <v>149</v>
      </c>
      <c r="BU22" s="1">
        <v>149.69999999999999</v>
      </c>
      <c r="BV22" s="1">
        <v>150.30000000000001</v>
      </c>
      <c r="BW22" s="1">
        <v>149</v>
      </c>
      <c r="BX22" s="1">
        <v>146.19999999999999</v>
      </c>
      <c r="BY22" s="1">
        <v>145.30000000000001</v>
      </c>
      <c r="BZ22" s="1">
        <v>146.4</v>
      </c>
      <c r="CA22" s="1">
        <v>146.9</v>
      </c>
      <c r="CB22" s="1">
        <v>147.80000000000001</v>
      </c>
      <c r="CC22" s="1">
        <v>146.80000000000001</v>
      </c>
      <c r="CD22" s="1">
        <v>146.4</v>
      </c>
      <c r="CE22" s="1">
        <v>146.9</v>
      </c>
      <c r="CF22" s="1">
        <v>147.69999999999999</v>
      </c>
      <c r="CG22" s="1">
        <v>148.4</v>
      </c>
      <c r="CH22" s="1">
        <v>149.9</v>
      </c>
      <c r="CI22" s="1">
        <v>150.4</v>
      </c>
      <c r="CJ22" s="1">
        <v>152.30000000000001</v>
      </c>
      <c r="CK22" s="1">
        <v>153.4</v>
      </c>
      <c r="CL22" s="1">
        <v>148.4</v>
      </c>
      <c r="CM22" s="10" t="s">
        <v>32</v>
      </c>
      <c r="CN22" s="1">
        <v>144.9</v>
      </c>
      <c r="CO22" s="1">
        <v>144.9</v>
      </c>
      <c r="CP22" s="1">
        <v>145.80000000000001</v>
      </c>
      <c r="CQ22" s="1">
        <v>146.4</v>
      </c>
      <c r="CR22" s="1">
        <v>146.80000000000001</v>
      </c>
      <c r="CS22" s="1">
        <v>147.5</v>
      </c>
      <c r="CT22" s="1">
        <v>148.69999999999999</v>
      </c>
      <c r="CU22" s="1">
        <v>150.9</v>
      </c>
      <c r="CV22" s="1">
        <v>154.4</v>
      </c>
      <c r="CW22" s="33">
        <v>156</v>
      </c>
      <c r="CX22" s="33">
        <v>156</v>
      </c>
      <c r="CY22" s="1">
        <v>161.69999999999999</v>
      </c>
      <c r="CZ22" s="1">
        <v>162.1</v>
      </c>
      <c r="DA22" s="1">
        <v>162.5</v>
      </c>
      <c r="DB22" s="1">
        <v>163.1</v>
      </c>
      <c r="DC22" s="1">
        <v>163.69999999999999</v>
      </c>
      <c r="DD22" s="1">
        <v>165.5</v>
      </c>
      <c r="DE22" s="1">
        <v>165.3</v>
      </c>
      <c r="DF22" s="1">
        <v>165.6</v>
      </c>
      <c r="DG22" s="1">
        <v>165.8</v>
      </c>
      <c r="DH22" s="1">
        <v>167.4</v>
      </c>
      <c r="DI22" s="1">
        <v>168.9</v>
      </c>
      <c r="DJ22" s="1">
        <v>173.3</v>
      </c>
      <c r="DK22" s="1">
        <v>175.3</v>
      </c>
      <c r="DL22" s="1">
        <v>176.7</v>
      </c>
      <c r="DM22" s="1">
        <v>179.6</v>
      </c>
      <c r="DN22" s="1">
        <v>179.1</v>
      </c>
      <c r="DO22" s="1">
        <v>179.7</v>
      </c>
      <c r="DP22" s="1">
        <v>180.8</v>
      </c>
      <c r="DQ22" s="1">
        <v>181.9</v>
      </c>
      <c r="DR22" s="1">
        <v>182.8</v>
      </c>
      <c r="DS22" s="1">
        <v>183.2</v>
      </c>
      <c r="DT22" s="1">
        <v>181.6</v>
      </c>
      <c r="DU22" s="1">
        <v>181.4</v>
      </c>
      <c r="DV22" s="33">
        <v>181.5</v>
      </c>
      <c r="DW22" s="33">
        <v>182.5</v>
      </c>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0"/>
      <c r="JH22" s="10"/>
      <c r="JI22" s="10"/>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33"/>
      <c r="KL22" s="1"/>
      <c r="KM22" s="1"/>
      <c r="KN22" s="33"/>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33"/>
      <c r="NI22" s="1"/>
      <c r="NJ22" s="1"/>
      <c r="NK22" s="33"/>
      <c r="NL22" s="1"/>
      <c r="NM22" s="1"/>
      <c r="NN22" s="1"/>
      <c r="NO22" s="1"/>
      <c r="NP22" s="1"/>
    </row>
    <row r="23" spans="1:380">
      <c r="A23" s="11" t="s">
        <v>30</v>
      </c>
      <c r="B23" s="1" t="s">
        <v>22</v>
      </c>
      <c r="C23" s="14" t="s">
        <v>20</v>
      </c>
      <c r="D23" s="1">
        <v>104.8</v>
      </c>
      <c r="E23" s="1">
        <v>105.2</v>
      </c>
      <c r="F23" s="1">
        <v>105.6</v>
      </c>
      <c r="G23" s="1">
        <v>106.1</v>
      </c>
      <c r="H23" s="1">
        <v>106.8</v>
      </c>
      <c r="I23" s="1">
        <v>107.5</v>
      </c>
      <c r="J23" s="1">
        <v>108.3</v>
      </c>
      <c r="K23" s="1">
        <v>108.7</v>
      </c>
      <c r="L23" s="1">
        <v>109.6</v>
      </c>
      <c r="M23" s="1">
        <v>110.4</v>
      </c>
      <c r="N23" s="1">
        <v>111.3</v>
      </c>
      <c r="O23" s="1">
        <v>112.1</v>
      </c>
      <c r="P23" s="1">
        <v>112.6</v>
      </c>
      <c r="Q23" s="1">
        <v>112.9</v>
      </c>
      <c r="R23" s="1">
        <v>113.4</v>
      </c>
      <c r="S23" s="1">
        <v>113.7</v>
      </c>
      <c r="T23" s="1">
        <v>114.1</v>
      </c>
      <c r="U23" s="1">
        <v>114.9</v>
      </c>
      <c r="V23" s="1">
        <v>115.4</v>
      </c>
      <c r="W23" s="1">
        <v>115.9</v>
      </c>
      <c r="X23" s="1">
        <v>116.7</v>
      </c>
      <c r="Y23" s="1">
        <v>117.5</v>
      </c>
      <c r="Z23" s="1">
        <v>118.1</v>
      </c>
      <c r="AA23" s="1">
        <v>118.2</v>
      </c>
      <c r="AB23" s="1">
        <v>118.9</v>
      </c>
      <c r="AC23" s="1">
        <v>119.6</v>
      </c>
      <c r="AD23" s="1">
        <v>120.2</v>
      </c>
      <c r="AE23" s="1">
        <v>120.9</v>
      </c>
      <c r="AF23" s="1">
        <v>121.5</v>
      </c>
      <c r="AG23" s="1">
        <v>122.8</v>
      </c>
      <c r="AH23" s="1">
        <v>123</v>
      </c>
      <c r="AI23" s="1">
        <v>123.7</v>
      </c>
      <c r="AJ23" s="1">
        <v>124.5</v>
      </c>
      <c r="AK23" s="1">
        <v>125.1</v>
      </c>
      <c r="AL23" s="1">
        <v>125.6</v>
      </c>
      <c r="AM23" s="1">
        <v>126</v>
      </c>
      <c r="AN23" s="1">
        <v>126.6</v>
      </c>
      <c r="AO23" s="1">
        <v>127.1</v>
      </c>
      <c r="AP23" s="1">
        <v>127.7</v>
      </c>
      <c r="AQ23" s="1">
        <v>128</v>
      </c>
      <c r="AR23" s="1">
        <v>128.5</v>
      </c>
      <c r="AS23" s="1">
        <v>129.30000000000001</v>
      </c>
      <c r="AT23" s="1">
        <v>130</v>
      </c>
      <c r="AU23" s="1">
        <v>130.6</v>
      </c>
      <c r="AV23" s="1">
        <v>131.1</v>
      </c>
      <c r="AW23" s="1">
        <v>131.80000000000001</v>
      </c>
      <c r="AX23" s="1">
        <v>132.1</v>
      </c>
      <c r="AY23" s="1">
        <v>132.9</v>
      </c>
      <c r="AZ23" s="1">
        <v>133.19999999999999</v>
      </c>
      <c r="BA23" s="1">
        <v>133.6</v>
      </c>
      <c r="BB23" s="1">
        <v>134.1</v>
      </c>
      <c r="BC23" s="1">
        <v>134.30000000000001</v>
      </c>
      <c r="BD23" s="1">
        <v>134.9</v>
      </c>
      <c r="BE23" s="1">
        <v>135.19999999999999</v>
      </c>
      <c r="BF23" s="1">
        <v>136.1</v>
      </c>
      <c r="BG23" s="1">
        <v>137.30000000000001</v>
      </c>
      <c r="BH23" s="1">
        <v>137.9</v>
      </c>
      <c r="BI23" s="1">
        <v>138.4</v>
      </c>
      <c r="BJ23" s="1">
        <v>139.4</v>
      </c>
      <c r="BK23" s="1">
        <v>139.5</v>
      </c>
      <c r="BL23" s="1">
        <v>139.80000000000001</v>
      </c>
      <c r="BM23" s="1">
        <v>139.9</v>
      </c>
      <c r="BN23" s="1">
        <v>139.9</v>
      </c>
      <c r="BO23" s="1">
        <v>140.9</v>
      </c>
      <c r="BP23" s="1">
        <v>141.80000000000001</v>
      </c>
      <c r="BQ23" s="1">
        <v>142.19999999999999</v>
      </c>
      <c r="BR23" s="1">
        <v>143.1</v>
      </c>
      <c r="BS23" s="1">
        <v>143.80000000000001</v>
      </c>
      <c r="BT23" s="1">
        <v>144</v>
      </c>
      <c r="BU23" s="1">
        <v>147.5</v>
      </c>
      <c r="BV23" s="1">
        <v>148</v>
      </c>
      <c r="BW23" s="1">
        <v>149.5</v>
      </c>
      <c r="BX23" s="1">
        <v>150.1</v>
      </c>
      <c r="BY23" s="1">
        <v>150.1</v>
      </c>
      <c r="BZ23" s="1">
        <v>150</v>
      </c>
      <c r="CA23" s="1">
        <v>149.5</v>
      </c>
      <c r="CB23" s="1">
        <v>149.6</v>
      </c>
      <c r="CC23" s="1">
        <v>150</v>
      </c>
      <c r="CD23" s="1">
        <v>150.19999999999999</v>
      </c>
      <c r="CE23" s="1">
        <v>150.30000000000001</v>
      </c>
      <c r="CF23" s="1">
        <v>150.6</v>
      </c>
      <c r="CG23" s="1">
        <v>150.9</v>
      </c>
      <c r="CH23" s="1">
        <v>151.19999999999999</v>
      </c>
      <c r="CI23" s="1">
        <v>151.69999999999999</v>
      </c>
      <c r="CJ23" s="1">
        <v>151.80000000000001</v>
      </c>
      <c r="CK23" s="1">
        <v>151.5</v>
      </c>
      <c r="CL23" s="10" t="s">
        <v>32</v>
      </c>
      <c r="CM23" s="10" t="s">
        <v>32</v>
      </c>
      <c r="CN23" s="1">
        <v>151.69999999999999</v>
      </c>
      <c r="CO23" s="1">
        <v>151.69999999999999</v>
      </c>
      <c r="CP23" s="1">
        <v>151.9</v>
      </c>
      <c r="CQ23" s="1">
        <v>151.6</v>
      </c>
      <c r="CR23" s="1">
        <v>152</v>
      </c>
      <c r="CS23" s="1">
        <v>152.80000000000001</v>
      </c>
      <c r="CT23" s="1">
        <v>153.4</v>
      </c>
      <c r="CU23" s="1">
        <v>153.9</v>
      </c>
      <c r="CV23" s="1">
        <v>154.80000000000001</v>
      </c>
      <c r="CW23" s="33">
        <v>154.80000000000001</v>
      </c>
      <c r="CX23" s="33">
        <v>155.5</v>
      </c>
      <c r="CY23" s="1">
        <v>158.80000000000001</v>
      </c>
      <c r="CZ23" s="1">
        <v>159.19999999999999</v>
      </c>
      <c r="DA23" s="1">
        <v>160.30000000000001</v>
      </c>
      <c r="DB23" s="1">
        <v>160.9</v>
      </c>
      <c r="DC23" s="1">
        <v>161.30000000000001</v>
      </c>
      <c r="DD23" s="1">
        <v>162</v>
      </c>
      <c r="DE23" s="1">
        <v>162.9</v>
      </c>
      <c r="DF23" s="1">
        <v>163.9</v>
      </c>
      <c r="DG23" s="1">
        <v>164.9</v>
      </c>
      <c r="DH23" s="1">
        <v>165.7</v>
      </c>
      <c r="DI23" s="1">
        <v>166.5</v>
      </c>
      <c r="DJ23" s="1">
        <v>167.7</v>
      </c>
      <c r="DK23" s="1">
        <v>168.9</v>
      </c>
      <c r="DL23" s="1">
        <v>170.3</v>
      </c>
      <c r="DM23" s="1">
        <v>171.3</v>
      </c>
      <c r="DN23" s="1">
        <v>172.3</v>
      </c>
      <c r="DO23" s="1">
        <v>173.6</v>
      </c>
      <c r="DP23" s="1">
        <v>174.4</v>
      </c>
      <c r="DQ23" s="1">
        <v>175.5</v>
      </c>
      <c r="DR23" s="1">
        <v>176.4</v>
      </c>
      <c r="DS23" s="1">
        <v>177.2</v>
      </c>
      <c r="DT23" s="1">
        <v>178.6</v>
      </c>
      <c r="DU23" s="1">
        <v>178.6</v>
      </c>
      <c r="DV23" s="33">
        <v>179.1</v>
      </c>
      <c r="DW23" s="33">
        <v>179.8</v>
      </c>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0"/>
      <c r="JE23" s="10"/>
      <c r="JF23" s="10"/>
      <c r="JG23" s="10"/>
      <c r="JH23" s="10"/>
      <c r="JI23" s="10"/>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33"/>
      <c r="KL23" s="1"/>
      <c r="KM23" s="1"/>
      <c r="KN23" s="33"/>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33"/>
      <c r="NI23" s="1"/>
      <c r="NJ23" s="1"/>
      <c r="NK23" s="33"/>
      <c r="NL23" s="1"/>
      <c r="NM23" s="1"/>
      <c r="NN23" s="1"/>
      <c r="NO23" s="1"/>
      <c r="NP23" s="1"/>
    </row>
    <row r="24" spans="1:380">
      <c r="A24" s="11" t="s">
        <v>30</v>
      </c>
      <c r="B24" s="1" t="s">
        <v>23</v>
      </c>
      <c r="C24" s="14" t="s">
        <v>23</v>
      </c>
      <c r="D24" s="1">
        <v>104</v>
      </c>
      <c r="E24" s="1">
        <v>104.4</v>
      </c>
      <c r="F24" s="1">
        <v>104.7</v>
      </c>
      <c r="G24" s="1">
        <v>105.1</v>
      </c>
      <c r="H24" s="1">
        <v>105.7</v>
      </c>
      <c r="I24" s="1">
        <v>106.3</v>
      </c>
      <c r="J24" s="1">
        <v>106.9</v>
      </c>
      <c r="K24" s="1">
        <v>107.5</v>
      </c>
      <c r="L24" s="1">
        <v>108.3</v>
      </c>
      <c r="M24" s="1">
        <v>108.9</v>
      </c>
      <c r="N24" s="1">
        <v>109.7</v>
      </c>
      <c r="O24" s="1">
        <v>110.1</v>
      </c>
      <c r="P24" s="1">
        <v>110.6</v>
      </c>
      <c r="Q24" s="1">
        <v>110.9</v>
      </c>
      <c r="R24" s="1">
        <v>111.4</v>
      </c>
      <c r="S24" s="1">
        <v>111.8</v>
      </c>
      <c r="T24" s="1">
        <v>112.1</v>
      </c>
      <c r="U24" s="1">
        <v>112.8</v>
      </c>
      <c r="V24" s="1">
        <v>113.4</v>
      </c>
      <c r="W24" s="1">
        <v>114</v>
      </c>
      <c r="X24" s="1">
        <v>114.5</v>
      </c>
      <c r="Y24" s="1">
        <v>115.3</v>
      </c>
      <c r="Z24" s="1">
        <v>115.9</v>
      </c>
      <c r="AA24" s="1">
        <v>116.2</v>
      </c>
      <c r="AB24" s="1">
        <v>116.6</v>
      </c>
      <c r="AC24" s="1">
        <v>117.7</v>
      </c>
      <c r="AD24" s="1">
        <v>118.2</v>
      </c>
      <c r="AE24" s="1">
        <v>118.6</v>
      </c>
      <c r="AF24" s="1">
        <v>119.4</v>
      </c>
      <c r="AG24" s="1">
        <v>120.4</v>
      </c>
      <c r="AH24" s="1">
        <v>120.8</v>
      </c>
      <c r="AI24" s="1">
        <v>121.1</v>
      </c>
      <c r="AJ24" s="1">
        <v>121.4</v>
      </c>
      <c r="AK24" s="1">
        <v>122</v>
      </c>
      <c r="AL24" s="1">
        <v>122.6</v>
      </c>
      <c r="AM24" s="1">
        <v>123.1</v>
      </c>
      <c r="AN24" s="1">
        <v>123.7</v>
      </c>
      <c r="AO24" s="1">
        <v>124.3</v>
      </c>
      <c r="AP24" s="1">
        <v>124.8</v>
      </c>
      <c r="AQ24" s="1">
        <v>125.2</v>
      </c>
      <c r="AR24" s="1">
        <v>125.8</v>
      </c>
      <c r="AS24" s="1">
        <v>126.2</v>
      </c>
      <c r="AT24" s="1">
        <v>126.7</v>
      </c>
      <c r="AU24" s="1">
        <v>127</v>
      </c>
      <c r="AV24" s="1">
        <v>127.8</v>
      </c>
      <c r="AW24" s="1">
        <v>128.69999999999999</v>
      </c>
      <c r="AX24" s="1">
        <v>129.1</v>
      </c>
      <c r="AY24" s="1">
        <v>129.69999999999999</v>
      </c>
      <c r="AZ24" s="1">
        <v>129.9</v>
      </c>
      <c r="BA24" s="1">
        <v>130.1</v>
      </c>
      <c r="BB24" s="1">
        <v>130.6</v>
      </c>
      <c r="BC24" s="1">
        <v>131</v>
      </c>
      <c r="BD24" s="1">
        <v>131.4</v>
      </c>
      <c r="BE24" s="1">
        <v>131.30000000000001</v>
      </c>
      <c r="BF24" s="1">
        <v>132.1</v>
      </c>
      <c r="BG24" s="1">
        <v>133</v>
      </c>
      <c r="BH24" s="1">
        <v>133.4</v>
      </c>
      <c r="BI24" s="1">
        <v>134.19999999999999</v>
      </c>
      <c r="BJ24" s="1">
        <v>135.80000000000001</v>
      </c>
      <c r="BK24" s="1">
        <v>136.1</v>
      </c>
      <c r="BL24" s="1">
        <v>136</v>
      </c>
      <c r="BM24" s="1">
        <v>136.19999999999999</v>
      </c>
      <c r="BN24" s="1">
        <v>136.69999999999999</v>
      </c>
      <c r="BO24" s="1">
        <v>137.6</v>
      </c>
      <c r="BP24" s="1">
        <v>138.4</v>
      </c>
      <c r="BQ24" s="1">
        <v>138.4</v>
      </c>
      <c r="BR24" s="1">
        <v>139</v>
      </c>
      <c r="BS24" s="1">
        <v>139.4</v>
      </c>
      <c r="BT24" s="1">
        <v>140</v>
      </c>
      <c r="BU24" s="1">
        <v>144.80000000000001</v>
      </c>
      <c r="BV24" s="1">
        <v>145.4</v>
      </c>
      <c r="BW24" s="1">
        <v>149.6</v>
      </c>
      <c r="BX24" s="1">
        <v>149.6</v>
      </c>
      <c r="BY24" s="1">
        <v>149.9</v>
      </c>
      <c r="BZ24" s="1">
        <v>150.4</v>
      </c>
      <c r="CA24" s="1">
        <v>151.30000000000001</v>
      </c>
      <c r="CB24" s="1">
        <v>151.69999999999999</v>
      </c>
      <c r="CC24" s="1">
        <v>152.19999999999999</v>
      </c>
      <c r="CD24" s="1">
        <v>152.69999999999999</v>
      </c>
      <c r="CE24" s="1">
        <v>153.4</v>
      </c>
      <c r="CF24" s="1">
        <v>153.69999999999999</v>
      </c>
      <c r="CG24" s="1">
        <v>154.30000000000001</v>
      </c>
      <c r="CH24" s="1">
        <v>154.80000000000001</v>
      </c>
      <c r="CI24" s="1">
        <v>155.69999999999999</v>
      </c>
      <c r="CJ24" s="1">
        <v>156.19999999999999</v>
      </c>
      <c r="CK24" s="1">
        <v>156.69999999999999</v>
      </c>
      <c r="CL24" s="1">
        <v>154.30000000000001</v>
      </c>
      <c r="CM24" s="10" t="s">
        <v>32</v>
      </c>
      <c r="CN24" s="1">
        <v>158.19999999999999</v>
      </c>
      <c r="CO24" s="1">
        <v>158.19999999999999</v>
      </c>
      <c r="CP24" s="1">
        <v>158.80000000000001</v>
      </c>
      <c r="CQ24" s="1">
        <v>159.1</v>
      </c>
      <c r="CR24" s="1">
        <v>159.5</v>
      </c>
      <c r="CS24" s="1">
        <v>160.4</v>
      </c>
      <c r="CT24" s="1">
        <v>161.6</v>
      </c>
      <c r="CU24" s="1">
        <v>162.5</v>
      </c>
      <c r="CV24" s="1">
        <v>164.3</v>
      </c>
      <c r="CW24" s="33">
        <v>164.6</v>
      </c>
      <c r="CX24" s="33">
        <v>165.3</v>
      </c>
      <c r="CY24" s="1">
        <v>169.1</v>
      </c>
      <c r="CZ24" s="1">
        <v>169.7</v>
      </c>
      <c r="DA24" s="1">
        <v>170.4</v>
      </c>
      <c r="DB24" s="1">
        <v>171.1</v>
      </c>
      <c r="DC24" s="1">
        <v>171.9</v>
      </c>
      <c r="DD24" s="1">
        <v>172.5</v>
      </c>
      <c r="DE24" s="1">
        <v>173.4</v>
      </c>
      <c r="DF24" s="1">
        <v>174</v>
      </c>
      <c r="DG24" s="1">
        <v>174.7</v>
      </c>
      <c r="DH24" s="1">
        <v>175.3</v>
      </c>
      <c r="DI24" s="1">
        <v>176</v>
      </c>
      <c r="DJ24" s="1">
        <v>177</v>
      </c>
      <c r="DK24" s="1">
        <v>177.7</v>
      </c>
      <c r="DL24" s="1">
        <v>178.2</v>
      </c>
      <c r="DM24" s="1">
        <v>178.8</v>
      </c>
      <c r="DN24" s="1">
        <v>179.4</v>
      </c>
      <c r="DO24" s="1">
        <v>180.2</v>
      </c>
      <c r="DP24" s="1">
        <v>181.2</v>
      </c>
      <c r="DQ24" s="1">
        <v>182.3</v>
      </c>
      <c r="DR24" s="1">
        <v>183.5</v>
      </c>
      <c r="DS24" s="1">
        <v>184.7</v>
      </c>
      <c r="DT24" s="1">
        <v>186.6</v>
      </c>
      <c r="DU24" s="1">
        <v>186.6</v>
      </c>
      <c r="DV24" s="33">
        <v>187.2</v>
      </c>
      <c r="DW24" s="33">
        <v>187.8</v>
      </c>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0"/>
      <c r="JH24" s="10"/>
      <c r="JI24" s="10"/>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33"/>
      <c r="KL24" s="1"/>
      <c r="KM24" s="1"/>
      <c r="KN24" s="33"/>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33"/>
      <c r="NI24" s="1"/>
      <c r="NJ24" s="1"/>
      <c r="NK24" s="33"/>
      <c r="NL24" s="1"/>
      <c r="NM24" s="1"/>
      <c r="NN24" s="1"/>
      <c r="NO24" s="1"/>
      <c r="NP24" s="1"/>
    </row>
    <row r="25" spans="1:380">
      <c r="A25" s="11" t="s">
        <v>30</v>
      </c>
      <c r="B25" s="1" t="s">
        <v>24</v>
      </c>
      <c r="C25" s="14" t="s">
        <v>26</v>
      </c>
      <c r="D25" s="1">
        <v>103.3</v>
      </c>
      <c r="E25" s="1">
        <v>103.9</v>
      </c>
      <c r="F25" s="1">
        <v>104.6</v>
      </c>
      <c r="G25" s="1">
        <v>104.4</v>
      </c>
      <c r="H25" s="1">
        <v>104.1</v>
      </c>
      <c r="I25" s="1">
        <v>105</v>
      </c>
      <c r="J25" s="1">
        <v>106.8</v>
      </c>
      <c r="K25" s="1">
        <v>107.8</v>
      </c>
      <c r="L25" s="1">
        <v>109.3</v>
      </c>
      <c r="M25" s="1">
        <v>109.3</v>
      </c>
      <c r="N25" s="1">
        <v>109.6</v>
      </c>
      <c r="O25" s="1">
        <v>109.9</v>
      </c>
      <c r="P25" s="1">
        <v>110.5</v>
      </c>
      <c r="Q25" s="1">
        <v>110.8</v>
      </c>
      <c r="R25" s="1">
        <v>111.2</v>
      </c>
      <c r="S25" s="1">
        <v>111.2</v>
      </c>
      <c r="T25" s="1">
        <v>111.4</v>
      </c>
      <c r="U25" s="1">
        <v>112.2</v>
      </c>
      <c r="V25" s="1">
        <v>113.2</v>
      </c>
      <c r="W25" s="1">
        <v>113.2</v>
      </c>
      <c r="X25" s="1">
        <v>112.8</v>
      </c>
      <c r="Y25" s="1">
        <v>112.6</v>
      </c>
      <c r="Z25" s="1">
        <v>112</v>
      </c>
      <c r="AA25" s="1">
        <v>111.5</v>
      </c>
      <c r="AB25" s="1">
        <v>111</v>
      </c>
      <c r="AC25" s="1">
        <v>110.9</v>
      </c>
      <c r="AD25" s="1">
        <v>111.6</v>
      </c>
      <c r="AE25" s="1">
        <v>111.9</v>
      </c>
      <c r="AF25" s="1">
        <v>113.3</v>
      </c>
      <c r="AG25" s="1">
        <v>114.2</v>
      </c>
      <c r="AH25" s="1">
        <v>114.1</v>
      </c>
      <c r="AI25" s="1">
        <v>113.6</v>
      </c>
      <c r="AJ25" s="1">
        <v>113.8</v>
      </c>
      <c r="AK25" s="1">
        <v>113.8</v>
      </c>
      <c r="AL25" s="1">
        <v>114</v>
      </c>
      <c r="AM25" s="1">
        <v>114</v>
      </c>
      <c r="AN25" s="1">
        <v>113.6</v>
      </c>
      <c r="AO25" s="1">
        <v>113.9</v>
      </c>
      <c r="AP25" s="1">
        <v>113.6</v>
      </c>
      <c r="AQ25" s="1">
        <v>114.4</v>
      </c>
      <c r="AR25" s="1">
        <v>115.1</v>
      </c>
      <c r="AS25" s="1">
        <v>116.3</v>
      </c>
      <c r="AT25" s="1">
        <v>116.4</v>
      </c>
      <c r="AU25" s="1">
        <v>116</v>
      </c>
      <c r="AV25" s="1">
        <v>117</v>
      </c>
      <c r="AW25" s="1">
        <v>117.8</v>
      </c>
      <c r="AX25" s="1">
        <v>118.2</v>
      </c>
      <c r="AY25" s="1">
        <v>118.6</v>
      </c>
      <c r="AZ25" s="1">
        <v>119.1</v>
      </c>
      <c r="BA25" s="1">
        <v>119.5</v>
      </c>
      <c r="BB25" s="1">
        <v>119.8</v>
      </c>
      <c r="BC25" s="1">
        <v>119.2</v>
      </c>
      <c r="BD25" s="1">
        <v>119.4</v>
      </c>
      <c r="BE25" s="1">
        <v>119.4</v>
      </c>
      <c r="BF25" s="1">
        <v>119.1</v>
      </c>
      <c r="BG25" s="1">
        <v>120.3</v>
      </c>
      <c r="BH25" s="1">
        <v>121.2</v>
      </c>
      <c r="BI25" s="1">
        <v>121</v>
      </c>
      <c r="BJ25" s="1">
        <v>121.6</v>
      </c>
      <c r="BK25" s="1">
        <v>122</v>
      </c>
      <c r="BL25" s="1">
        <v>122.7</v>
      </c>
      <c r="BM25" s="1">
        <v>123.3</v>
      </c>
      <c r="BN25" s="1">
        <v>124.6</v>
      </c>
      <c r="BO25" s="1">
        <v>125.3</v>
      </c>
      <c r="BP25" s="1">
        <v>126.4</v>
      </c>
      <c r="BQ25" s="1">
        <v>127.4</v>
      </c>
      <c r="BR25" s="1">
        <v>127.5</v>
      </c>
      <c r="BS25" s="1">
        <v>128.30000000000001</v>
      </c>
      <c r="BT25" s="1">
        <v>129.9</v>
      </c>
      <c r="BU25" s="1">
        <v>130.80000000000001</v>
      </c>
      <c r="BV25" s="1">
        <v>130.30000000000001</v>
      </c>
      <c r="BW25" s="1">
        <v>128.9</v>
      </c>
      <c r="BX25" s="1">
        <v>128.6</v>
      </c>
      <c r="BY25" s="1">
        <v>129.19999999999999</v>
      </c>
      <c r="BZ25" s="1">
        <v>129.9</v>
      </c>
      <c r="CA25" s="1">
        <v>130.19999999999999</v>
      </c>
      <c r="CB25" s="1">
        <v>130.19999999999999</v>
      </c>
      <c r="CC25" s="1">
        <v>131.19999999999999</v>
      </c>
      <c r="CD25" s="1">
        <v>131.4</v>
      </c>
      <c r="CE25" s="1">
        <v>131.6</v>
      </c>
      <c r="CF25" s="1">
        <v>131.69999999999999</v>
      </c>
      <c r="CG25" s="1">
        <v>132.1</v>
      </c>
      <c r="CH25" s="1">
        <v>135</v>
      </c>
      <c r="CI25" s="1">
        <v>136.30000000000001</v>
      </c>
      <c r="CJ25" s="1">
        <v>136</v>
      </c>
      <c r="CK25" s="1">
        <v>135.80000000000001</v>
      </c>
      <c r="CL25" s="10" t="s">
        <v>32</v>
      </c>
      <c r="CM25" s="10" t="s">
        <v>32</v>
      </c>
      <c r="CN25" s="1">
        <v>141.4</v>
      </c>
      <c r="CO25" s="1">
        <v>141.4</v>
      </c>
      <c r="CP25" s="1">
        <v>143.6</v>
      </c>
      <c r="CQ25" s="1">
        <v>144.6</v>
      </c>
      <c r="CR25" s="1">
        <v>146.4</v>
      </c>
      <c r="CS25" s="1">
        <v>146.1</v>
      </c>
      <c r="CT25" s="1">
        <v>146.4</v>
      </c>
      <c r="CU25" s="1">
        <v>147.5</v>
      </c>
      <c r="CV25" s="1">
        <v>150.19999999999999</v>
      </c>
      <c r="CW25" s="33">
        <v>151.30000000000001</v>
      </c>
      <c r="CX25" s="33">
        <v>151.69999999999999</v>
      </c>
      <c r="CY25" s="1">
        <v>153.19999999999999</v>
      </c>
      <c r="CZ25" s="1">
        <v>154.19999999999999</v>
      </c>
      <c r="DA25" s="1">
        <v>157.1</v>
      </c>
      <c r="DB25" s="1">
        <v>157.69999999999999</v>
      </c>
      <c r="DC25" s="1">
        <v>157.80000000000001</v>
      </c>
      <c r="DD25" s="1">
        <v>159.5</v>
      </c>
      <c r="DE25" s="1">
        <v>158.9</v>
      </c>
      <c r="DF25" s="1">
        <v>160.1</v>
      </c>
      <c r="DG25" s="1">
        <v>160.80000000000001</v>
      </c>
      <c r="DH25" s="1">
        <v>161.19999999999999</v>
      </c>
      <c r="DI25" s="1">
        <v>162</v>
      </c>
      <c r="DJ25" s="1">
        <v>166.2</v>
      </c>
      <c r="DK25" s="1">
        <v>167.1</v>
      </c>
      <c r="DL25" s="1">
        <v>165.5</v>
      </c>
      <c r="DM25" s="1">
        <v>166.3</v>
      </c>
      <c r="DN25" s="1">
        <v>166.6</v>
      </c>
      <c r="DO25" s="1">
        <v>166.9</v>
      </c>
      <c r="DP25" s="1">
        <v>167.4</v>
      </c>
      <c r="DQ25" s="1">
        <v>167.5</v>
      </c>
      <c r="DR25" s="1">
        <v>167.8</v>
      </c>
      <c r="DS25" s="1">
        <v>168.2</v>
      </c>
      <c r="DT25" s="1">
        <v>169</v>
      </c>
      <c r="DU25" s="1">
        <v>169</v>
      </c>
      <c r="DV25" s="33">
        <v>169.4</v>
      </c>
      <c r="DW25" s="33">
        <v>169.7</v>
      </c>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0"/>
      <c r="JE25" s="10"/>
      <c r="JF25" s="10"/>
      <c r="JG25" s="10"/>
      <c r="JH25" s="10"/>
      <c r="JI25" s="10"/>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33"/>
      <c r="KL25" s="1"/>
      <c r="KM25" s="1"/>
      <c r="KN25" s="33"/>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33"/>
      <c r="NI25" s="1"/>
      <c r="NJ25" s="1"/>
      <c r="NK25" s="33"/>
      <c r="NL25" s="1"/>
      <c r="NM25" s="1"/>
      <c r="NN25" s="1"/>
      <c r="NO25" s="1"/>
      <c r="NP25" s="1"/>
    </row>
    <row r="26" spans="1:380">
      <c r="A26" s="11" t="s">
        <v>30</v>
      </c>
      <c r="B26" s="1" t="s">
        <v>25</v>
      </c>
      <c r="C26" s="14" t="s">
        <v>117</v>
      </c>
      <c r="D26" s="1">
        <v>103.4</v>
      </c>
      <c r="E26" s="1">
        <v>104</v>
      </c>
      <c r="F26" s="1">
        <v>104</v>
      </c>
      <c r="G26" s="1">
        <v>104.5</v>
      </c>
      <c r="H26" s="1">
        <v>105</v>
      </c>
      <c r="I26" s="1">
        <v>105.6</v>
      </c>
      <c r="J26" s="1">
        <v>106.4</v>
      </c>
      <c r="K26" s="1">
        <v>106.8</v>
      </c>
      <c r="L26" s="1">
        <v>107.7</v>
      </c>
      <c r="M26" s="1">
        <v>108.3</v>
      </c>
      <c r="N26" s="1">
        <v>108.7</v>
      </c>
      <c r="O26" s="1">
        <v>109.2</v>
      </c>
      <c r="P26" s="1">
        <v>109.6</v>
      </c>
      <c r="Q26" s="1">
        <v>109.9</v>
      </c>
      <c r="R26" s="1">
        <v>110.2</v>
      </c>
      <c r="S26" s="1">
        <v>110.5</v>
      </c>
      <c r="T26" s="1">
        <v>110.9</v>
      </c>
      <c r="U26" s="1">
        <v>111.4</v>
      </c>
      <c r="V26" s="1">
        <v>111.8</v>
      </c>
      <c r="W26" s="1">
        <v>112.2</v>
      </c>
      <c r="X26" s="1">
        <v>112.6</v>
      </c>
      <c r="Y26" s="1">
        <v>113</v>
      </c>
      <c r="Z26" s="1">
        <v>113.3</v>
      </c>
      <c r="AA26" s="1">
        <v>113.3</v>
      </c>
      <c r="AB26" s="1">
        <v>114</v>
      </c>
      <c r="AC26" s="1">
        <v>114.8</v>
      </c>
      <c r="AD26" s="1">
        <v>115.5</v>
      </c>
      <c r="AE26" s="1">
        <v>116.2</v>
      </c>
      <c r="AF26" s="1">
        <v>116.7</v>
      </c>
      <c r="AG26" s="1">
        <v>117.9</v>
      </c>
      <c r="AH26" s="1">
        <v>118</v>
      </c>
      <c r="AI26" s="1">
        <v>118.5</v>
      </c>
      <c r="AJ26" s="1">
        <v>119.6</v>
      </c>
      <c r="AK26" s="1">
        <v>120.1</v>
      </c>
      <c r="AL26" s="1">
        <v>120.9</v>
      </c>
      <c r="AM26" s="1">
        <v>121.6</v>
      </c>
      <c r="AN26" s="1">
        <v>121.4</v>
      </c>
      <c r="AO26" s="1">
        <v>122.3</v>
      </c>
      <c r="AP26" s="1">
        <v>122.5</v>
      </c>
      <c r="AQ26" s="1">
        <v>123.2</v>
      </c>
      <c r="AR26" s="1">
        <v>123.6</v>
      </c>
      <c r="AS26" s="1">
        <v>124.1</v>
      </c>
      <c r="AT26" s="1">
        <v>125.2</v>
      </c>
      <c r="AU26" s="1">
        <v>125.5</v>
      </c>
      <c r="AV26" s="1">
        <v>125.7</v>
      </c>
      <c r="AW26" s="1">
        <v>126.5</v>
      </c>
      <c r="AX26" s="1">
        <v>126.9</v>
      </c>
      <c r="AY26" s="1">
        <v>127.3</v>
      </c>
      <c r="AZ26" s="1">
        <v>127</v>
      </c>
      <c r="BA26" s="1">
        <v>127.7</v>
      </c>
      <c r="BB26" s="1">
        <v>128.30000000000001</v>
      </c>
      <c r="BC26" s="1">
        <v>128.30000000000001</v>
      </c>
      <c r="BD26" s="1">
        <v>129.4</v>
      </c>
      <c r="BE26" s="1">
        <v>129.80000000000001</v>
      </c>
      <c r="BF26" s="1">
        <v>130.6</v>
      </c>
      <c r="BG26" s="1">
        <v>131.5</v>
      </c>
      <c r="BH26" s="1">
        <v>132.30000000000001</v>
      </c>
      <c r="BI26" s="1">
        <v>133</v>
      </c>
      <c r="BJ26" s="1">
        <v>133.69999999999999</v>
      </c>
      <c r="BK26" s="1">
        <v>133.4</v>
      </c>
      <c r="BL26" s="1">
        <v>134.30000000000001</v>
      </c>
      <c r="BM26" s="1">
        <v>134.30000000000001</v>
      </c>
      <c r="BN26" s="1">
        <v>135.1</v>
      </c>
      <c r="BO26" s="1">
        <v>136</v>
      </c>
      <c r="BP26" s="1">
        <v>136.80000000000001</v>
      </c>
      <c r="BQ26" s="1">
        <v>137.80000000000001</v>
      </c>
      <c r="BR26" s="1">
        <v>138.4</v>
      </c>
      <c r="BS26" s="1">
        <v>138.6</v>
      </c>
      <c r="BT26" s="1">
        <v>140</v>
      </c>
      <c r="BU26" s="1">
        <v>140.1</v>
      </c>
      <c r="BV26" s="1">
        <v>143.1</v>
      </c>
      <c r="BW26" s="1">
        <v>143.30000000000001</v>
      </c>
      <c r="BX26" s="1">
        <v>142.9</v>
      </c>
      <c r="BY26" s="1">
        <v>143.4</v>
      </c>
      <c r="BZ26" s="1">
        <v>143.80000000000001</v>
      </c>
      <c r="CA26" s="1">
        <v>145.9</v>
      </c>
      <c r="CB26" s="1">
        <v>146.4</v>
      </c>
      <c r="CC26" s="1">
        <v>147.5</v>
      </c>
      <c r="CD26" s="1">
        <v>148</v>
      </c>
      <c r="CE26" s="1">
        <v>148.30000000000001</v>
      </c>
      <c r="CF26" s="1">
        <v>148.69999999999999</v>
      </c>
      <c r="CG26" s="1">
        <v>149.1</v>
      </c>
      <c r="CH26" s="1">
        <v>149.5</v>
      </c>
      <c r="CI26" s="1">
        <v>150.1</v>
      </c>
      <c r="CJ26" s="1">
        <v>150.4</v>
      </c>
      <c r="CK26" s="1">
        <v>151.19999999999999</v>
      </c>
      <c r="CL26" s="10" t="s">
        <v>32</v>
      </c>
      <c r="CM26" s="10" t="s">
        <v>32</v>
      </c>
      <c r="CN26" s="1">
        <v>153.19999999999999</v>
      </c>
      <c r="CO26" s="1">
        <v>153.19999999999999</v>
      </c>
      <c r="CP26" s="1">
        <v>152.19999999999999</v>
      </c>
      <c r="CQ26" s="1">
        <v>152.80000000000001</v>
      </c>
      <c r="CR26" s="1">
        <v>152.4</v>
      </c>
      <c r="CS26" s="1">
        <v>153.6</v>
      </c>
      <c r="CT26" s="1">
        <v>153.9</v>
      </c>
      <c r="CU26" s="1">
        <v>155.1</v>
      </c>
      <c r="CV26" s="1">
        <v>157</v>
      </c>
      <c r="CW26" s="33">
        <v>157.80000000000001</v>
      </c>
      <c r="CX26" s="33">
        <v>158.6</v>
      </c>
      <c r="CY26" s="1">
        <v>160</v>
      </c>
      <c r="CZ26" s="1">
        <v>160.4</v>
      </c>
      <c r="DA26" s="1">
        <v>160.69999999999999</v>
      </c>
      <c r="DB26" s="1">
        <v>161.1</v>
      </c>
      <c r="DC26" s="1">
        <v>162.69999999999999</v>
      </c>
      <c r="DD26" s="1">
        <v>163.19999999999999</v>
      </c>
      <c r="DE26" s="1">
        <v>163.80000000000001</v>
      </c>
      <c r="DF26" s="1">
        <v>164.5</v>
      </c>
      <c r="DG26" s="1">
        <v>164.9</v>
      </c>
      <c r="DH26" s="1">
        <v>165.5</v>
      </c>
      <c r="DI26" s="1">
        <v>166.6</v>
      </c>
      <c r="DJ26" s="1">
        <v>167.2</v>
      </c>
      <c r="DK26" s="1">
        <v>167.6</v>
      </c>
      <c r="DL26" s="1">
        <v>168</v>
      </c>
      <c r="DM26" s="1">
        <v>168.6</v>
      </c>
      <c r="DN26" s="1">
        <v>169.3</v>
      </c>
      <c r="DO26" s="1">
        <v>170</v>
      </c>
      <c r="DP26" s="1">
        <v>170.6</v>
      </c>
      <c r="DQ26" s="1">
        <v>170.8</v>
      </c>
      <c r="DR26" s="1">
        <v>171.2</v>
      </c>
      <c r="DS26" s="1">
        <v>171.8</v>
      </c>
      <c r="DT26" s="1">
        <v>172.8</v>
      </c>
      <c r="DU26" s="1">
        <v>172.8</v>
      </c>
      <c r="DV26" s="33">
        <v>173.2</v>
      </c>
      <c r="DW26" s="33">
        <v>173.8</v>
      </c>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0"/>
      <c r="JE26" s="10"/>
      <c r="JF26" s="10"/>
      <c r="JG26" s="10"/>
      <c r="JH26" s="10"/>
      <c r="JI26" s="10"/>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33"/>
      <c r="KL26" s="1"/>
      <c r="KM26" s="1"/>
      <c r="KN26" s="33"/>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33"/>
      <c r="NI26" s="1"/>
      <c r="NJ26" s="1"/>
      <c r="NK26" s="33"/>
      <c r="NL26" s="1"/>
      <c r="NM26" s="1"/>
      <c r="NN26" s="1"/>
      <c r="NO26" s="1"/>
      <c r="NP26" s="1"/>
    </row>
    <row r="27" spans="1:380">
      <c r="A27" s="11" t="s">
        <v>30</v>
      </c>
      <c r="B27" s="1" t="s">
        <v>26</v>
      </c>
      <c r="C27" s="14" t="s">
        <v>26</v>
      </c>
      <c r="D27" s="1">
        <v>103.8</v>
      </c>
      <c r="E27" s="1">
        <v>104.1</v>
      </c>
      <c r="F27" s="1">
        <v>104.3</v>
      </c>
      <c r="G27" s="1">
        <v>104.8</v>
      </c>
      <c r="H27" s="1">
        <v>105.5</v>
      </c>
      <c r="I27" s="1">
        <v>106.5</v>
      </c>
      <c r="J27" s="1">
        <v>107.8</v>
      </c>
      <c r="K27" s="1">
        <v>108.7</v>
      </c>
      <c r="L27" s="1">
        <v>109.8</v>
      </c>
      <c r="M27" s="1">
        <v>110.2</v>
      </c>
      <c r="N27" s="1">
        <v>111</v>
      </c>
      <c r="O27" s="1">
        <v>111.6</v>
      </c>
      <c r="P27" s="1">
        <v>111.8</v>
      </c>
      <c r="Q27" s="1">
        <v>112</v>
      </c>
      <c r="R27" s="1">
        <v>112.4</v>
      </c>
      <c r="S27" s="1">
        <v>113</v>
      </c>
      <c r="T27" s="1">
        <v>113.1</v>
      </c>
      <c r="U27" s="1">
        <v>114.3</v>
      </c>
      <c r="V27" s="1">
        <v>115.5</v>
      </c>
      <c r="W27" s="1">
        <v>116.2</v>
      </c>
      <c r="X27" s="1">
        <v>116.6</v>
      </c>
      <c r="Y27" s="1">
        <v>116.9</v>
      </c>
      <c r="Z27" s="1">
        <v>117.2</v>
      </c>
      <c r="AA27" s="1">
        <v>117.7</v>
      </c>
      <c r="AB27" s="1">
        <v>118.2</v>
      </c>
      <c r="AC27" s="1">
        <v>118.7</v>
      </c>
      <c r="AD27" s="1">
        <v>119.4</v>
      </c>
      <c r="AE27" s="1">
        <v>119.9</v>
      </c>
      <c r="AF27" s="1">
        <v>120.5</v>
      </c>
      <c r="AG27" s="1">
        <v>122</v>
      </c>
      <c r="AH27" s="1">
        <v>122.9</v>
      </c>
      <c r="AI27" s="1">
        <v>123.6</v>
      </c>
      <c r="AJ27" s="1">
        <v>124.5</v>
      </c>
      <c r="AK27" s="1">
        <v>125.1</v>
      </c>
      <c r="AL27" s="1">
        <v>125.8</v>
      </c>
      <c r="AM27" s="1">
        <v>125.6</v>
      </c>
      <c r="AN27" s="1">
        <v>126.2</v>
      </c>
      <c r="AO27" s="1">
        <v>127.1</v>
      </c>
      <c r="AP27" s="1">
        <v>127.5</v>
      </c>
      <c r="AQ27" s="1">
        <v>127.9</v>
      </c>
      <c r="AR27" s="1">
        <v>129.1</v>
      </c>
      <c r="AS27" s="1">
        <v>130.19999999999999</v>
      </c>
      <c r="AT27" s="1">
        <v>130.80000000000001</v>
      </c>
      <c r="AU27" s="1">
        <v>131.9</v>
      </c>
      <c r="AV27" s="1">
        <v>132.19999999999999</v>
      </c>
      <c r="AW27" s="1">
        <v>133</v>
      </c>
      <c r="AX27" s="1">
        <v>133.69999999999999</v>
      </c>
      <c r="AY27" s="1">
        <v>134.19999999999999</v>
      </c>
      <c r="AZ27" s="1">
        <v>134.6</v>
      </c>
      <c r="BA27" s="1">
        <v>134.9</v>
      </c>
      <c r="BB27" s="1">
        <v>135.19999999999999</v>
      </c>
      <c r="BC27" s="1">
        <v>135.69999999999999</v>
      </c>
      <c r="BD27" s="1">
        <v>136.30000000000001</v>
      </c>
      <c r="BE27" s="1">
        <v>136.9</v>
      </c>
      <c r="BF27" s="1">
        <v>138.6</v>
      </c>
      <c r="BG27" s="1">
        <v>140.19999999999999</v>
      </c>
      <c r="BH27" s="1">
        <v>139.6</v>
      </c>
      <c r="BI27" s="1">
        <v>140.1</v>
      </c>
      <c r="BJ27" s="1">
        <v>141.5</v>
      </c>
      <c r="BK27" s="1">
        <v>141.1</v>
      </c>
      <c r="BL27" s="1">
        <v>141.6</v>
      </c>
      <c r="BM27" s="1">
        <v>141.5</v>
      </c>
      <c r="BN27" s="1">
        <v>142.69999999999999</v>
      </c>
      <c r="BO27" s="1">
        <v>143.69999999999999</v>
      </c>
      <c r="BP27" s="1">
        <v>144.4</v>
      </c>
      <c r="BQ27" s="1">
        <v>145.1</v>
      </c>
      <c r="BR27" s="1">
        <v>145.80000000000001</v>
      </c>
      <c r="BS27" s="1">
        <v>146.9</v>
      </c>
      <c r="BT27" s="1">
        <v>147.6</v>
      </c>
      <c r="BU27" s="1">
        <v>148</v>
      </c>
      <c r="BV27" s="1">
        <v>150.19999999999999</v>
      </c>
      <c r="BW27" s="1">
        <v>155.1</v>
      </c>
      <c r="BX27" s="1">
        <v>155.19999999999999</v>
      </c>
      <c r="BY27" s="1">
        <v>155.5</v>
      </c>
      <c r="BZ27" s="1">
        <v>155.5</v>
      </c>
      <c r="CA27" s="1">
        <v>156.69999999999999</v>
      </c>
      <c r="CB27" s="1">
        <v>157.69999999999999</v>
      </c>
      <c r="CC27" s="1">
        <v>159.1</v>
      </c>
      <c r="CD27" s="1">
        <v>159.69999999999999</v>
      </c>
      <c r="CE27" s="1">
        <v>160.19999999999999</v>
      </c>
      <c r="CF27" s="1">
        <v>160.69999999999999</v>
      </c>
      <c r="CG27" s="1">
        <v>160.80000000000001</v>
      </c>
      <c r="CH27" s="1">
        <v>161.1</v>
      </c>
      <c r="CI27" s="1">
        <v>161.69999999999999</v>
      </c>
      <c r="CJ27" s="1">
        <v>161.9</v>
      </c>
      <c r="CK27" s="1">
        <v>161.19999999999999</v>
      </c>
      <c r="CL27" s="10" t="s">
        <v>32</v>
      </c>
      <c r="CM27" s="10" t="s">
        <v>32</v>
      </c>
      <c r="CN27" s="1">
        <v>161.80000000000001</v>
      </c>
      <c r="CO27" s="1">
        <v>161.80000000000001</v>
      </c>
      <c r="CP27" s="1">
        <v>162.69999999999999</v>
      </c>
      <c r="CQ27" s="1">
        <v>161.1</v>
      </c>
      <c r="CR27" s="1">
        <v>162.5</v>
      </c>
      <c r="CS27" s="1">
        <v>161.6</v>
      </c>
      <c r="CT27" s="1">
        <v>162.9</v>
      </c>
      <c r="CU27" s="1">
        <v>163.5</v>
      </c>
      <c r="CV27" s="1">
        <v>163.6</v>
      </c>
      <c r="CW27" s="33">
        <v>163.80000000000001</v>
      </c>
      <c r="CX27" s="33">
        <v>164.1</v>
      </c>
      <c r="CY27" s="1">
        <v>167.6</v>
      </c>
      <c r="CZ27" s="1">
        <v>166.8</v>
      </c>
      <c r="DA27" s="1">
        <v>167.2</v>
      </c>
      <c r="DB27" s="1">
        <v>167.5</v>
      </c>
      <c r="DC27" s="1">
        <v>168.5</v>
      </c>
      <c r="DD27" s="1">
        <v>169</v>
      </c>
      <c r="DE27" s="1">
        <v>169.3</v>
      </c>
      <c r="DF27" s="1">
        <v>169.7</v>
      </c>
      <c r="DG27" s="1">
        <v>169.9</v>
      </c>
      <c r="DH27" s="1">
        <v>170.3</v>
      </c>
      <c r="DI27" s="1">
        <v>170.6</v>
      </c>
      <c r="DJ27" s="1">
        <v>170.9</v>
      </c>
      <c r="DK27" s="1">
        <v>171.8</v>
      </c>
      <c r="DL27" s="1">
        <v>172.6</v>
      </c>
      <c r="DM27" s="1">
        <v>174.7</v>
      </c>
      <c r="DN27" s="1">
        <v>175.7</v>
      </c>
      <c r="DO27" s="1">
        <v>176.2</v>
      </c>
      <c r="DP27" s="1">
        <v>176.5</v>
      </c>
      <c r="DQ27" s="1">
        <v>176.9</v>
      </c>
      <c r="DR27" s="1">
        <v>177.3</v>
      </c>
      <c r="DS27" s="1">
        <v>177.8</v>
      </c>
      <c r="DT27" s="1">
        <v>178.5</v>
      </c>
      <c r="DU27" s="1">
        <v>178.5</v>
      </c>
      <c r="DV27" s="33">
        <v>179.4</v>
      </c>
      <c r="DW27" s="33">
        <v>180.3</v>
      </c>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0"/>
      <c r="JE27" s="10"/>
      <c r="JF27" s="10"/>
      <c r="JG27" s="10"/>
      <c r="JH27" s="10"/>
      <c r="JI27" s="10"/>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33"/>
      <c r="KL27" s="1"/>
      <c r="KM27" s="1"/>
      <c r="KN27" s="33"/>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33"/>
      <c r="NI27" s="1"/>
      <c r="NJ27" s="1"/>
      <c r="NK27" s="33"/>
      <c r="NL27" s="1"/>
      <c r="NM27" s="1"/>
      <c r="NN27" s="1"/>
      <c r="NO27" s="1"/>
      <c r="NP27" s="1"/>
    </row>
    <row r="28" spans="1:380">
      <c r="A28" s="11" t="s">
        <v>30</v>
      </c>
      <c r="B28" s="1" t="s">
        <v>27</v>
      </c>
      <c r="C28" s="14" t="s">
        <v>117</v>
      </c>
      <c r="D28" s="1">
        <v>104.7</v>
      </c>
      <c r="E28" s="1">
        <v>104.6</v>
      </c>
      <c r="F28" s="1">
        <v>104.3</v>
      </c>
      <c r="G28" s="1">
        <v>102.7</v>
      </c>
      <c r="H28" s="1">
        <v>102.1</v>
      </c>
      <c r="I28" s="1">
        <v>102.5</v>
      </c>
      <c r="J28" s="1">
        <v>102.5</v>
      </c>
      <c r="K28" s="1">
        <v>105</v>
      </c>
      <c r="L28" s="1">
        <v>106.7</v>
      </c>
      <c r="M28" s="1">
        <v>107.5</v>
      </c>
      <c r="N28" s="1">
        <v>108.2</v>
      </c>
      <c r="O28" s="1">
        <v>108.1</v>
      </c>
      <c r="P28" s="1">
        <v>108.3</v>
      </c>
      <c r="Q28" s="1">
        <v>108.7</v>
      </c>
      <c r="R28" s="1">
        <v>108.9</v>
      </c>
      <c r="S28" s="1">
        <v>108.9</v>
      </c>
      <c r="T28" s="1">
        <v>108.9</v>
      </c>
      <c r="U28" s="1">
        <v>108</v>
      </c>
      <c r="V28" s="1">
        <v>108.8</v>
      </c>
      <c r="W28" s="1">
        <v>109.4</v>
      </c>
      <c r="X28" s="1">
        <v>109.1</v>
      </c>
      <c r="Y28" s="1">
        <v>109.3</v>
      </c>
      <c r="Z28" s="1">
        <v>108.8</v>
      </c>
      <c r="AA28" s="1">
        <v>109.4</v>
      </c>
      <c r="AB28" s="1">
        <v>110.2</v>
      </c>
      <c r="AC28" s="1">
        <v>110.8</v>
      </c>
      <c r="AD28" s="1">
        <v>110.8</v>
      </c>
      <c r="AE28" s="1">
        <v>111.6</v>
      </c>
      <c r="AF28" s="1">
        <v>112.3</v>
      </c>
      <c r="AG28" s="1">
        <v>113</v>
      </c>
      <c r="AH28" s="1">
        <v>112.7</v>
      </c>
      <c r="AI28" s="1">
        <v>112.5</v>
      </c>
      <c r="AJ28" s="1">
        <v>113.7</v>
      </c>
      <c r="AK28" s="1">
        <v>114.2</v>
      </c>
      <c r="AL28" s="1">
        <v>114.2</v>
      </c>
      <c r="AM28" s="1">
        <v>114.1</v>
      </c>
      <c r="AN28" s="1">
        <v>114.9</v>
      </c>
      <c r="AO28" s="1">
        <v>116.8</v>
      </c>
      <c r="AP28" s="1">
        <v>117.4</v>
      </c>
      <c r="AQ28" s="1">
        <v>118.4</v>
      </c>
      <c r="AR28" s="1">
        <v>119.7</v>
      </c>
      <c r="AS28" s="1">
        <v>119.9</v>
      </c>
      <c r="AT28" s="1">
        <v>120.9</v>
      </c>
      <c r="AU28" s="1">
        <v>122</v>
      </c>
      <c r="AV28" s="1">
        <v>122.8</v>
      </c>
      <c r="AW28" s="1">
        <v>123</v>
      </c>
      <c r="AX28" s="1">
        <v>123.5</v>
      </c>
      <c r="AY28" s="1">
        <v>121.9</v>
      </c>
      <c r="AZ28" s="1">
        <v>122.3</v>
      </c>
      <c r="BA28" s="1">
        <v>123.2</v>
      </c>
      <c r="BB28" s="1">
        <v>123.3</v>
      </c>
      <c r="BC28" s="1">
        <v>123.7</v>
      </c>
      <c r="BD28" s="1">
        <v>123.7</v>
      </c>
      <c r="BE28" s="1">
        <v>124.1</v>
      </c>
      <c r="BF28" s="1">
        <v>124.4</v>
      </c>
      <c r="BG28" s="1">
        <v>125.4</v>
      </c>
      <c r="BH28" s="1">
        <v>126.7</v>
      </c>
      <c r="BI28" s="1">
        <v>127.4</v>
      </c>
      <c r="BJ28" s="1">
        <v>128.1</v>
      </c>
      <c r="BK28" s="1">
        <v>127.8</v>
      </c>
      <c r="BL28" s="1">
        <v>128.6</v>
      </c>
      <c r="BM28" s="1">
        <v>128.80000000000001</v>
      </c>
      <c r="BN28" s="1">
        <v>129.30000000000001</v>
      </c>
      <c r="BO28" s="1">
        <v>130.4</v>
      </c>
      <c r="BP28" s="1">
        <v>131.19999999999999</v>
      </c>
      <c r="BQ28" s="1">
        <v>131.4</v>
      </c>
      <c r="BR28" s="1">
        <v>131.4</v>
      </c>
      <c r="BS28" s="1">
        <v>131.30000000000001</v>
      </c>
      <c r="BT28" s="1">
        <v>132</v>
      </c>
      <c r="BU28" s="1">
        <v>134.4</v>
      </c>
      <c r="BV28" s="1">
        <v>133.1</v>
      </c>
      <c r="BW28" s="1">
        <v>133.19999999999999</v>
      </c>
      <c r="BX28" s="1">
        <v>133.5</v>
      </c>
      <c r="BY28" s="1">
        <v>134.9</v>
      </c>
      <c r="BZ28" s="1">
        <v>134</v>
      </c>
      <c r="CA28" s="1">
        <v>133.9</v>
      </c>
      <c r="CB28" s="1">
        <v>134.80000000000001</v>
      </c>
      <c r="CC28" s="1">
        <v>136.1</v>
      </c>
      <c r="CD28" s="1">
        <v>138.80000000000001</v>
      </c>
      <c r="CE28" s="1">
        <v>140.19999999999999</v>
      </c>
      <c r="CF28" s="1">
        <v>140.30000000000001</v>
      </c>
      <c r="CG28" s="1">
        <v>140.6</v>
      </c>
      <c r="CH28" s="1">
        <v>140.6</v>
      </c>
      <c r="CI28" s="1">
        <v>142.5</v>
      </c>
      <c r="CJ28" s="1">
        <v>143.4</v>
      </c>
      <c r="CK28" s="1">
        <v>145.1</v>
      </c>
      <c r="CL28" s="10" t="s">
        <v>32</v>
      </c>
      <c r="CM28" s="10" t="s">
        <v>32</v>
      </c>
      <c r="CN28" s="1">
        <v>151.19999999999999</v>
      </c>
      <c r="CO28" s="1">
        <v>151.19999999999999</v>
      </c>
      <c r="CP28" s="1">
        <v>153.6</v>
      </c>
      <c r="CQ28" s="1">
        <v>157.4</v>
      </c>
      <c r="CR28" s="1">
        <v>156.19999999999999</v>
      </c>
      <c r="CS28" s="1">
        <v>156.19999999999999</v>
      </c>
      <c r="CT28" s="1">
        <v>156.6</v>
      </c>
      <c r="CU28" s="1">
        <v>156.19999999999999</v>
      </c>
      <c r="CV28" s="1">
        <v>155.19999999999999</v>
      </c>
      <c r="CW28" s="33">
        <v>153.1</v>
      </c>
      <c r="CX28" s="33">
        <v>154.6</v>
      </c>
      <c r="CY28" s="1">
        <v>159.30000000000001</v>
      </c>
      <c r="CZ28" s="1">
        <v>159.4</v>
      </c>
      <c r="DA28" s="1">
        <v>160.4</v>
      </c>
      <c r="DB28" s="1">
        <v>160.30000000000001</v>
      </c>
      <c r="DC28" s="1">
        <v>160.19999999999999</v>
      </c>
      <c r="DD28" s="1">
        <v>161.1</v>
      </c>
      <c r="DE28" s="1">
        <v>162.4</v>
      </c>
      <c r="DF28" s="1">
        <v>162.80000000000001</v>
      </c>
      <c r="DG28" s="1">
        <v>163.19999999999999</v>
      </c>
      <c r="DH28" s="1">
        <v>164.5</v>
      </c>
      <c r="DI28" s="1">
        <v>167.4</v>
      </c>
      <c r="DJ28" s="1">
        <v>169</v>
      </c>
      <c r="DK28" s="1">
        <v>168.5</v>
      </c>
      <c r="DL28" s="1">
        <v>169.5</v>
      </c>
      <c r="DM28" s="1">
        <v>169.7</v>
      </c>
      <c r="DN28" s="1">
        <v>171.1</v>
      </c>
      <c r="DO28" s="1">
        <v>170.8</v>
      </c>
      <c r="DP28" s="1">
        <v>172</v>
      </c>
      <c r="DQ28" s="1">
        <v>173.4</v>
      </c>
      <c r="DR28" s="1">
        <v>175.7</v>
      </c>
      <c r="DS28" s="1">
        <v>178.4</v>
      </c>
      <c r="DT28" s="1">
        <v>180.7</v>
      </c>
      <c r="DU28" s="1">
        <v>180.7</v>
      </c>
      <c r="DV28" s="33">
        <v>183.8</v>
      </c>
      <c r="DW28" s="33">
        <v>184.9</v>
      </c>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0"/>
      <c r="JE28" s="10"/>
      <c r="JF28" s="10"/>
      <c r="JG28" s="10"/>
      <c r="JH28" s="10"/>
      <c r="JI28" s="10"/>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33"/>
      <c r="KL28" s="1"/>
      <c r="KM28" s="1"/>
      <c r="KN28" s="33"/>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33"/>
      <c r="NI28" s="1"/>
      <c r="NJ28" s="1"/>
      <c r="NK28" s="33"/>
      <c r="NL28" s="1"/>
      <c r="NM28" s="1"/>
      <c r="NN28" s="1"/>
      <c r="NO28" s="1"/>
      <c r="NP28" s="1"/>
    </row>
    <row r="29" spans="1:380">
      <c r="A29" s="11" t="s">
        <v>30</v>
      </c>
      <c r="B29" s="1" t="s">
        <v>28</v>
      </c>
      <c r="C29" s="14" t="s">
        <v>28</v>
      </c>
      <c r="D29" s="1">
        <v>104</v>
      </c>
      <c r="E29" s="1">
        <v>104.4</v>
      </c>
      <c r="F29" s="1">
        <v>104.6</v>
      </c>
      <c r="G29" s="1">
        <v>104.6</v>
      </c>
      <c r="H29" s="1">
        <v>104.8</v>
      </c>
      <c r="I29" s="1">
        <v>105.5</v>
      </c>
      <c r="J29" s="1">
        <v>106.5</v>
      </c>
      <c r="K29" s="1">
        <v>107.5</v>
      </c>
      <c r="L29" s="1">
        <v>108.7</v>
      </c>
      <c r="M29" s="1">
        <v>109.1</v>
      </c>
      <c r="N29" s="1">
        <v>109.8</v>
      </c>
      <c r="O29" s="1">
        <v>110.1</v>
      </c>
      <c r="P29" s="1">
        <v>110.6</v>
      </c>
      <c r="Q29" s="1">
        <v>110.9</v>
      </c>
      <c r="R29" s="1">
        <v>111.3</v>
      </c>
      <c r="S29" s="1">
        <v>111.5</v>
      </c>
      <c r="T29" s="1">
        <v>111.8</v>
      </c>
      <c r="U29" s="1">
        <v>112.3</v>
      </c>
      <c r="V29" s="1">
        <v>113.1</v>
      </c>
      <c r="W29" s="1">
        <v>113.5</v>
      </c>
      <c r="X29" s="1">
        <v>113.7</v>
      </c>
      <c r="Y29" s="1">
        <v>114</v>
      </c>
      <c r="Z29" s="1">
        <v>114.1</v>
      </c>
      <c r="AA29" s="1">
        <v>114.2</v>
      </c>
      <c r="AB29" s="1">
        <v>114.5</v>
      </c>
      <c r="AC29" s="1">
        <v>115</v>
      </c>
      <c r="AD29" s="1">
        <v>115.5</v>
      </c>
      <c r="AE29" s="1">
        <v>116</v>
      </c>
      <c r="AF29" s="1">
        <v>116.9</v>
      </c>
      <c r="AG29" s="1">
        <v>117.9</v>
      </c>
      <c r="AH29" s="1">
        <v>118.1</v>
      </c>
      <c r="AI29" s="1">
        <v>118.2</v>
      </c>
      <c r="AJ29" s="1">
        <v>118.8</v>
      </c>
      <c r="AK29" s="1">
        <v>119.2</v>
      </c>
      <c r="AL29" s="1">
        <v>119.6</v>
      </c>
      <c r="AM29" s="1">
        <v>119.8</v>
      </c>
      <c r="AN29" s="1">
        <v>120.1</v>
      </c>
      <c r="AO29" s="1">
        <v>120.9</v>
      </c>
      <c r="AP29" s="1">
        <v>121.1</v>
      </c>
      <c r="AQ29" s="1">
        <v>121.7</v>
      </c>
      <c r="AR29" s="1">
        <v>122.5</v>
      </c>
      <c r="AS29" s="1">
        <v>123.3</v>
      </c>
      <c r="AT29" s="1">
        <v>123.8</v>
      </c>
      <c r="AU29" s="1">
        <v>124.2</v>
      </c>
      <c r="AV29" s="1">
        <v>124.9</v>
      </c>
      <c r="AW29" s="1">
        <v>125.7</v>
      </c>
      <c r="AX29" s="1">
        <v>126.1</v>
      </c>
      <c r="AY29" s="1">
        <v>126.3</v>
      </c>
      <c r="AZ29" s="1">
        <v>126.6</v>
      </c>
      <c r="BA29" s="1">
        <v>127</v>
      </c>
      <c r="BB29" s="1">
        <v>127.4</v>
      </c>
      <c r="BC29" s="1">
        <v>127.5</v>
      </c>
      <c r="BD29" s="1">
        <v>127.9</v>
      </c>
      <c r="BE29" s="1">
        <v>128.1</v>
      </c>
      <c r="BF29" s="1">
        <v>128.6</v>
      </c>
      <c r="BG29" s="1">
        <v>129.69999999999999</v>
      </c>
      <c r="BH29" s="1">
        <v>130.30000000000001</v>
      </c>
      <c r="BI29" s="1">
        <v>130.69999999999999</v>
      </c>
      <c r="BJ29" s="1">
        <v>131.69999999999999</v>
      </c>
      <c r="BK29" s="1">
        <v>131.9</v>
      </c>
      <c r="BL29" s="1">
        <v>132.30000000000001</v>
      </c>
      <c r="BM29" s="1">
        <v>132.5</v>
      </c>
      <c r="BN29" s="1">
        <v>133.30000000000001</v>
      </c>
      <c r="BO29" s="1">
        <v>134.19999999999999</v>
      </c>
      <c r="BP29" s="1">
        <v>135.1</v>
      </c>
      <c r="BQ29" s="1">
        <v>135.6</v>
      </c>
      <c r="BR29" s="1">
        <v>136</v>
      </c>
      <c r="BS29" s="1">
        <v>136.6</v>
      </c>
      <c r="BT29" s="1">
        <v>137.4</v>
      </c>
      <c r="BU29" s="1">
        <v>139.80000000000001</v>
      </c>
      <c r="BV29" s="1">
        <v>140.1</v>
      </c>
      <c r="BW29" s="1">
        <v>141.6</v>
      </c>
      <c r="BX29" s="1">
        <v>141.69999999999999</v>
      </c>
      <c r="BY29" s="1">
        <v>142.19999999999999</v>
      </c>
      <c r="BZ29" s="1">
        <v>142.4</v>
      </c>
      <c r="CA29" s="1">
        <v>142.9</v>
      </c>
      <c r="CB29" s="1">
        <v>143.30000000000001</v>
      </c>
      <c r="CC29" s="1">
        <v>144.19999999999999</v>
      </c>
      <c r="CD29" s="1">
        <v>144.9</v>
      </c>
      <c r="CE29" s="1">
        <v>145.4</v>
      </c>
      <c r="CF29" s="1">
        <v>145.69999999999999</v>
      </c>
      <c r="CG29" s="1">
        <v>146.1</v>
      </c>
      <c r="CH29" s="1">
        <v>147.1</v>
      </c>
      <c r="CI29" s="1">
        <v>148.1</v>
      </c>
      <c r="CJ29" s="1">
        <v>148.4</v>
      </c>
      <c r="CK29" s="1">
        <v>148.6</v>
      </c>
      <c r="CL29" s="10" t="s">
        <v>32</v>
      </c>
      <c r="CM29" s="10" t="s">
        <v>32</v>
      </c>
      <c r="CN29" s="1">
        <v>151.69999999999999</v>
      </c>
      <c r="CO29" s="1">
        <v>151.69999999999999</v>
      </c>
      <c r="CP29" s="1">
        <v>153</v>
      </c>
      <c r="CQ29" s="1">
        <v>153.69999999999999</v>
      </c>
      <c r="CR29" s="1">
        <v>154.30000000000001</v>
      </c>
      <c r="CS29" s="1">
        <v>154.5</v>
      </c>
      <c r="CT29" s="1">
        <v>155.19999999999999</v>
      </c>
      <c r="CU29" s="1">
        <v>155.9</v>
      </c>
      <c r="CV29" s="1">
        <v>157.19999999999999</v>
      </c>
      <c r="CW29" s="33">
        <v>157.30000000000001</v>
      </c>
      <c r="CX29" s="33">
        <v>158</v>
      </c>
      <c r="CY29" s="1">
        <v>161.1</v>
      </c>
      <c r="CZ29" s="1">
        <v>161.5</v>
      </c>
      <c r="DA29" s="1">
        <v>162.80000000000001</v>
      </c>
      <c r="DB29" s="1">
        <v>163.30000000000001</v>
      </c>
      <c r="DC29" s="1">
        <v>163.80000000000001</v>
      </c>
      <c r="DD29" s="1">
        <v>164.7</v>
      </c>
      <c r="DE29" s="1">
        <v>165.2</v>
      </c>
      <c r="DF29" s="1">
        <v>166</v>
      </c>
      <c r="DG29" s="1">
        <v>166.6</v>
      </c>
      <c r="DH29" s="1">
        <v>167.3</v>
      </c>
      <c r="DI29" s="1">
        <v>168.3</v>
      </c>
      <c r="DJ29" s="1">
        <v>170.2</v>
      </c>
      <c r="DK29" s="1">
        <v>170.9</v>
      </c>
      <c r="DL29" s="1">
        <v>171</v>
      </c>
      <c r="DM29" s="1">
        <v>171.8</v>
      </c>
      <c r="DN29" s="1">
        <v>172.6</v>
      </c>
      <c r="DO29" s="1">
        <v>173.1</v>
      </c>
      <c r="DP29" s="1">
        <v>173.9</v>
      </c>
      <c r="DQ29" s="1">
        <v>174.6</v>
      </c>
      <c r="DR29" s="1">
        <v>175.5</v>
      </c>
      <c r="DS29" s="1">
        <v>176.5</v>
      </c>
      <c r="DT29" s="1">
        <v>177.9</v>
      </c>
      <c r="DU29" s="1">
        <v>177.9</v>
      </c>
      <c r="DV29" s="33">
        <v>178.9</v>
      </c>
      <c r="DW29" s="33">
        <v>179.5</v>
      </c>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0"/>
      <c r="JE29" s="10"/>
      <c r="JF29" s="10"/>
      <c r="JG29" s="10"/>
      <c r="JH29" s="10"/>
      <c r="JI29" s="10"/>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33"/>
      <c r="KL29" s="1"/>
      <c r="KM29" s="1"/>
      <c r="KN29" s="33"/>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33"/>
      <c r="NI29" s="1"/>
      <c r="NJ29" s="1"/>
      <c r="NK29" s="33"/>
      <c r="NL29" s="1"/>
      <c r="NM29" s="1"/>
      <c r="NN29" s="1"/>
      <c r="NO29" s="1"/>
      <c r="NP29" s="1"/>
    </row>
    <row r="30" spans="1:380">
      <c r="A30" s="11" t="s">
        <v>30</v>
      </c>
      <c r="B30" s="1" t="s">
        <v>29</v>
      </c>
      <c r="C30" s="14" t="s">
        <v>118</v>
      </c>
      <c r="D30" s="1">
        <v>105.1</v>
      </c>
      <c r="E30" s="1">
        <v>105.8</v>
      </c>
      <c r="F30" s="1">
        <v>106</v>
      </c>
      <c r="G30" s="1">
        <v>106.4</v>
      </c>
      <c r="H30" s="1">
        <v>107.2</v>
      </c>
      <c r="I30" s="1">
        <v>108.9</v>
      </c>
      <c r="J30" s="1">
        <v>110.7</v>
      </c>
      <c r="K30" s="1">
        <v>112.1</v>
      </c>
      <c r="L30" s="1">
        <v>114.2</v>
      </c>
      <c r="M30" s="1">
        <v>115.5</v>
      </c>
      <c r="N30" s="1">
        <v>117.4</v>
      </c>
      <c r="O30" s="1">
        <v>115.5</v>
      </c>
      <c r="P30" s="1">
        <v>114.2</v>
      </c>
      <c r="Q30" s="1">
        <v>114</v>
      </c>
      <c r="R30" s="1">
        <v>114.6</v>
      </c>
      <c r="S30" s="1">
        <v>115.4</v>
      </c>
      <c r="T30" s="1">
        <v>116</v>
      </c>
      <c r="U30" s="1">
        <v>117</v>
      </c>
      <c r="V30" s="1">
        <v>119.5</v>
      </c>
      <c r="W30" s="1">
        <v>120.7</v>
      </c>
      <c r="X30" s="1">
        <v>120.9</v>
      </c>
      <c r="Y30" s="1">
        <v>121</v>
      </c>
      <c r="Z30" s="1">
        <v>121.1</v>
      </c>
      <c r="AA30" s="1">
        <v>120.3</v>
      </c>
      <c r="AB30" s="1">
        <v>120.3</v>
      </c>
      <c r="AC30" s="1">
        <v>120.6</v>
      </c>
      <c r="AD30" s="1">
        <v>121.1</v>
      </c>
      <c r="AE30" s="1">
        <v>121.5</v>
      </c>
      <c r="AF30" s="1">
        <v>122.4</v>
      </c>
      <c r="AG30" s="1">
        <v>124.1</v>
      </c>
      <c r="AH30" s="1">
        <v>124.7</v>
      </c>
      <c r="AI30" s="1">
        <v>126.1</v>
      </c>
      <c r="AJ30" s="1">
        <v>127</v>
      </c>
      <c r="AK30" s="1">
        <v>127.7</v>
      </c>
      <c r="AL30" s="1">
        <v>128.30000000000001</v>
      </c>
      <c r="AM30" s="1">
        <v>127.9</v>
      </c>
      <c r="AN30" s="1">
        <v>128.1</v>
      </c>
      <c r="AO30" s="1">
        <v>127.9</v>
      </c>
      <c r="AP30" s="1">
        <v>128</v>
      </c>
      <c r="AQ30" s="1">
        <v>129</v>
      </c>
      <c r="AR30" s="1">
        <v>130.30000000000001</v>
      </c>
      <c r="AS30" s="1">
        <v>131.9</v>
      </c>
      <c r="AT30" s="1">
        <v>133</v>
      </c>
      <c r="AU30" s="1">
        <v>133.5</v>
      </c>
      <c r="AV30" s="1">
        <v>133.4</v>
      </c>
      <c r="AW30" s="1">
        <v>133.80000000000001</v>
      </c>
      <c r="AX30" s="1">
        <v>133.6</v>
      </c>
      <c r="AY30" s="1">
        <v>132.80000000000001</v>
      </c>
      <c r="AZ30" s="1">
        <v>132.4</v>
      </c>
      <c r="BA30" s="1">
        <v>132.6</v>
      </c>
      <c r="BB30" s="1">
        <v>132.80000000000001</v>
      </c>
      <c r="BC30" s="1">
        <v>132.9</v>
      </c>
      <c r="BD30" s="1">
        <v>133.30000000000001</v>
      </c>
      <c r="BE30" s="1">
        <v>133.9</v>
      </c>
      <c r="BF30" s="1">
        <v>136.19999999999999</v>
      </c>
      <c r="BG30" s="1">
        <v>137.80000000000001</v>
      </c>
      <c r="BH30" s="1">
        <v>137.6</v>
      </c>
      <c r="BI30" s="1">
        <v>138.30000000000001</v>
      </c>
      <c r="BJ30" s="1">
        <v>140</v>
      </c>
      <c r="BK30" s="1">
        <v>139.80000000000001</v>
      </c>
      <c r="BL30" s="1">
        <v>139.30000000000001</v>
      </c>
      <c r="BM30" s="1">
        <v>138.5</v>
      </c>
      <c r="BN30" s="1">
        <v>138.69999999999999</v>
      </c>
      <c r="BO30" s="1">
        <v>139.1</v>
      </c>
      <c r="BP30" s="1">
        <v>139.80000000000001</v>
      </c>
      <c r="BQ30" s="1">
        <v>140.5</v>
      </c>
      <c r="BR30" s="1">
        <v>141.80000000000001</v>
      </c>
      <c r="BS30" s="1">
        <v>142.5</v>
      </c>
      <c r="BT30" s="1">
        <v>142.1</v>
      </c>
      <c r="BU30" s="1">
        <v>142.19999999999999</v>
      </c>
      <c r="BV30" s="1">
        <v>142.4</v>
      </c>
      <c r="BW30" s="1">
        <v>141.9</v>
      </c>
      <c r="BX30" s="1">
        <v>141</v>
      </c>
      <c r="BY30" s="1">
        <v>141</v>
      </c>
      <c r="BZ30" s="1">
        <v>141.19999999999999</v>
      </c>
      <c r="CA30" s="1">
        <v>142.4</v>
      </c>
      <c r="CB30" s="1">
        <v>143.6</v>
      </c>
      <c r="CC30" s="1">
        <v>144.9</v>
      </c>
      <c r="CD30" s="1">
        <v>145.69999999999999</v>
      </c>
      <c r="CE30" s="1">
        <v>146.69999999999999</v>
      </c>
      <c r="CF30" s="1">
        <v>148.30000000000001</v>
      </c>
      <c r="CG30" s="1">
        <v>149.9</v>
      </c>
      <c r="CH30" s="1">
        <v>152.30000000000001</v>
      </c>
      <c r="CI30" s="1">
        <v>151.9</v>
      </c>
      <c r="CJ30" s="1">
        <v>150.4</v>
      </c>
      <c r="CK30" s="1">
        <v>149.80000000000001</v>
      </c>
      <c r="CL30" s="10" t="s">
        <v>32</v>
      </c>
      <c r="CM30" s="10" t="s">
        <v>32</v>
      </c>
      <c r="CN30" s="1">
        <v>152.69999999999999</v>
      </c>
      <c r="CO30" s="1">
        <v>152.69999999999999</v>
      </c>
      <c r="CP30" s="1">
        <v>154.69999999999999</v>
      </c>
      <c r="CQ30" s="1">
        <v>155.4</v>
      </c>
      <c r="CR30" s="1">
        <v>157.5</v>
      </c>
      <c r="CS30" s="1">
        <v>159.80000000000001</v>
      </c>
      <c r="CT30" s="1">
        <v>160.69999999999999</v>
      </c>
      <c r="CU30" s="1">
        <v>158.5</v>
      </c>
      <c r="CV30" s="1">
        <v>156.69999999999999</v>
      </c>
      <c r="CW30" s="33">
        <v>156.69999999999999</v>
      </c>
      <c r="CX30" s="33">
        <v>157.6</v>
      </c>
      <c r="CY30" s="1">
        <v>161.1</v>
      </c>
      <c r="CZ30" s="1">
        <v>162.1</v>
      </c>
      <c r="DA30" s="1">
        <v>163.19999999999999</v>
      </c>
      <c r="DB30" s="1">
        <v>163.6</v>
      </c>
      <c r="DC30" s="1">
        <v>164</v>
      </c>
      <c r="DD30" s="1">
        <v>166.3</v>
      </c>
      <c r="DE30" s="1">
        <v>167.6</v>
      </c>
      <c r="DF30" s="1">
        <v>167</v>
      </c>
      <c r="DG30" s="1">
        <v>166.4</v>
      </c>
      <c r="DH30" s="1">
        <v>166.7</v>
      </c>
      <c r="DI30" s="1">
        <v>168.7</v>
      </c>
      <c r="DJ30" s="1">
        <v>170.8</v>
      </c>
      <c r="DK30" s="1">
        <v>172.5</v>
      </c>
      <c r="DL30" s="1">
        <v>173.6</v>
      </c>
      <c r="DM30" s="1">
        <v>174.3</v>
      </c>
      <c r="DN30" s="1">
        <v>175.3</v>
      </c>
      <c r="DO30" s="1">
        <v>176.4</v>
      </c>
      <c r="DP30" s="1">
        <v>177.9</v>
      </c>
      <c r="DQ30" s="1">
        <v>177.8</v>
      </c>
      <c r="DR30" s="1">
        <v>177.1</v>
      </c>
      <c r="DS30" s="1">
        <v>177.8</v>
      </c>
      <c r="DT30" s="1">
        <v>178</v>
      </c>
      <c r="DU30" s="1">
        <v>178</v>
      </c>
      <c r="DV30" s="33">
        <v>178.8</v>
      </c>
      <c r="DW30" s="33">
        <v>179.8</v>
      </c>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0"/>
      <c r="JE30" s="10"/>
      <c r="JF30" s="10"/>
      <c r="JG30" s="10"/>
      <c r="JH30" s="10"/>
      <c r="JI30" s="10"/>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33"/>
      <c r="KL30" s="1"/>
      <c r="KM30" s="1"/>
      <c r="KN30" s="33"/>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33"/>
      <c r="NI30" s="1"/>
      <c r="NJ30" s="1"/>
      <c r="NK30" s="33"/>
      <c r="NL30" s="1"/>
      <c r="NM30" s="1"/>
    </row>
    <row r="31" spans="1:380">
      <c r="A31" s="11" t="s">
        <v>33</v>
      </c>
      <c r="B31" s="1" t="s">
        <v>3</v>
      </c>
      <c r="C31" s="1" t="s">
        <v>96</v>
      </c>
      <c r="D31" s="1">
        <v>110.5</v>
      </c>
      <c r="E31" s="1">
        <v>112.9</v>
      </c>
      <c r="F31" s="1">
        <v>113.9</v>
      </c>
      <c r="G31" s="1">
        <v>114.6</v>
      </c>
      <c r="H31" s="1">
        <v>115.4</v>
      </c>
      <c r="I31" s="1">
        <v>117</v>
      </c>
      <c r="J31" s="1">
        <v>117.8</v>
      </c>
      <c r="K31" s="1">
        <v>118.3</v>
      </c>
      <c r="L31" s="1">
        <v>118.6</v>
      </c>
      <c r="M31" s="1">
        <v>118.9</v>
      </c>
      <c r="N31" s="1">
        <v>119.8</v>
      </c>
      <c r="O31" s="1">
        <v>120.5</v>
      </c>
      <c r="P31" s="1">
        <v>121.2</v>
      </c>
      <c r="Q31" s="1">
        <v>121.9</v>
      </c>
      <c r="R31" s="1">
        <v>122.1</v>
      </c>
      <c r="S31" s="1">
        <v>122.5</v>
      </c>
      <c r="T31" s="1">
        <v>122.7</v>
      </c>
      <c r="U31" s="1">
        <v>123.1</v>
      </c>
      <c r="V31" s="1">
        <v>123.8</v>
      </c>
      <c r="W31" s="1">
        <v>124.8</v>
      </c>
      <c r="X31" s="1">
        <v>124.2</v>
      </c>
      <c r="Y31" s="1">
        <v>124.6</v>
      </c>
      <c r="Z31" s="1">
        <v>124.5</v>
      </c>
      <c r="AA31" s="1">
        <v>124</v>
      </c>
      <c r="AB31" s="1">
        <v>124</v>
      </c>
      <c r="AC31" s="1">
        <v>124.3</v>
      </c>
      <c r="AD31" s="1">
        <v>124</v>
      </c>
      <c r="AE31" s="1">
        <v>123.8</v>
      </c>
      <c r="AF31" s="1">
        <v>123.8</v>
      </c>
      <c r="AG31" s="1">
        <v>123.6</v>
      </c>
      <c r="AH31" s="1">
        <v>123.2</v>
      </c>
      <c r="AI31" s="1">
        <v>123.1</v>
      </c>
      <c r="AJ31" s="1">
        <v>123.4</v>
      </c>
      <c r="AK31" s="1">
        <v>123.6</v>
      </c>
      <c r="AL31" s="1">
        <v>124</v>
      </c>
      <c r="AM31" s="1">
        <v>124.3</v>
      </c>
      <c r="AN31" s="1">
        <v>124.7</v>
      </c>
      <c r="AO31" s="1">
        <v>124.8</v>
      </c>
      <c r="AP31" s="1">
        <v>124.8</v>
      </c>
      <c r="AQ31" s="1">
        <v>124.9</v>
      </c>
      <c r="AR31" s="1">
        <v>125</v>
      </c>
      <c r="AS31" s="1">
        <v>125.9</v>
      </c>
      <c r="AT31" s="1">
        <v>126.8</v>
      </c>
      <c r="AU31" s="1">
        <v>127.6</v>
      </c>
      <c r="AV31" s="1">
        <v>128.1</v>
      </c>
      <c r="AW31" s="1">
        <v>128.69999999999999</v>
      </c>
      <c r="AX31" s="1">
        <v>130.19999999999999</v>
      </c>
      <c r="AY31" s="1">
        <v>131.6</v>
      </c>
      <c r="AZ31" s="1">
        <v>132.19999999999999</v>
      </c>
      <c r="BA31" s="1">
        <v>132.80000000000001</v>
      </c>
      <c r="BB31" s="1">
        <v>132.69999999999999</v>
      </c>
      <c r="BC31" s="1">
        <v>132.69999999999999</v>
      </c>
      <c r="BD31" s="1">
        <v>132.6</v>
      </c>
      <c r="BE31" s="1">
        <v>132.9</v>
      </c>
      <c r="BF31" s="1">
        <v>132.80000000000001</v>
      </c>
      <c r="BG31" s="1">
        <v>133.19999999999999</v>
      </c>
      <c r="BH31" s="1">
        <v>133.6</v>
      </c>
      <c r="BI31" s="1">
        <v>133.9</v>
      </c>
      <c r="BJ31" s="1">
        <v>134.30000000000001</v>
      </c>
      <c r="BK31" s="1">
        <v>134.4</v>
      </c>
      <c r="BL31" s="1">
        <v>134.6</v>
      </c>
      <c r="BM31" s="1">
        <v>134.80000000000001</v>
      </c>
      <c r="BN31" s="1">
        <v>135</v>
      </c>
      <c r="BO31" s="1">
        <v>135</v>
      </c>
      <c r="BP31" s="1">
        <v>135</v>
      </c>
      <c r="BQ31" s="1">
        <v>135.30000000000001</v>
      </c>
      <c r="BR31" s="1">
        <v>135.6</v>
      </c>
      <c r="BS31" s="1">
        <v>136.5</v>
      </c>
      <c r="BT31" s="1">
        <v>137</v>
      </c>
      <c r="BU31" s="1">
        <v>137.6</v>
      </c>
      <c r="BV31" s="1">
        <v>138.1</v>
      </c>
      <c r="BW31" s="1">
        <v>138.5</v>
      </c>
      <c r="BX31" s="1">
        <v>138.30000000000001</v>
      </c>
      <c r="BY31" s="1">
        <v>139.4</v>
      </c>
      <c r="BZ31" s="1">
        <v>139.69999999999999</v>
      </c>
      <c r="CA31" s="1">
        <v>140.4</v>
      </c>
      <c r="CB31" s="1">
        <v>140.69999999999999</v>
      </c>
      <c r="CC31" s="1">
        <v>141.4</v>
      </c>
      <c r="CD31" s="1">
        <v>142.1</v>
      </c>
      <c r="CE31" s="1">
        <v>142.69999999999999</v>
      </c>
      <c r="CF31" s="1">
        <v>143.5</v>
      </c>
      <c r="CG31" s="1">
        <v>144.1</v>
      </c>
      <c r="CH31" s="1">
        <v>144.9</v>
      </c>
      <c r="CI31" s="1">
        <v>145.6</v>
      </c>
      <c r="CJ31" s="1">
        <v>146.19999999999999</v>
      </c>
      <c r="CK31" s="1">
        <v>146.5</v>
      </c>
      <c r="CL31" s="1">
        <v>151.80000000000001</v>
      </c>
      <c r="CM31" s="10" t="s">
        <v>32</v>
      </c>
      <c r="CN31" s="1">
        <v>152.69999999999999</v>
      </c>
      <c r="CO31" s="1">
        <v>152.69999999999999</v>
      </c>
      <c r="CP31" s="1">
        <v>151.6</v>
      </c>
      <c r="CQ31" s="1">
        <v>151.5</v>
      </c>
      <c r="CR31" s="1">
        <v>150.6</v>
      </c>
      <c r="CS31" s="1">
        <v>149.69999999999999</v>
      </c>
      <c r="CT31" s="1">
        <v>149</v>
      </c>
      <c r="CU31" s="1">
        <v>148</v>
      </c>
      <c r="CV31" s="1">
        <v>147.6</v>
      </c>
      <c r="CW31" s="1">
        <v>147.5</v>
      </c>
      <c r="CX31" s="1">
        <v>147.6</v>
      </c>
      <c r="CY31" s="1">
        <v>148.80000000000001</v>
      </c>
      <c r="CZ31" s="1">
        <v>149.19999999999999</v>
      </c>
      <c r="DA31" s="1">
        <v>149.1</v>
      </c>
      <c r="DB31" s="1">
        <v>149.30000000000001</v>
      </c>
      <c r="DC31" s="1">
        <v>149.30000000000001</v>
      </c>
      <c r="DD31" s="1">
        <v>150.1</v>
      </c>
      <c r="DE31" s="1">
        <v>151</v>
      </c>
      <c r="DF31" s="1">
        <v>151.6</v>
      </c>
      <c r="DG31" s="1">
        <v>152.19999999999999</v>
      </c>
      <c r="DH31" s="1">
        <v>152.5</v>
      </c>
      <c r="DI31" s="1">
        <v>153.69999999999999</v>
      </c>
      <c r="DJ31" s="1">
        <v>155.4</v>
      </c>
      <c r="DK31" s="1">
        <v>156.69999999999999</v>
      </c>
      <c r="DL31" s="1">
        <v>157.5</v>
      </c>
      <c r="DM31" s="1">
        <v>159.30000000000001</v>
      </c>
      <c r="DN31" s="1">
        <v>162.1</v>
      </c>
      <c r="DO31" s="1">
        <v>164.9</v>
      </c>
      <c r="DP31" s="1">
        <v>166.4</v>
      </c>
      <c r="DQ31" s="1">
        <v>168.4</v>
      </c>
      <c r="DR31" s="1">
        <v>170.2</v>
      </c>
      <c r="DS31" s="1">
        <v>173.3</v>
      </c>
      <c r="DT31" s="1">
        <v>174.7</v>
      </c>
      <c r="DU31" s="1">
        <v>174.7</v>
      </c>
      <c r="DV31" s="1">
        <v>174.8</v>
      </c>
      <c r="DW31" s="1">
        <v>174.7</v>
      </c>
    </row>
    <row r="32" spans="1:380">
      <c r="A32" s="11" t="s">
        <v>33</v>
      </c>
      <c r="B32" s="1" t="s">
        <v>4</v>
      </c>
      <c r="C32" s="1" t="s">
        <v>96</v>
      </c>
      <c r="D32" s="1">
        <v>109.1</v>
      </c>
      <c r="E32" s="1">
        <v>112.9</v>
      </c>
      <c r="F32" s="1">
        <v>111.4</v>
      </c>
      <c r="G32" s="1">
        <v>113.4</v>
      </c>
      <c r="H32" s="1">
        <v>114.2</v>
      </c>
      <c r="I32" s="1">
        <v>120.1</v>
      </c>
      <c r="J32" s="1">
        <v>119.2</v>
      </c>
      <c r="K32" s="1">
        <v>120.4</v>
      </c>
      <c r="L32" s="1">
        <v>119.1</v>
      </c>
      <c r="M32" s="1">
        <v>118.1</v>
      </c>
      <c r="N32" s="1">
        <v>116.3</v>
      </c>
      <c r="O32" s="1">
        <v>118.1</v>
      </c>
      <c r="P32" s="1">
        <v>122</v>
      </c>
      <c r="Q32" s="1">
        <v>122</v>
      </c>
      <c r="R32" s="1">
        <v>121.4</v>
      </c>
      <c r="S32" s="1">
        <v>121.7</v>
      </c>
      <c r="T32" s="1">
        <v>124.1</v>
      </c>
      <c r="U32" s="1">
        <v>125.9</v>
      </c>
      <c r="V32" s="1">
        <v>126.4</v>
      </c>
      <c r="W32" s="1">
        <v>127.3</v>
      </c>
      <c r="X32" s="1">
        <v>125.4</v>
      </c>
      <c r="Y32" s="1">
        <v>126.1</v>
      </c>
      <c r="Z32" s="1">
        <v>125.6</v>
      </c>
      <c r="AA32" s="1">
        <v>124.7</v>
      </c>
      <c r="AB32" s="1">
        <v>125.5</v>
      </c>
      <c r="AC32" s="1">
        <v>126.5</v>
      </c>
      <c r="AD32" s="1">
        <v>126.7</v>
      </c>
      <c r="AE32" s="1">
        <v>128.19999999999999</v>
      </c>
      <c r="AF32" s="1">
        <v>129.69999999999999</v>
      </c>
      <c r="AG32" s="1">
        <v>134.4</v>
      </c>
      <c r="AH32" s="1">
        <v>134.30000000000001</v>
      </c>
      <c r="AI32" s="1">
        <v>131.69999999999999</v>
      </c>
      <c r="AJ32" s="1">
        <v>129</v>
      </c>
      <c r="AK32" s="1">
        <v>128.6</v>
      </c>
      <c r="AL32" s="1">
        <v>129.80000000000001</v>
      </c>
      <c r="AM32" s="1">
        <v>131.69999999999999</v>
      </c>
      <c r="AN32" s="1">
        <v>135.9</v>
      </c>
      <c r="AO32" s="1">
        <v>135.1</v>
      </c>
      <c r="AP32" s="1">
        <v>136.30000000000001</v>
      </c>
      <c r="AQ32" s="1">
        <v>139.30000000000001</v>
      </c>
      <c r="AR32" s="1">
        <v>142.1</v>
      </c>
      <c r="AS32" s="1">
        <v>143.9</v>
      </c>
      <c r="AT32" s="1">
        <v>144.19999999999999</v>
      </c>
      <c r="AU32" s="1">
        <v>140.30000000000001</v>
      </c>
      <c r="AV32" s="1">
        <v>137.69999999999999</v>
      </c>
      <c r="AW32" s="1">
        <v>138.4</v>
      </c>
      <c r="AX32" s="1">
        <v>138.5</v>
      </c>
      <c r="AY32" s="1">
        <v>138.19999999999999</v>
      </c>
      <c r="AZ32" s="1">
        <v>138.9</v>
      </c>
      <c r="BA32" s="1">
        <v>139.80000000000001</v>
      </c>
      <c r="BB32" s="1">
        <v>139.4</v>
      </c>
      <c r="BC32" s="1">
        <v>140.6</v>
      </c>
      <c r="BD32" s="1">
        <v>144.1</v>
      </c>
      <c r="BE32" s="1">
        <v>148.69999999999999</v>
      </c>
      <c r="BF32" s="1">
        <v>148.4</v>
      </c>
      <c r="BG32" s="1">
        <v>143.9</v>
      </c>
      <c r="BH32" s="1">
        <v>143</v>
      </c>
      <c r="BI32" s="1">
        <v>142.80000000000001</v>
      </c>
      <c r="BJ32" s="1">
        <v>142.1</v>
      </c>
      <c r="BK32" s="1">
        <v>142.6</v>
      </c>
      <c r="BL32" s="1">
        <v>143.69999999999999</v>
      </c>
      <c r="BM32" s="1">
        <v>143</v>
      </c>
      <c r="BN32" s="1">
        <v>143.1</v>
      </c>
      <c r="BO32" s="1">
        <v>144.30000000000001</v>
      </c>
      <c r="BP32" s="1">
        <v>148.19999999999999</v>
      </c>
      <c r="BQ32" s="1">
        <v>149.69999999999999</v>
      </c>
      <c r="BR32" s="1">
        <v>148.6</v>
      </c>
      <c r="BS32" s="1">
        <v>146.4</v>
      </c>
      <c r="BT32" s="1">
        <v>143.1</v>
      </c>
      <c r="BU32" s="1">
        <v>144.9</v>
      </c>
      <c r="BV32" s="1">
        <v>146.30000000000001</v>
      </c>
      <c r="BW32" s="1">
        <v>147.80000000000001</v>
      </c>
      <c r="BX32" s="1">
        <v>149.4</v>
      </c>
      <c r="BY32" s="1">
        <v>150.1</v>
      </c>
      <c r="BZ32" s="1">
        <v>151.1</v>
      </c>
      <c r="CA32" s="1">
        <v>156.69999999999999</v>
      </c>
      <c r="CB32" s="1">
        <v>159.6</v>
      </c>
      <c r="CC32" s="1">
        <v>160.19999999999999</v>
      </c>
      <c r="CD32" s="1">
        <v>158.30000000000001</v>
      </c>
      <c r="CE32" s="1">
        <v>158.69999999999999</v>
      </c>
      <c r="CF32" s="1">
        <v>159.80000000000001</v>
      </c>
      <c r="CG32" s="1">
        <v>162.4</v>
      </c>
      <c r="CH32" s="1">
        <v>164.5</v>
      </c>
      <c r="CI32" s="1">
        <v>167.6</v>
      </c>
      <c r="CJ32" s="1">
        <v>167.6</v>
      </c>
      <c r="CK32" s="1">
        <v>167.5</v>
      </c>
      <c r="CL32" s="10" t="s">
        <v>32</v>
      </c>
      <c r="CM32" s="10" t="s">
        <v>32</v>
      </c>
      <c r="CN32" s="1">
        <v>197</v>
      </c>
      <c r="CO32" s="1">
        <v>197</v>
      </c>
      <c r="CP32" s="1">
        <v>197.8</v>
      </c>
      <c r="CQ32" s="1">
        <v>193.1</v>
      </c>
      <c r="CR32" s="1">
        <v>193.7</v>
      </c>
      <c r="CS32" s="1">
        <v>195.5</v>
      </c>
      <c r="CT32" s="1">
        <v>195.7</v>
      </c>
      <c r="CU32" s="1">
        <v>194.8</v>
      </c>
      <c r="CV32" s="1">
        <v>191.2</v>
      </c>
      <c r="CW32" s="1">
        <v>197.5</v>
      </c>
      <c r="CX32" s="1">
        <v>202.5</v>
      </c>
      <c r="CY32" s="1">
        <v>204.3</v>
      </c>
      <c r="CZ32" s="1">
        <v>205.5</v>
      </c>
      <c r="DA32" s="1">
        <v>210.9</v>
      </c>
      <c r="DB32" s="1">
        <v>207.4</v>
      </c>
      <c r="DC32" s="1">
        <v>207.4</v>
      </c>
      <c r="DD32" s="1">
        <v>208.4</v>
      </c>
      <c r="DE32" s="1">
        <v>204.9</v>
      </c>
      <c r="DF32" s="1">
        <v>202.2</v>
      </c>
      <c r="DG32" s="1">
        <v>202.1</v>
      </c>
      <c r="DH32" s="1">
        <v>205.2</v>
      </c>
      <c r="DI32" s="1">
        <v>215.8</v>
      </c>
      <c r="DJ32" s="1">
        <v>215.8</v>
      </c>
      <c r="DK32" s="1">
        <v>221.2</v>
      </c>
      <c r="DL32" s="1">
        <v>223.4</v>
      </c>
      <c r="DM32" s="1">
        <v>217.1</v>
      </c>
      <c r="DN32" s="1">
        <v>210.9</v>
      </c>
      <c r="DO32" s="1">
        <v>213.7</v>
      </c>
      <c r="DP32" s="1">
        <v>214.9</v>
      </c>
      <c r="DQ32" s="1">
        <v>213.4</v>
      </c>
      <c r="DR32" s="1">
        <v>212.9</v>
      </c>
      <c r="DS32" s="1">
        <v>215.2</v>
      </c>
      <c r="DT32" s="1">
        <v>212.2</v>
      </c>
      <c r="DU32" s="1">
        <v>212.2</v>
      </c>
      <c r="DV32" s="1">
        <v>213.7</v>
      </c>
      <c r="DW32" s="1">
        <v>219.4</v>
      </c>
    </row>
    <row r="33" spans="1:127">
      <c r="A33" s="11" t="s">
        <v>33</v>
      </c>
      <c r="B33" s="1" t="s">
        <v>5</v>
      </c>
      <c r="C33" s="1" t="s">
        <v>96</v>
      </c>
      <c r="D33" s="1">
        <v>113</v>
      </c>
      <c r="E33" s="1">
        <v>116.9</v>
      </c>
      <c r="F33" s="1">
        <v>113.2</v>
      </c>
      <c r="G33" s="1">
        <v>106</v>
      </c>
      <c r="H33" s="1">
        <v>102.7</v>
      </c>
      <c r="I33" s="1">
        <v>112.5</v>
      </c>
      <c r="J33" s="1">
        <v>114</v>
      </c>
      <c r="K33" s="1">
        <v>112.7</v>
      </c>
      <c r="L33" s="1">
        <v>113.2</v>
      </c>
      <c r="M33" s="1">
        <v>114.5</v>
      </c>
      <c r="N33" s="1">
        <v>122.6</v>
      </c>
      <c r="O33" s="1">
        <v>128.5</v>
      </c>
      <c r="P33" s="1">
        <v>129.9</v>
      </c>
      <c r="Q33" s="1">
        <v>124.5</v>
      </c>
      <c r="R33" s="1">
        <v>121.5</v>
      </c>
      <c r="S33" s="1">
        <v>113.3</v>
      </c>
      <c r="T33" s="1">
        <v>114.2</v>
      </c>
      <c r="U33" s="1">
        <v>115.4</v>
      </c>
      <c r="V33" s="1">
        <v>118</v>
      </c>
      <c r="W33" s="1">
        <v>116.5</v>
      </c>
      <c r="X33" s="1">
        <v>116.4</v>
      </c>
      <c r="Y33" s="1">
        <v>117.8</v>
      </c>
      <c r="Z33" s="1">
        <v>122.7</v>
      </c>
      <c r="AA33" s="1">
        <v>126.3</v>
      </c>
      <c r="AB33" s="1">
        <v>126.6</v>
      </c>
      <c r="AC33" s="1">
        <v>119.5</v>
      </c>
      <c r="AD33" s="1">
        <v>113.5</v>
      </c>
      <c r="AE33" s="1">
        <v>110</v>
      </c>
      <c r="AF33" s="1">
        <v>111.3</v>
      </c>
      <c r="AG33" s="1">
        <v>120.9</v>
      </c>
      <c r="AH33" s="1">
        <v>119.5</v>
      </c>
      <c r="AI33" s="1">
        <v>118.1</v>
      </c>
      <c r="AJ33" s="1">
        <v>115.6</v>
      </c>
      <c r="AK33" s="1">
        <v>115.9</v>
      </c>
      <c r="AL33" s="1">
        <v>121.5</v>
      </c>
      <c r="AM33" s="1">
        <v>127.1</v>
      </c>
      <c r="AN33" s="1">
        <v>132</v>
      </c>
      <c r="AO33" s="1">
        <v>130.30000000000001</v>
      </c>
      <c r="AP33" s="1">
        <v>123.7</v>
      </c>
      <c r="AQ33" s="1">
        <v>119.9</v>
      </c>
      <c r="AR33" s="1">
        <v>127</v>
      </c>
      <c r="AS33" s="1">
        <v>130.9</v>
      </c>
      <c r="AT33" s="1">
        <v>136.6</v>
      </c>
      <c r="AU33" s="1">
        <v>133.69999999999999</v>
      </c>
      <c r="AV33" s="1">
        <v>130.6</v>
      </c>
      <c r="AW33" s="1">
        <v>130.30000000000001</v>
      </c>
      <c r="AX33" s="1">
        <v>134.1</v>
      </c>
      <c r="AY33" s="1">
        <v>134.9</v>
      </c>
      <c r="AZ33" s="1">
        <v>132.6</v>
      </c>
      <c r="BA33" s="1">
        <v>129.30000000000001</v>
      </c>
      <c r="BB33" s="1">
        <v>128.4</v>
      </c>
      <c r="BC33" s="1">
        <v>124.5</v>
      </c>
      <c r="BD33" s="1">
        <v>125.6</v>
      </c>
      <c r="BE33" s="1">
        <v>128.30000000000001</v>
      </c>
      <c r="BF33" s="1">
        <v>129.4</v>
      </c>
      <c r="BG33" s="1">
        <v>128.30000000000001</v>
      </c>
      <c r="BH33" s="1">
        <v>129.69999999999999</v>
      </c>
      <c r="BI33" s="1">
        <v>131.4</v>
      </c>
      <c r="BJ33" s="1">
        <v>146.69999999999999</v>
      </c>
      <c r="BK33" s="1">
        <v>145.9</v>
      </c>
      <c r="BL33" s="1">
        <v>143.6</v>
      </c>
      <c r="BM33" s="1">
        <v>139.9</v>
      </c>
      <c r="BN33" s="1">
        <v>135.5</v>
      </c>
      <c r="BO33" s="1">
        <v>130.80000000000001</v>
      </c>
      <c r="BP33" s="1">
        <v>130.5</v>
      </c>
      <c r="BQ33" s="1">
        <v>133.9</v>
      </c>
      <c r="BR33" s="1">
        <v>139.1</v>
      </c>
      <c r="BS33" s="1">
        <v>136.6</v>
      </c>
      <c r="BT33" s="1">
        <v>132.80000000000001</v>
      </c>
      <c r="BU33" s="1">
        <v>133.5</v>
      </c>
      <c r="BV33" s="1">
        <v>137.80000000000001</v>
      </c>
      <c r="BW33" s="1">
        <v>141.1</v>
      </c>
      <c r="BX33" s="1">
        <v>143.5</v>
      </c>
      <c r="BY33" s="1">
        <v>145.30000000000001</v>
      </c>
      <c r="BZ33" s="1">
        <v>142.9</v>
      </c>
      <c r="CA33" s="1">
        <v>138.30000000000001</v>
      </c>
      <c r="CB33" s="1">
        <v>140.4</v>
      </c>
      <c r="CC33" s="1">
        <v>142.5</v>
      </c>
      <c r="CD33" s="1">
        <v>140.80000000000001</v>
      </c>
      <c r="CE33" s="1">
        <v>141.6</v>
      </c>
      <c r="CF33" s="1">
        <v>144.69999999999999</v>
      </c>
      <c r="CG33" s="1">
        <v>148.4</v>
      </c>
      <c r="CH33" s="1">
        <v>153.69999999999999</v>
      </c>
      <c r="CI33" s="1">
        <v>157</v>
      </c>
      <c r="CJ33" s="1">
        <v>153.1</v>
      </c>
      <c r="CK33" s="1">
        <v>148.9</v>
      </c>
      <c r="CL33" s="1">
        <v>151.9</v>
      </c>
      <c r="CM33" s="10" t="s">
        <v>32</v>
      </c>
      <c r="CN33" s="1">
        <v>154.6</v>
      </c>
      <c r="CO33" s="1">
        <v>154.6</v>
      </c>
      <c r="CP33" s="1">
        <v>154.5</v>
      </c>
      <c r="CQ33" s="1">
        <v>157.30000000000001</v>
      </c>
      <c r="CR33" s="1">
        <v>164.8</v>
      </c>
      <c r="CS33" s="1">
        <v>176.9</v>
      </c>
      <c r="CT33" s="1">
        <v>178.3</v>
      </c>
      <c r="CU33" s="1">
        <v>178.4</v>
      </c>
      <c r="CV33" s="1">
        <v>169.9</v>
      </c>
      <c r="CW33" s="1">
        <v>164.7</v>
      </c>
      <c r="CX33" s="1">
        <v>166.4</v>
      </c>
      <c r="CY33" s="1">
        <v>173</v>
      </c>
      <c r="CZ33" s="1">
        <v>182.8</v>
      </c>
      <c r="DA33" s="1">
        <v>185</v>
      </c>
      <c r="DB33" s="1">
        <v>174.1</v>
      </c>
      <c r="DC33" s="1">
        <v>174.1</v>
      </c>
      <c r="DD33" s="1">
        <v>173</v>
      </c>
      <c r="DE33" s="1">
        <v>175.4</v>
      </c>
      <c r="DF33" s="1">
        <v>180</v>
      </c>
      <c r="DG33" s="1">
        <v>180.1</v>
      </c>
      <c r="DH33" s="1">
        <v>176.4</v>
      </c>
      <c r="DI33" s="1">
        <v>167.7</v>
      </c>
      <c r="DJ33" s="1">
        <v>164.6</v>
      </c>
      <c r="DK33" s="1">
        <v>164.1</v>
      </c>
      <c r="DL33" s="1">
        <v>172.8</v>
      </c>
      <c r="DM33" s="1">
        <v>176.6</v>
      </c>
      <c r="DN33" s="1">
        <v>170.6</v>
      </c>
      <c r="DO33" s="1">
        <v>170.9</v>
      </c>
      <c r="DP33" s="1">
        <v>171.9</v>
      </c>
      <c r="DQ33" s="1">
        <v>183.2</v>
      </c>
      <c r="DR33" s="1">
        <v>191.9</v>
      </c>
      <c r="DS33" s="1">
        <v>197</v>
      </c>
      <c r="DT33" s="1">
        <v>177.2</v>
      </c>
      <c r="DU33" s="1">
        <v>177.2</v>
      </c>
      <c r="DV33" s="1">
        <v>172.4</v>
      </c>
      <c r="DW33" s="1">
        <v>176.7</v>
      </c>
    </row>
    <row r="34" spans="1:127">
      <c r="A34" s="11" t="s">
        <v>33</v>
      </c>
      <c r="B34" s="1" t="s">
        <v>6</v>
      </c>
      <c r="C34" s="1" t="s">
        <v>96</v>
      </c>
      <c r="D34" s="1">
        <v>103.6</v>
      </c>
      <c r="E34" s="1">
        <v>104</v>
      </c>
      <c r="F34" s="1">
        <v>104.3</v>
      </c>
      <c r="G34" s="1">
        <v>104.7</v>
      </c>
      <c r="H34" s="1">
        <v>105.5</v>
      </c>
      <c r="I34" s="1">
        <v>107.3</v>
      </c>
      <c r="J34" s="1">
        <v>108.3</v>
      </c>
      <c r="K34" s="1">
        <v>108.9</v>
      </c>
      <c r="L34" s="1">
        <v>109.6</v>
      </c>
      <c r="M34" s="1">
        <v>110.4</v>
      </c>
      <c r="N34" s="1">
        <v>112</v>
      </c>
      <c r="O34" s="1">
        <v>112.8</v>
      </c>
      <c r="P34" s="1">
        <v>113.6</v>
      </c>
      <c r="Q34" s="1">
        <v>115.2</v>
      </c>
      <c r="R34" s="1">
        <v>116.2</v>
      </c>
      <c r="S34" s="1">
        <v>117</v>
      </c>
      <c r="T34" s="1">
        <v>119.1</v>
      </c>
      <c r="U34" s="1">
        <v>120.4</v>
      </c>
      <c r="V34" s="1">
        <v>121.6</v>
      </c>
      <c r="W34" s="1">
        <v>122.2</v>
      </c>
      <c r="X34" s="1">
        <v>122.7</v>
      </c>
      <c r="Y34" s="1">
        <v>123.1</v>
      </c>
      <c r="Z34" s="1">
        <v>124.6</v>
      </c>
      <c r="AA34" s="1">
        <v>124.9</v>
      </c>
      <c r="AB34" s="1">
        <v>125.2</v>
      </c>
      <c r="AC34" s="1">
        <v>125.6</v>
      </c>
      <c r="AD34" s="1">
        <v>125.9</v>
      </c>
      <c r="AE34" s="1">
        <v>126.3</v>
      </c>
      <c r="AF34" s="1">
        <v>126.6</v>
      </c>
      <c r="AG34" s="1">
        <v>127.3</v>
      </c>
      <c r="AH34" s="1">
        <v>127.7</v>
      </c>
      <c r="AI34" s="1">
        <v>128</v>
      </c>
      <c r="AJ34" s="1">
        <v>128.30000000000001</v>
      </c>
      <c r="AK34" s="1">
        <v>128.5</v>
      </c>
      <c r="AL34" s="1">
        <v>128.6</v>
      </c>
      <c r="AM34" s="1">
        <v>128.6</v>
      </c>
      <c r="AN34" s="1">
        <v>129.19999999999999</v>
      </c>
      <c r="AO34" s="1">
        <v>129.6</v>
      </c>
      <c r="AP34" s="1">
        <v>129.69999999999999</v>
      </c>
      <c r="AQ34" s="1">
        <v>130.19999999999999</v>
      </c>
      <c r="AR34" s="1">
        <v>130.4</v>
      </c>
      <c r="AS34" s="1">
        <v>131</v>
      </c>
      <c r="AT34" s="1">
        <v>131.80000000000001</v>
      </c>
      <c r="AU34" s="1">
        <v>132.19999999999999</v>
      </c>
      <c r="AV34" s="1">
        <v>132.6</v>
      </c>
      <c r="AW34" s="1">
        <v>132.69999999999999</v>
      </c>
      <c r="AX34" s="1">
        <v>132.9</v>
      </c>
      <c r="AY34" s="1">
        <v>133.1</v>
      </c>
      <c r="AZ34" s="1">
        <v>133.1</v>
      </c>
      <c r="BA34" s="1">
        <v>133.5</v>
      </c>
      <c r="BB34" s="1">
        <v>134.9</v>
      </c>
      <c r="BC34" s="1">
        <v>136.30000000000001</v>
      </c>
      <c r="BD34" s="1">
        <v>136.80000000000001</v>
      </c>
      <c r="BE34" s="1">
        <v>137.30000000000001</v>
      </c>
      <c r="BF34" s="1">
        <v>137.69999999999999</v>
      </c>
      <c r="BG34" s="1">
        <v>138.30000000000001</v>
      </c>
      <c r="BH34" s="1">
        <v>138.69999999999999</v>
      </c>
      <c r="BI34" s="1">
        <v>139.1</v>
      </c>
      <c r="BJ34" s="1">
        <v>139.5</v>
      </c>
      <c r="BK34" s="1">
        <v>139.5</v>
      </c>
      <c r="BL34" s="1">
        <v>139.6</v>
      </c>
      <c r="BM34" s="1">
        <v>139.9</v>
      </c>
      <c r="BN34" s="1">
        <v>139.9</v>
      </c>
      <c r="BO34" s="1">
        <v>140.30000000000001</v>
      </c>
      <c r="BP34" s="1">
        <v>140.69999999999999</v>
      </c>
      <c r="BQ34" s="1">
        <v>140.80000000000001</v>
      </c>
      <c r="BR34" s="1">
        <v>141</v>
      </c>
      <c r="BS34" s="1">
        <v>141.19999999999999</v>
      </c>
      <c r="BT34" s="1">
        <v>141.5</v>
      </c>
      <c r="BU34" s="1">
        <v>141.5</v>
      </c>
      <c r="BV34" s="1">
        <v>141.6</v>
      </c>
      <c r="BW34" s="1">
        <v>141.6</v>
      </c>
      <c r="BX34" s="1">
        <v>141.69999999999999</v>
      </c>
      <c r="BY34" s="1">
        <v>141.69999999999999</v>
      </c>
      <c r="BZ34" s="1">
        <v>141.9</v>
      </c>
      <c r="CA34" s="1">
        <v>142.4</v>
      </c>
      <c r="CB34" s="1">
        <v>143.4</v>
      </c>
      <c r="CC34" s="1">
        <v>144.1</v>
      </c>
      <c r="CD34" s="1">
        <v>144.9</v>
      </c>
      <c r="CE34" s="1">
        <v>144.9</v>
      </c>
      <c r="CF34" s="1">
        <v>145.6</v>
      </c>
      <c r="CG34" s="1">
        <v>145.9</v>
      </c>
      <c r="CH34" s="1">
        <v>147.5</v>
      </c>
      <c r="CI34" s="1">
        <v>149.30000000000001</v>
      </c>
      <c r="CJ34" s="1">
        <v>150.69999999999999</v>
      </c>
      <c r="CK34" s="1">
        <v>151.1</v>
      </c>
      <c r="CL34" s="1">
        <v>155.5</v>
      </c>
      <c r="CM34" s="10" t="s">
        <v>32</v>
      </c>
      <c r="CN34" s="1">
        <v>153.4</v>
      </c>
      <c r="CO34" s="1">
        <v>153.4</v>
      </c>
      <c r="CP34" s="1">
        <v>153.4</v>
      </c>
      <c r="CQ34" s="1">
        <v>153.9</v>
      </c>
      <c r="CR34" s="1">
        <v>153.69999999999999</v>
      </c>
      <c r="CS34" s="1">
        <v>153.9</v>
      </c>
      <c r="CT34" s="1">
        <v>154.19999999999999</v>
      </c>
      <c r="CU34" s="1">
        <v>154.4</v>
      </c>
      <c r="CV34" s="1">
        <v>155.1</v>
      </c>
      <c r="CW34" s="1">
        <v>155.6</v>
      </c>
      <c r="CX34" s="1">
        <v>156</v>
      </c>
      <c r="CY34" s="1">
        <v>156.5</v>
      </c>
      <c r="CZ34" s="1">
        <v>156.5</v>
      </c>
      <c r="DA34" s="1">
        <v>158.19999999999999</v>
      </c>
      <c r="DB34" s="1">
        <v>159.19999999999999</v>
      </c>
      <c r="DC34" s="1">
        <v>159.1</v>
      </c>
      <c r="DD34" s="1">
        <v>159.19999999999999</v>
      </c>
      <c r="DE34" s="1">
        <v>159.6</v>
      </c>
      <c r="DF34" s="1">
        <v>160</v>
      </c>
      <c r="DG34" s="1">
        <v>160.4</v>
      </c>
      <c r="DH34" s="1">
        <v>160.6</v>
      </c>
      <c r="DI34" s="1">
        <v>162.6</v>
      </c>
      <c r="DJ34" s="1">
        <v>164.2</v>
      </c>
      <c r="DK34" s="1">
        <v>165.4</v>
      </c>
      <c r="DL34" s="1">
        <v>166.4</v>
      </c>
      <c r="DM34" s="1">
        <v>167.1</v>
      </c>
      <c r="DN34" s="1">
        <v>168.4</v>
      </c>
      <c r="DO34" s="1">
        <v>170.1</v>
      </c>
      <c r="DP34" s="1">
        <v>171</v>
      </c>
      <c r="DQ34" s="1">
        <v>172.3</v>
      </c>
      <c r="DR34" s="1">
        <v>173.9</v>
      </c>
      <c r="DS34" s="1">
        <v>175.2</v>
      </c>
      <c r="DT34" s="1">
        <v>177.9</v>
      </c>
      <c r="DU34" s="1">
        <v>177.9</v>
      </c>
      <c r="DV34" s="1">
        <v>178.8</v>
      </c>
      <c r="DW34" s="1">
        <v>179.4</v>
      </c>
    </row>
    <row r="35" spans="1:127">
      <c r="A35" s="11" t="s">
        <v>33</v>
      </c>
      <c r="B35" s="1" t="s">
        <v>7</v>
      </c>
      <c r="C35" s="1" t="s">
        <v>96</v>
      </c>
      <c r="D35" s="1">
        <v>103.4</v>
      </c>
      <c r="E35" s="1">
        <v>103.5</v>
      </c>
      <c r="F35" s="1">
        <v>102.7</v>
      </c>
      <c r="G35" s="1">
        <v>102.1</v>
      </c>
      <c r="H35" s="1">
        <v>101.5</v>
      </c>
      <c r="I35" s="1">
        <v>101.3</v>
      </c>
      <c r="J35" s="1">
        <v>101.1</v>
      </c>
      <c r="K35" s="1">
        <v>101.1</v>
      </c>
      <c r="L35" s="1">
        <v>101.7</v>
      </c>
      <c r="M35" s="1">
        <v>102.3</v>
      </c>
      <c r="N35" s="1">
        <v>103.2</v>
      </c>
      <c r="O35" s="1">
        <v>103.4</v>
      </c>
      <c r="P35" s="1">
        <v>102.9</v>
      </c>
      <c r="Q35" s="1">
        <v>102.5</v>
      </c>
      <c r="R35" s="1">
        <v>102.8</v>
      </c>
      <c r="S35" s="1">
        <v>103.1</v>
      </c>
      <c r="T35" s="1">
        <v>103.5</v>
      </c>
      <c r="U35" s="1">
        <v>103.4</v>
      </c>
      <c r="V35" s="1">
        <v>103.5</v>
      </c>
      <c r="W35" s="1">
        <v>103.6</v>
      </c>
      <c r="X35" s="1">
        <v>103.5</v>
      </c>
      <c r="Y35" s="1">
        <v>103.5</v>
      </c>
      <c r="Z35" s="1">
        <v>103.2</v>
      </c>
      <c r="AA35" s="1">
        <v>103</v>
      </c>
      <c r="AB35" s="1">
        <v>104.3</v>
      </c>
      <c r="AC35" s="1">
        <v>104.9</v>
      </c>
      <c r="AD35" s="1">
        <v>104.8</v>
      </c>
      <c r="AE35" s="1">
        <v>104.5</v>
      </c>
      <c r="AF35" s="1">
        <v>105.2</v>
      </c>
      <c r="AG35" s="1">
        <v>106</v>
      </c>
      <c r="AH35" s="1">
        <v>106.3</v>
      </c>
      <c r="AI35" s="1">
        <v>106.8</v>
      </c>
      <c r="AJ35" s="1">
        <v>107</v>
      </c>
      <c r="AK35" s="1">
        <v>109</v>
      </c>
      <c r="AL35" s="1">
        <v>110</v>
      </c>
      <c r="AM35" s="1">
        <v>110</v>
      </c>
      <c r="AN35" s="1">
        <v>109.7</v>
      </c>
      <c r="AO35" s="1">
        <v>108.4</v>
      </c>
      <c r="AP35" s="1">
        <v>107.9</v>
      </c>
      <c r="AQ35" s="1">
        <v>108.9</v>
      </c>
      <c r="AR35" s="1">
        <v>109.6</v>
      </c>
      <c r="AS35" s="1">
        <v>110.2</v>
      </c>
      <c r="AT35" s="1">
        <v>111</v>
      </c>
      <c r="AU35" s="1">
        <v>111.8</v>
      </c>
      <c r="AV35" s="1">
        <v>111.9</v>
      </c>
      <c r="AW35" s="1">
        <v>112.5</v>
      </c>
      <c r="AX35" s="1">
        <v>112.6</v>
      </c>
      <c r="AY35" s="1">
        <v>113.5</v>
      </c>
      <c r="AZ35" s="1">
        <v>114</v>
      </c>
      <c r="BA35" s="1">
        <v>114.3</v>
      </c>
      <c r="BB35" s="1">
        <v>114</v>
      </c>
      <c r="BC35" s="1">
        <v>113.5</v>
      </c>
      <c r="BD35" s="1">
        <v>113.4</v>
      </c>
      <c r="BE35" s="1">
        <v>113.5</v>
      </c>
      <c r="BF35" s="1">
        <v>113.4</v>
      </c>
      <c r="BG35" s="1">
        <v>114.1</v>
      </c>
      <c r="BH35" s="1">
        <v>114.5</v>
      </c>
      <c r="BI35" s="1">
        <v>114.9</v>
      </c>
      <c r="BJ35" s="1">
        <v>115.2</v>
      </c>
      <c r="BK35" s="1">
        <v>115.9</v>
      </c>
      <c r="BL35" s="1">
        <v>116.4</v>
      </c>
      <c r="BM35" s="1">
        <v>116.2</v>
      </c>
      <c r="BN35" s="1">
        <v>116.5</v>
      </c>
      <c r="BO35" s="1">
        <v>116.6</v>
      </c>
      <c r="BP35" s="1">
        <v>116.4</v>
      </c>
      <c r="BQ35" s="1">
        <v>116.6</v>
      </c>
      <c r="BR35" s="1">
        <v>116.7</v>
      </c>
      <c r="BS35" s="1">
        <v>117.4</v>
      </c>
      <c r="BT35" s="1">
        <v>117.8</v>
      </c>
      <c r="BU35" s="1">
        <v>118</v>
      </c>
      <c r="BV35" s="1">
        <v>118.1</v>
      </c>
      <c r="BW35" s="1">
        <v>118.1</v>
      </c>
      <c r="BX35" s="1">
        <v>118.1</v>
      </c>
      <c r="BY35" s="1">
        <v>118.4</v>
      </c>
      <c r="BZ35" s="1">
        <v>118.4</v>
      </c>
      <c r="CA35" s="1">
        <v>118.6</v>
      </c>
      <c r="CB35" s="1">
        <v>118.6</v>
      </c>
      <c r="CC35" s="1">
        <v>119.3</v>
      </c>
      <c r="CD35" s="1">
        <v>119.9</v>
      </c>
      <c r="CE35" s="1">
        <v>120.8</v>
      </c>
      <c r="CF35" s="1">
        <v>121.1</v>
      </c>
      <c r="CG35" s="1">
        <v>121.5</v>
      </c>
      <c r="CH35" s="1">
        <v>122.7</v>
      </c>
      <c r="CI35" s="1">
        <v>126.3</v>
      </c>
      <c r="CJ35" s="1">
        <v>127.4</v>
      </c>
      <c r="CK35" s="1">
        <v>127.5</v>
      </c>
      <c r="CL35" s="1">
        <v>131.6</v>
      </c>
      <c r="CM35" s="10" t="s">
        <v>32</v>
      </c>
      <c r="CN35" s="1">
        <v>132.9</v>
      </c>
      <c r="CO35" s="1">
        <v>132.9</v>
      </c>
      <c r="CP35" s="1">
        <v>133.4</v>
      </c>
      <c r="CQ35" s="1">
        <v>134.4</v>
      </c>
      <c r="CR35" s="1">
        <v>135.69999999999999</v>
      </c>
      <c r="CS35" s="1">
        <v>138</v>
      </c>
      <c r="CT35" s="1">
        <v>140.69999999999999</v>
      </c>
      <c r="CU35" s="1">
        <v>144.1</v>
      </c>
      <c r="CV35" s="1">
        <v>151.4</v>
      </c>
      <c r="CW35" s="1">
        <v>156.4</v>
      </c>
      <c r="CX35" s="1">
        <v>161.4</v>
      </c>
      <c r="CY35" s="1">
        <v>168.8</v>
      </c>
      <c r="CZ35" s="1">
        <v>172.2</v>
      </c>
      <c r="DA35" s="1">
        <v>170.6</v>
      </c>
      <c r="DB35" s="1">
        <v>175</v>
      </c>
      <c r="DC35" s="1">
        <v>175</v>
      </c>
      <c r="DD35" s="1">
        <v>176.6</v>
      </c>
      <c r="DE35" s="1">
        <v>175.8</v>
      </c>
      <c r="DF35" s="1">
        <v>173.5</v>
      </c>
      <c r="DG35" s="1">
        <v>171</v>
      </c>
      <c r="DH35" s="1">
        <v>171.5</v>
      </c>
      <c r="DI35" s="1">
        <v>180</v>
      </c>
      <c r="DJ35" s="1">
        <v>186</v>
      </c>
      <c r="DK35" s="1">
        <v>189.5</v>
      </c>
      <c r="DL35" s="1">
        <v>188.6</v>
      </c>
      <c r="DM35" s="1">
        <v>184.8</v>
      </c>
      <c r="DN35" s="1">
        <v>182.5</v>
      </c>
      <c r="DO35" s="1">
        <v>179.3</v>
      </c>
      <c r="DP35" s="1">
        <v>177.7</v>
      </c>
      <c r="DQ35" s="1">
        <v>180</v>
      </c>
      <c r="DR35" s="1">
        <v>179.1</v>
      </c>
      <c r="DS35" s="1">
        <v>178</v>
      </c>
      <c r="DT35" s="1">
        <v>172.2</v>
      </c>
      <c r="DU35" s="1">
        <v>172.2</v>
      </c>
      <c r="DV35" s="1">
        <v>168.7</v>
      </c>
      <c r="DW35" s="1">
        <v>164.4</v>
      </c>
    </row>
    <row r="36" spans="1:127">
      <c r="A36" s="11" t="s">
        <v>33</v>
      </c>
      <c r="B36" s="1" t="s">
        <v>8</v>
      </c>
      <c r="C36" s="1" t="s">
        <v>96</v>
      </c>
      <c r="D36" s="1">
        <v>102.3</v>
      </c>
      <c r="E36" s="1">
        <v>103.1</v>
      </c>
      <c r="F36" s="1">
        <v>104.9</v>
      </c>
      <c r="G36" s="1">
        <v>109.5</v>
      </c>
      <c r="H36" s="1">
        <v>110.6</v>
      </c>
      <c r="I36" s="1">
        <v>112.4</v>
      </c>
      <c r="J36" s="1">
        <v>113.2</v>
      </c>
      <c r="K36" s="1">
        <v>108.7</v>
      </c>
      <c r="L36" s="1">
        <v>103.2</v>
      </c>
      <c r="M36" s="1">
        <v>106.2</v>
      </c>
      <c r="N36" s="1">
        <v>110</v>
      </c>
      <c r="O36" s="1">
        <v>110.7</v>
      </c>
      <c r="P36" s="1">
        <v>112.1</v>
      </c>
      <c r="Q36" s="1">
        <v>114.1</v>
      </c>
      <c r="R36" s="1">
        <v>117.7</v>
      </c>
      <c r="S36" s="1">
        <v>126.7</v>
      </c>
      <c r="T36" s="1">
        <v>129.19999999999999</v>
      </c>
      <c r="U36" s="1">
        <v>131.19999999999999</v>
      </c>
      <c r="V36" s="1">
        <v>133.69999999999999</v>
      </c>
      <c r="W36" s="1">
        <v>132.69999999999999</v>
      </c>
      <c r="X36" s="1">
        <v>124.5</v>
      </c>
      <c r="Y36" s="1">
        <v>123.5</v>
      </c>
      <c r="Z36" s="1">
        <v>122.2</v>
      </c>
      <c r="AA36" s="1">
        <v>122.3</v>
      </c>
      <c r="AB36" s="1">
        <v>121.3</v>
      </c>
      <c r="AC36" s="1">
        <v>121.6</v>
      </c>
      <c r="AD36" s="1">
        <v>123.8</v>
      </c>
      <c r="AE36" s="1">
        <v>130.6</v>
      </c>
      <c r="AF36" s="1">
        <v>130.80000000000001</v>
      </c>
      <c r="AG36" s="1">
        <v>132.30000000000001</v>
      </c>
      <c r="AH36" s="1">
        <v>132.80000000000001</v>
      </c>
      <c r="AI36" s="1">
        <v>130.1</v>
      </c>
      <c r="AJ36" s="1">
        <v>124</v>
      </c>
      <c r="AK36" s="1">
        <v>124.1</v>
      </c>
      <c r="AL36" s="1">
        <v>123.7</v>
      </c>
      <c r="AM36" s="1">
        <v>120.8</v>
      </c>
      <c r="AN36" s="1">
        <v>119</v>
      </c>
      <c r="AO36" s="1">
        <v>118.6</v>
      </c>
      <c r="AP36" s="1">
        <v>119.9</v>
      </c>
      <c r="AQ36" s="1">
        <v>131.1</v>
      </c>
      <c r="AR36" s="1">
        <v>133.5</v>
      </c>
      <c r="AS36" s="1">
        <v>135.5</v>
      </c>
      <c r="AT36" s="1">
        <v>137</v>
      </c>
      <c r="AU36" s="1">
        <v>135.80000000000001</v>
      </c>
      <c r="AV36" s="1">
        <v>132.5</v>
      </c>
      <c r="AW36" s="1">
        <v>130.4</v>
      </c>
      <c r="AX36" s="1">
        <v>130.80000000000001</v>
      </c>
      <c r="AY36" s="1">
        <v>129.30000000000001</v>
      </c>
      <c r="AZ36" s="1">
        <v>129.6</v>
      </c>
      <c r="BA36" s="1">
        <v>131.4</v>
      </c>
      <c r="BB36" s="1">
        <v>136.80000000000001</v>
      </c>
      <c r="BC36" s="1">
        <v>137.69999999999999</v>
      </c>
      <c r="BD36" s="1">
        <v>135.19999999999999</v>
      </c>
      <c r="BE36" s="1">
        <v>137.19999999999999</v>
      </c>
      <c r="BF36" s="1">
        <v>139.4</v>
      </c>
      <c r="BG36" s="1">
        <v>142.69999999999999</v>
      </c>
      <c r="BH36" s="1">
        <v>137.5</v>
      </c>
      <c r="BI36" s="1">
        <v>135.6</v>
      </c>
      <c r="BJ36" s="1">
        <v>136.4</v>
      </c>
      <c r="BK36" s="1">
        <v>135</v>
      </c>
      <c r="BL36" s="1">
        <v>133.80000000000001</v>
      </c>
      <c r="BM36" s="1">
        <v>135.5</v>
      </c>
      <c r="BN36" s="1">
        <v>138.5</v>
      </c>
      <c r="BO36" s="1">
        <v>150.1</v>
      </c>
      <c r="BP36" s="1">
        <v>151.30000000000001</v>
      </c>
      <c r="BQ36" s="1">
        <v>152.19999999999999</v>
      </c>
      <c r="BR36" s="1">
        <v>149.69999999999999</v>
      </c>
      <c r="BS36" s="1">
        <v>146.30000000000001</v>
      </c>
      <c r="BT36" s="1">
        <v>140</v>
      </c>
      <c r="BU36" s="1">
        <v>139.5</v>
      </c>
      <c r="BV36" s="1">
        <v>141.5</v>
      </c>
      <c r="BW36" s="1">
        <v>138.5</v>
      </c>
      <c r="BX36" s="1">
        <v>135.19999999999999</v>
      </c>
      <c r="BY36" s="1">
        <v>137</v>
      </c>
      <c r="BZ36" s="1">
        <v>139.4</v>
      </c>
      <c r="CA36" s="1">
        <v>149.69999999999999</v>
      </c>
      <c r="CB36" s="1">
        <v>150.9</v>
      </c>
      <c r="CC36" s="1">
        <v>154.69999999999999</v>
      </c>
      <c r="CD36" s="1">
        <v>153.9</v>
      </c>
      <c r="CE36" s="1">
        <v>149.80000000000001</v>
      </c>
      <c r="CF36" s="1">
        <v>150.6</v>
      </c>
      <c r="CG36" s="1">
        <v>148.80000000000001</v>
      </c>
      <c r="CH36" s="1">
        <v>147.19999999999999</v>
      </c>
      <c r="CI36" s="1">
        <v>144.4</v>
      </c>
      <c r="CJ36" s="1">
        <v>143.1</v>
      </c>
      <c r="CK36" s="1">
        <v>143.30000000000001</v>
      </c>
      <c r="CL36" s="1">
        <v>152.9</v>
      </c>
      <c r="CM36" s="10" t="s">
        <v>32</v>
      </c>
      <c r="CN36" s="1">
        <v>151.80000000000001</v>
      </c>
      <c r="CO36" s="1">
        <v>151.80000000000001</v>
      </c>
      <c r="CP36" s="1">
        <v>154.5</v>
      </c>
      <c r="CQ36" s="1">
        <v>155.4</v>
      </c>
      <c r="CR36" s="1">
        <v>155.69999999999999</v>
      </c>
      <c r="CS36" s="1">
        <v>150.5</v>
      </c>
      <c r="CT36" s="1">
        <v>149.69999999999999</v>
      </c>
      <c r="CU36" s="1">
        <v>152.6</v>
      </c>
      <c r="CV36" s="1">
        <v>154</v>
      </c>
      <c r="CW36" s="1">
        <v>157.30000000000001</v>
      </c>
      <c r="CX36" s="1">
        <v>168.8</v>
      </c>
      <c r="CY36" s="1">
        <v>172.5</v>
      </c>
      <c r="CZ36" s="1">
        <v>171.5</v>
      </c>
      <c r="DA36" s="1">
        <v>170.9</v>
      </c>
      <c r="DB36" s="1">
        <v>161.30000000000001</v>
      </c>
      <c r="DC36" s="1">
        <v>161.19999999999999</v>
      </c>
      <c r="DD36" s="1">
        <v>159.30000000000001</v>
      </c>
      <c r="DE36" s="1">
        <v>160.30000000000001</v>
      </c>
      <c r="DF36" s="1">
        <v>158.30000000000001</v>
      </c>
      <c r="DG36" s="1">
        <v>156.5</v>
      </c>
      <c r="DH36" s="1">
        <v>156.4</v>
      </c>
      <c r="DI36" s="1">
        <v>159.6</v>
      </c>
      <c r="DJ36" s="1">
        <v>175.9</v>
      </c>
      <c r="DK36" s="1">
        <v>174.5</v>
      </c>
      <c r="DL36" s="1">
        <v>174.1</v>
      </c>
      <c r="DM36" s="1">
        <v>179.5</v>
      </c>
      <c r="DN36" s="1">
        <v>177.1</v>
      </c>
      <c r="DO36" s="1">
        <v>167.5</v>
      </c>
      <c r="DP36" s="1">
        <v>165.7</v>
      </c>
      <c r="DQ36" s="1">
        <v>162.6</v>
      </c>
      <c r="DR36" s="1">
        <v>159.5</v>
      </c>
      <c r="DS36" s="1">
        <v>160.5</v>
      </c>
      <c r="DT36" s="1">
        <v>172.1</v>
      </c>
      <c r="DU36" s="1">
        <v>172.1</v>
      </c>
      <c r="DV36" s="1">
        <v>179.2</v>
      </c>
      <c r="DW36" s="1">
        <v>175.8</v>
      </c>
    </row>
    <row r="37" spans="1:127">
      <c r="A37" s="11" t="s">
        <v>33</v>
      </c>
      <c r="B37" s="1" t="s">
        <v>9</v>
      </c>
      <c r="C37" s="1" t="s">
        <v>96</v>
      </c>
      <c r="D37" s="1">
        <v>102.9</v>
      </c>
      <c r="E37" s="1">
        <v>104.9</v>
      </c>
      <c r="F37" s="1">
        <v>103.8</v>
      </c>
      <c r="G37" s="1">
        <v>109.7</v>
      </c>
      <c r="H37" s="1">
        <v>123.7</v>
      </c>
      <c r="I37" s="1">
        <v>143.6</v>
      </c>
      <c r="J37" s="1">
        <v>160.9</v>
      </c>
      <c r="K37" s="1">
        <v>177</v>
      </c>
      <c r="L37" s="1">
        <v>174.3</v>
      </c>
      <c r="M37" s="1">
        <v>183.5</v>
      </c>
      <c r="N37" s="1">
        <v>192.8</v>
      </c>
      <c r="O37" s="1">
        <v>144.80000000000001</v>
      </c>
      <c r="P37" s="1">
        <v>118.9</v>
      </c>
      <c r="Q37" s="1">
        <v>111.5</v>
      </c>
      <c r="R37" s="1">
        <v>113.3</v>
      </c>
      <c r="S37" s="1">
        <v>121.2</v>
      </c>
      <c r="T37" s="1">
        <v>127</v>
      </c>
      <c r="U37" s="1">
        <v>137.5</v>
      </c>
      <c r="V37" s="1">
        <v>172.4</v>
      </c>
      <c r="W37" s="1">
        <v>181.9</v>
      </c>
      <c r="X37" s="1">
        <v>168.6</v>
      </c>
      <c r="Y37" s="1">
        <v>159.6</v>
      </c>
      <c r="Z37" s="1">
        <v>153.19999999999999</v>
      </c>
      <c r="AA37" s="1">
        <v>141</v>
      </c>
      <c r="AB37" s="1">
        <v>134.4</v>
      </c>
      <c r="AC37" s="1">
        <v>131.80000000000001</v>
      </c>
      <c r="AD37" s="1">
        <v>131.4</v>
      </c>
      <c r="AE37" s="1">
        <v>130.80000000000001</v>
      </c>
      <c r="AF37" s="1">
        <v>135.6</v>
      </c>
      <c r="AG37" s="1">
        <v>146.69999999999999</v>
      </c>
      <c r="AH37" s="1">
        <v>153.5</v>
      </c>
      <c r="AI37" s="1">
        <v>165.5</v>
      </c>
      <c r="AJ37" s="1">
        <v>168.5</v>
      </c>
      <c r="AK37" s="1">
        <v>165.8</v>
      </c>
      <c r="AL37" s="1">
        <v>164.6</v>
      </c>
      <c r="AM37" s="1">
        <v>149</v>
      </c>
      <c r="AN37" s="1">
        <v>144.1</v>
      </c>
      <c r="AO37" s="1">
        <v>129.19999999999999</v>
      </c>
      <c r="AP37" s="1">
        <v>128.1</v>
      </c>
      <c r="AQ37" s="1">
        <v>136.80000000000001</v>
      </c>
      <c r="AR37" s="1">
        <v>151.4</v>
      </c>
      <c r="AS37" s="1">
        <v>173.7</v>
      </c>
      <c r="AT37" s="1">
        <v>179.5</v>
      </c>
      <c r="AU37" s="1">
        <v>163.5</v>
      </c>
      <c r="AV37" s="1">
        <v>152.9</v>
      </c>
      <c r="AW37" s="1">
        <v>155.1</v>
      </c>
      <c r="AX37" s="1">
        <v>142</v>
      </c>
      <c r="AY37" s="1">
        <v>121.1</v>
      </c>
      <c r="AZ37" s="1">
        <v>118.7</v>
      </c>
      <c r="BA37" s="1">
        <v>120.2</v>
      </c>
      <c r="BB37" s="1">
        <v>122.2</v>
      </c>
      <c r="BC37" s="1">
        <v>127.1</v>
      </c>
      <c r="BD37" s="1">
        <v>129.19999999999999</v>
      </c>
      <c r="BE37" s="1">
        <v>142.19999999999999</v>
      </c>
      <c r="BF37" s="1">
        <v>175.1</v>
      </c>
      <c r="BG37" s="1">
        <v>179.8</v>
      </c>
      <c r="BH37" s="1">
        <v>160.69999999999999</v>
      </c>
      <c r="BI37" s="1">
        <v>173.2</v>
      </c>
      <c r="BJ37" s="1">
        <v>185.2</v>
      </c>
      <c r="BK37" s="1">
        <v>163.19999999999999</v>
      </c>
      <c r="BL37" s="1">
        <v>150.5</v>
      </c>
      <c r="BM37" s="1">
        <v>136.9</v>
      </c>
      <c r="BN37" s="1">
        <v>128</v>
      </c>
      <c r="BO37" s="1">
        <v>127.6</v>
      </c>
      <c r="BP37" s="1">
        <v>131.4</v>
      </c>
      <c r="BQ37" s="1">
        <v>144</v>
      </c>
      <c r="BR37" s="1">
        <v>159.19999999999999</v>
      </c>
      <c r="BS37" s="1">
        <v>157.30000000000001</v>
      </c>
      <c r="BT37" s="1">
        <v>151.30000000000001</v>
      </c>
      <c r="BU37" s="1">
        <v>153</v>
      </c>
      <c r="BV37" s="1">
        <v>145.19999999999999</v>
      </c>
      <c r="BW37" s="1">
        <v>132.4</v>
      </c>
      <c r="BX37" s="1">
        <v>130.5</v>
      </c>
      <c r="BY37" s="1">
        <v>131.6</v>
      </c>
      <c r="BZ37" s="1">
        <v>141.19999999999999</v>
      </c>
      <c r="CA37" s="1">
        <v>161.6</v>
      </c>
      <c r="CB37" s="1">
        <v>169.8</v>
      </c>
      <c r="CC37" s="1">
        <v>180.1</v>
      </c>
      <c r="CD37" s="1">
        <v>189.1</v>
      </c>
      <c r="CE37" s="1">
        <v>192.4</v>
      </c>
      <c r="CF37" s="1">
        <v>207.2</v>
      </c>
      <c r="CG37" s="1">
        <v>215.7</v>
      </c>
      <c r="CH37" s="1">
        <v>231.5</v>
      </c>
      <c r="CI37" s="1">
        <v>207.8</v>
      </c>
      <c r="CJ37" s="1">
        <v>181.7</v>
      </c>
      <c r="CK37" s="1">
        <v>167</v>
      </c>
      <c r="CL37" s="1">
        <v>180</v>
      </c>
      <c r="CM37" s="10" t="s">
        <v>32</v>
      </c>
      <c r="CN37" s="1">
        <v>171.2</v>
      </c>
      <c r="CO37" s="1">
        <v>171.2</v>
      </c>
      <c r="CP37" s="1">
        <v>191.9</v>
      </c>
      <c r="CQ37" s="1">
        <v>202</v>
      </c>
      <c r="CR37" s="1">
        <v>226</v>
      </c>
      <c r="CS37" s="1">
        <v>245.3</v>
      </c>
      <c r="CT37" s="1">
        <v>240.9</v>
      </c>
      <c r="CU37" s="1">
        <v>206.8</v>
      </c>
      <c r="CV37" s="1">
        <v>180.2</v>
      </c>
      <c r="CW37" s="1">
        <v>166.1</v>
      </c>
      <c r="CX37" s="1">
        <v>161.6</v>
      </c>
      <c r="CY37" s="1">
        <v>166.5</v>
      </c>
      <c r="CZ37" s="1">
        <v>176.2</v>
      </c>
      <c r="DA37" s="1">
        <v>186.4</v>
      </c>
      <c r="DB37" s="1">
        <v>183.3</v>
      </c>
      <c r="DC37" s="1">
        <v>183.5</v>
      </c>
      <c r="DD37" s="1">
        <v>214.4</v>
      </c>
      <c r="DE37" s="1">
        <v>229.1</v>
      </c>
      <c r="DF37" s="1">
        <v>219.5</v>
      </c>
      <c r="DG37" s="1">
        <v>203.6</v>
      </c>
      <c r="DH37" s="1">
        <v>198</v>
      </c>
      <c r="DI37" s="1">
        <v>188.4</v>
      </c>
      <c r="DJ37" s="1">
        <v>190.7</v>
      </c>
      <c r="DK37" s="1">
        <v>203.2</v>
      </c>
      <c r="DL37" s="1">
        <v>211.5</v>
      </c>
      <c r="DM37" s="1">
        <v>208.5</v>
      </c>
      <c r="DN37" s="1">
        <v>213.1</v>
      </c>
      <c r="DO37" s="1">
        <v>220.8</v>
      </c>
      <c r="DP37" s="1">
        <v>228.6</v>
      </c>
      <c r="DQ37" s="1">
        <v>205.5</v>
      </c>
      <c r="DR37" s="1">
        <v>178.7</v>
      </c>
      <c r="DS37" s="1">
        <v>175.3</v>
      </c>
      <c r="DT37" s="1">
        <v>175.8</v>
      </c>
      <c r="DU37" s="1">
        <v>175.9</v>
      </c>
      <c r="DV37" s="1">
        <v>179.9</v>
      </c>
      <c r="DW37" s="1">
        <v>185</v>
      </c>
    </row>
    <row r="38" spans="1:127">
      <c r="A38" s="11" t="s">
        <v>33</v>
      </c>
      <c r="B38" s="1" t="s">
        <v>10</v>
      </c>
      <c r="C38" s="1" t="s">
        <v>96</v>
      </c>
      <c r="D38" s="1">
        <v>105.8</v>
      </c>
      <c r="E38" s="1">
        <v>104.1</v>
      </c>
      <c r="F38" s="1">
        <v>103.5</v>
      </c>
      <c r="G38" s="1">
        <v>104.6</v>
      </c>
      <c r="H38" s="1">
        <v>105.2</v>
      </c>
      <c r="I38" s="1">
        <v>105.4</v>
      </c>
      <c r="J38" s="1">
        <v>105.1</v>
      </c>
      <c r="K38" s="1">
        <v>104.7</v>
      </c>
      <c r="L38" s="1">
        <v>105.1</v>
      </c>
      <c r="M38" s="1">
        <v>105.3</v>
      </c>
      <c r="N38" s="1">
        <v>106.3</v>
      </c>
      <c r="O38" s="1">
        <v>107.1</v>
      </c>
      <c r="P38" s="1">
        <v>107.5</v>
      </c>
      <c r="Q38" s="1">
        <v>108.2</v>
      </c>
      <c r="R38" s="1">
        <v>108.9</v>
      </c>
      <c r="S38" s="1">
        <v>111</v>
      </c>
      <c r="T38" s="1">
        <v>112.6</v>
      </c>
      <c r="U38" s="1">
        <v>112.8</v>
      </c>
      <c r="V38" s="1">
        <v>113.1</v>
      </c>
      <c r="W38" s="1">
        <v>115.2</v>
      </c>
      <c r="X38" s="1">
        <v>116.9</v>
      </c>
      <c r="Y38" s="1">
        <v>117.4</v>
      </c>
      <c r="Z38" s="1">
        <v>119.3</v>
      </c>
      <c r="AA38" s="1">
        <v>120.1</v>
      </c>
      <c r="AB38" s="1">
        <v>122.9</v>
      </c>
      <c r="AC38" s="1">
        <v>125.1</v>
      </c>
      <c r="AD38" s="1">
        <v>127.2</v>
      </c>
      <c r="AE38" s="1">
        <v>131.30000000000001</v>
      </c>
      <c r="AF38" s="1">
        <v>142.6</v>
      </c>
      <c r="AG38" s="1">
        <v>148.1</v>
      </c>
      <c r="AH38" s="1">
        <v>149.5</v>
      </c>
      <c r="AI38" s="1">
        <v>156</v>
      </c>
      <c r="AJ38" s="1">
        <v>165.4</v>
      </c>
      <c r="AK38" s="1">
        <v>187.2</v>
      </c>
      <c r="AL38" s="1">
        <v>191.6</v>
      </c>
      <c r="AM38" s="1">
        <v>190.1</v>
      </c>
      <c r="AN38" s="1">
        <v>184.2</v>
      </c>
      <c r="AO38" s="1">
        <v>176.4</v>
      </c>
      <c r="AP38" s="1">
        <v>170.3</v>
      </c>
      <c r="AQ38" s="1">
        <v>176.9</v>
      </c>
      <c r="AR38" s="1">
        <v>182.8</v>
      </c>
      <c r="AS38" s="1">
        <v>184.4</v>
      </c>
      <c r="AT38" s="1">
        <v>188.4</v>
      </c>
      <c r="AU38" s="1">
        <v>182.3</v>
      </c>
      <c r="AV38" s="1">
        <v>173.6</v>
      </c>
      <c r="AW38" s="1">
        <v>175.7</v>
      </c>
      <c r="AX38" s="1">
        <v>174.9</v>
      </c>
      <c r="AY38" s="1">
        <v>170.3</v>
      </c>
      <c r="AZ38" s="1">
        <v>155.1</v>
      </c>
      <c r="BA38" s="1">
        <v>143.1</v>
      </c>
      <c r="BB38" s="1">
        <v>135.80000000000001</v>
      </c>
      <c r="BC38" s="1">
        <v>133.80000000000001</v>
      </c>
      <c r="BD38" s="1">
        <v>131.5</v>
      </c>
      <c r="BE38" s="1">
        <v>128.19999999999999</v>
      </c>
      <c r="BF38" s="1">
        <v>124.7</v>
      </c>
      <c r="BG38" s="1">
        <v>123.5</v>
      </c>
      <c r="BH38" s="1">
        <v>124.5</v>
      </c>
      <c r="BI38" s="1">
        <v>124.1</v>
      </c>
      <c r="BJ38" s="1">
        <v>122.2</v>
      </c>
      <c r="BK38" s="1">
        <v>119.8</v>
      </c>
      <c r="BL38" s="1">
        <v>118.4</v>
      </c>
      <c r="BM38" s="1">
        <v>117</v>
      </c>
      <c r="BN38" s="1">
        <v>115.5</v>
      </c>
      <c r="BO38" s="1">
        <v>114</v>
      </c>
      <c r="BP38" s="1">
        <v>112.8</v>
      </c>
      <c r="BQ38" s="1">
        <v>112.3</v>
      </c>
      <c r="BR38" s="1">
        <v>112.6</v>
      </c>
      <c r="BS38" s="1">
        <v>113.6</v>
      </c>
      <c r="BT38" s="1">
        <v>113.5</v>
      </c>
      <c r="BU38" s="1">
        <v>113.2</v>
      </c>
      <c r="BV38" s="1">
        <v>115.3</v>
      </c>
      <c r="BW38" s="1">
        <v>117.5</v>
      </c>
      <c r="BX38" s="1">
        <v>118.2</v>
      </c>
      <c r="BY38" s="1">
        <v>119.9</v>
      </c>
      <c r="BZ38" s="1">
        <v>120.7</v>
      </c>
      <c r="CA38" s="1">
        <v>124.4</v>
      </c>
      <c r="CB38" s="1">
        <v>127.4</v>
      </c>
      <c r="CC38" s="1">
        <v>128.9</v>
      </c>
      <c r="CD38" s="1">
        <v>129.80000000000001</v>
      </c>
      <c r="CE38" s="1">
        <v>130.30000000000001</v>
      </c>
      <c r="CF38" s="1">
        <v>131.19999999999999</v>
      </c>
      <c r="CG38" s="1">
        <v>134.6</v>
      </c>
      <c r="CH38" s="1">
        <v>137.19999999999999</v>
      </c>
      <c r="CI38" s="1">
        <v>139.1</v>
      </c>
      <c r="CJ38" s="1">
        <v>139.6</v>
      </c>
      <c r="CK38" s="1">
        <v>139.69999999999999</v>
      </c>
      <c r="CL38" s="1">
        <v>150.80000000000001</v>
      </c>
      <c r="CM38" s="10" t="s">
        <v>32</v>
      </c>
      <c r="CN38" s="1">
        <v>152</v>
      </c>
      <c r="CO38" s="1">
        <v>152</v>
      </c>
      <c r="CP38" s="1">
        <v>151.30000000000001</v>
      </c>
      <c r="CQ38" s="1">
        <v>150.80000000000001</v>
      </c>
      <c r="CR38" s="1">
        <v>152.19999999999999</v>
      </c>
      <c r="CS38" s="1">
        <v>158.69999999999999</v>
      </c>
      <c r="CT38" s="1">
        <v>161.5</v>
      </c>
      <c r="CU38" s="1">
        <v>162.1</v>
      </c>
      <c r="CV38" s="1">
        <v>159.80000000000001</v>
      </c>
      <c r="CW38" s="1">
        <v>161.1</v>
      </c>
      <c r="CX38" s="1">
        <v>162.80000000000001</v>
      </c>
      <c r="CY38" s="1">
        <v>165.9</v>
      </c>
      <c r="CZ38" s="1">
        <v>166.9</v>
      </c>
      <c r="DA38" s="1">
        <v>164.7</v>
      </c>
      <c r="DB38" s="1">
        <v>164.5</v>
      </c>
      <c r="DC38" s="1">
        <v>164.5</v>
      </c>
      <c r="DD38" s="1">
        <v>165.3</v>
      </c>
      <c r="DE38" s="1">
        <v>165.1</v>
      </c>
      <c r="DF38" s="1">
        <v>164.2</v>
      </c>
      <c r="DG38" s="1">
        <v>163.80000000000001</v>
      </c>
      <c r="DH38" s="1">
        <v>163.19999999999999</v>
      </c>
      <c r="DI38" s="1">
        <v>163.4</v>
      </c>
      <c r="DJ38" s="1">
        <v>164</v>
      </c>
      <c r="DK38" s="1">
        <v>164.1</v>
      </c>
      <c r="DL38" s="1">
        <v>163.6</v>
      </c>
      <c r="DM38" s="1">
        <v>164</v>
      </c>
      <c r="DN38" s="1">
        <v>167.3</v>
      </c>
      <c r="DO38" s="1">
        <v>169.2</v>
      </c>
      <c r="DP38" s="1">
        <v>169.9</v>
      </c>
      <c r="DQ38" s="1">
        <v>171</v>
      </c>
      <c r="DR38" s="1">
        <v>171.3</v>
      </c>
      <c r="DS38" s="1">
        <v>171.2</v>
      </c>
      <c r="DT38" s="1">
        <v>172.2</v>
      </c>
      <c r="DU38" s="1">
        <v>172.2</v>
      </c>
      <c r="DV38" s="1">
        <v>174.7</v>
      </c>
      <c r="DW38" s="1">
        <v>176.9</v>
      </c>
    </row>
    <row r="39" spans="1:127">
      <c r="A39" s="11" t="s">
        <v>33</v>
      </c>
      <c r="B39" s="1" t="s">
        <v>11</v>
      </c>
      <c r="C39" s="1" t="s">
        <v>96</v>
      </c>
      <c r="D39" s="1">
        <v>105.1</v>
      </c>
      <c r="E39" s="1">
        <v>103.8</v>
      </c>
      <c r="F39" s="1">
        <v>102.6</v>
      </c>
      <c r="G39" s="1">
        <v>102</v>
      </c>
      <c r="H39" s="1">
        <v>101.9</v>
      </c>
      <c r="I39" s="1">
        <v>101.4</v>
      </c>
      <c r="J39" s="1">
        <v>101.3</v>
      </c>
      <c r="K39" s="1">
        <v>101</v>
      </c>
      <c r="L39" s="1">
        <v>100.8</v>
      </c>
      <c r="M39" s="1">
        <v>100.2</v>
      </c>
      <c r="N39" s="1">
        <v>99.5</v>
      </c>
      <c r="O39" s="1">
        <v>98.6</v>
      </c>
      <c r="P39" s="1">
        <v>96.9</v>
      </c>
      <c r="Q39" s="1">
        <v>95.4</v>
      </c>
      <c r="R39" s="1">
        <v>96.3</v>
      </c>
      <c r="S39" s="1">
        <v>100.3</v>
      </c>
      <c r="T39" s="1">
        <v>101.3</v>
      </c>
      <c r="U39" s="1">
        <v>101.4</v>
      </c>
      <c r="V39" s="1">
        <v>102.7</v>
      </c>
      <c r="W39" s="1">
        <v>102.7</v>
      </c>
      <c r="X39" s="1">
        <v>101.9</v>
      </c>
      <c r="Y39" s="1">
        <v>101.2</v>
      </c>
      <c r="Z39" s="1">
        <v>99.8</v>
      </c>
      <c r="AA39" s="1">
        <v>97.8</v>
      </c>
      <c r="AB39" s="1">
        <v>96.1</v>
      </c>
      <c r="AC39" s="1">
        <v>95</v>
      </c>
      <c r="AD39" s="1">
        <v>93.2</v>
      </c>
      <c r="AE39" s="1">
        <v>91.6</v>
      </c>
      <c r="AF39" s="1">
        <v>90.8</v>
      </c>
      <c r="AG39" s="1">
        <v>89.8</v>
      </c>
      <c r="AH39" s="1">
        <v>85.7</v>
      </c>
      <c r="AI39" s="1">
        <v>85.3</v>
      </c>
      <c r="AJ39" s="1">
        <v>86.3</v>
      </c>
      <c r="AK39" s="1">
        <v>89.4</v>
      </c>
      <c r="AL39" s="1">
        <v>90.8</v>
      </c>
      <c r="AM39" s="1">
        <v>92.7</v>
      </c>
      <c r="AN39" s="1">
        <v>96.7</v>
      </c>
      <c r="AO39" s="1">
        <v>99.1</v>
      </c>
      <c r="AP39" s="1">
        <v>101.8</v>
      </c>
      <c r="AQ39" s="1">
        <v>109.1</v>
      </c>
      <c r="AR39" s="1">
        <v>111.1</v>
      </c>
      <c r="AS39" s="1">
        <v>112</v>
      </c>
      <c r="AT39" s="1">
        <v>113.3</v>
      </c>
      <c r="AU39" s="1">
        <v>114.6</v>
      </c>
      <c r="AV39" s="1">
        <v>115.1</v>
      </c>
      <c r="AW39" s="1">
        <v>115.4</v>
      </c>
      <c r="AX39" s="1">
        <v>115.6</v>
      </c>
      <c r="AY39" s="1">
        <v>115.5</v>
      </c>
      <c r="AZ39" s="1">
        <v>117.3</v>
      </c>
      <c r="BA39" s="1">
        <v>119.5</v>
      </c>
      <c r="BB39" s="1">
        <v>120.3</v>
      </c>
      <c r="BC39" s="1">
        <v>120.8</v>
      </c>
      <c r="BD39" s="1">
        <v>121</v>
      </c>
      <c r="BE39" s="1">
        <v>120.9</v>
      </c>
      <c r="BF39" s="1">
        <v>121.5</v>
      </c>
      <c r="BG39" s="1">
        <v>122.1</v>
      </c>
      <c r="BH39" s="1">
        <v>122.4</v>
      </c>
      <c r="BI39" s="1">
        <v>122.6</v>
      </c>
      <c r="BJ39" s="1">
        <v>123.9</v>
      </c>
      <c r="BK39" s="1">
        <v>120.7</v>
      </c>
      <c r="BL39" s="1">
        <v>117.3</v>
      </c>
      <c r="BM39" s="1">
        <v>115.4</v>
      </c>
      <c r="BN39" s="1">
        <v>114.2</v>
      </c>
      <c r="BO39" s="1">
        <v>110.6</v>
      </c>
      <c r="BP39" s="1">
        <v>105.3</v>
      </c>
      <c r="BQ39" s="1">
        <v>108.4</v>
      </c>
      <c r="BR39" s="1">
        <v>111.8</v>
      </c>
      <c r="BS39" s="1">
        <v>113.3</v>
      </c>
      <c r="BT39" s="1">
        <v>112.3</v>
      </c>
      <c r="BU39" s="1">
        <v>112.8</v>
      </c>
      <c r="BV39" s="1">
        <v>112.5</v>
      </c>
      <c r="BW39" s="1">
        <v>111</v>
      </c>
      <c r="BX39" s="1">
        <v>110.4</v>
      </c>
      <c r="BY39" s="1">
        <v>110.4</v>
      </c>
      <c r="BZ39" s="1">
        <v>110.4</v>
      </c>
      <c r="CA39" s="1">
        <v>111.2</v>
      </c>
      <c r="CB39" s="1">
        <v>111.8</v>
      </c>
      <c r="CC39" s="1">
        <v>111.8</v>
      </c>
      <c r="CD39" s="1">
        <v>112.7</v>
      </c>
      <c r="CE39" s="1">
        <v>114</v>
      </c>
      <c r="CF39" s="1">
        <v>114.8</v>
      </c>
      <c r="CG39" s="1">
        <v>115</v>
      </c>
      <c r="CH39" s="1">
        <v>114.7</v>
      </c>
      <c r="CI39" s="1">
        <v>114.8</v>
      </c>
      <c r="CJ39" s="1">
        <v>114.6</v>
      </c>
      <c r="CK39" s="1">
        <v>114.4</v>
      </c>
      <c r="CL39" s="1">
        <v>121.2</v>
      </c>
      <c r="CM39" s="10" t="s">
        <v>32</v>
      </c>
      <c r="CN39" s="1">
        <v>116.3</v>
      </c>
      <c r="CO39" s="1">
        <v>116.3</v>
      </c>
      <c r="CP39" s="1">
        <v>116.8</v>
      </c>
      <c r="CQ39" s="1">
        <v>118.9</v>
      </c>
      <c r="CR39" s="1">
        <v>118.1</v>
      </c>
      <c r="CS39" s="1">
        <v>117.2</v>
      </c>
      <c r="CT39" s="1">
        <v>117.1</v>
      </c>
      <c r="CU39" s="1">
        <v>116.3</v>
      </c>
      <c r="CV39" s="1">
        <v>114.9</v>
      </c>
      <c r="CW39" s="1">
        <v>114.3</v>
      </c>
      <c r="CX39" s="1">
        <v>114.8</v>
      </c>
      <c r="CY39" s="1">
        <v>115.9</v>
      </c>
      <c r="CZ39" s="1">
        <v>116.1</v>
      </c>
      <c r="DA39" s="1">
        <v>115.7</v>
      </c>
      <c r="DB39" s="1">
        <v>120.4</v>
      </c>
      <c r="DC39" s="1">
        <v>120.4</v>
      </c>
      <c r="DD39" s="1">
        <v>122.5</v>
      </c>
      <c r="DE39" s="1">
        <v>123.1</v>
      </c>
      <c r="DF39" s="1">
        <v>121.9</v>
      </c>
      <c r="DG39" s="1">
        <v>121.3</v>
      </c>
      <c r="DH39" s="1">
        <v>120.6</v>
      </c>
      <c r="DI39" s="1">
        <v>120.3</v>
      </c>
      <c r="DJ39" s="1">
        <v>120.5</v>
      </c>
      <c r="DK39" s="1">
        <v>121.2</v>
      </c>
      <c r="DL39" s="1">
        <v>121.4</v>
      </c>
      <c r="DM39" s="1">
        <v>121.5</v>
      </c>
      <c r="DN39" s="1">
        <v>122.2</v>
      </c>
      <c r="DO39" s="1">
        <v>123.1</v>
      </c>
      <c r="DP39" s="1">
        <v>123.4</v>
      </c>
      <c r="DQ39" s="1">
        <v>123.4</v>
      </c>
      <c r="DR39" s="1">
        <v>123.1</v>
      </c>
      <c r="DS39" s="1">
        <v>122.7</v>
      </c>
      <c r="DT39" s="1">
        <v>121.9</v>
      </c>
      <c r="DU39" s="1">
        <v>121.9</v>
      </c>
      <c r="DV39" s="1">
        <v>123.1</v>
      </c>
      <c r="DW39" s="1">
        <v>124.2</v>
      </c>
    </row>
    <row r="40" spans="1:127">
      <c r="A40" s="11" t="s">
        <v>33</v>
      </c>
      <c r="B40" s="1" t="s">
        <v>12</v>
      </c>
      <c r="C40" s="1" t="s">
        <v>96</v>
      </c>
      <c r="D40" s="1">
        <v>101.8</v>
      </c>
      <c r="E40" s="1">
        <v>102.3</v>
      </c>
      <c r="F40" s="1">
        <v>102.4</v>
      </c>
      <c r="G40" s="1">
        <v>103.5</v>
      </c>
      <c r="H40" s="1">
        <v>105</v>
      </c>
      <c r="I40" s="1">
        <v>106.4</v>
      </c>
      <c r="J40" s="1">
        <v>107.5</v>
      </c>
      <c r="K40" s="1">
        <v>108.5</v>
      </c>
      <c r="L40" s="1">
        <v>109.1</v>
      </c>
      <c r="M40" s="1">
        <v>109.6</v>
      </c>
      <c r="N40" s="1">
        <v>110.3</v>
      </c>
      <c r="O40" s="1">
        <v>111.9</v>
      </c>
      <c r="P40" s="1">
        <v>112.7</v>
      </c>
      <c r="Q40" s="1">
        <v>113.5</v>
      </c>
      <c r="R40" s="1">
        <v>114.1</v>
      </c>
      <c r="S40" s="1">
        <v>115.3</v>
      </c>
      <c r="T40" s="1">
        <v>117</v>
      </c>
      <c r="U40" s="1">
        <v>118.3</v>
      </c>
      <c r="V40" s="1">
        <v>120</v>
      </c>
      <c r="W40" s="1">
        <v>122.1</v>
      </c>
      <c r="X40" s="1">
        <v>122.9</v>
      </c>
      <c r="Y40" s="1">
        <v>123.8</v>
      </c>
      <c r="Z40" s="1">
        <v>124.6</v>
      </c>
      <c r="AA40" s="1">
        <v>125.4</v>
      </c>
      <c r="AB40" s="1">
        <v>126.6</v>
      </c>
      <c r="AC40" s="1">
        <v>127.7</v>
      </c>
      <c r="AD40" s="1">
        <v>127.4</v>
      </c>
      <c r="AE40" s="1">
        <v>127.7</v>
      </c>
      <c r="AF40" s="1">
        <v>128.80000000000001</v>
      </c>
      <c r="AG40" s="1">
        <v>130.5</v>
      </c>
      <c r="AH40" s="1">
        <v>131.5</v>
      </c>
      <c r="AI40" s="1">
        <v>132.69999999999999</v>
      </c>
      <c r="AJ40" s="1">
        <v>134.4</v>
      </c>
      <c r="AK40" s="1">
        <v>135.80000000000001</v>
      </c>
      <c r="AL40" s="1">
        <v>137.1</v>
      </c>
      <c r="AM40" s="1">
        <v>138.6</v>
      </c>
      <c r="AN40" s="1">
        <v>139.5</v>
      </c>
      <c r="AO40" s="1">
        <v>139.69999999999999</v>
      </c>
      <c r="AP40" s="1">
        <v>140.1</v>
      </c>
      <c r="AQ40" s="1">
        <v>140.4</v>
      </c>
      <c r="AR40" s="1">
        <v>141.5</v>
      </c>
      <c r="AS40" s="1">
        <v>142.80000000000001</v>
      </c>
      <c r="AT40" s="1">
        <v>143.9</v>
      </c>
      <c r="AU40" s="1">
        <v>144.6</v>
      </c>
      <c r="AV40" s="1">
        <v>144.80000000000001</v>
      </c>
      <c r="AW40" s="1">
        <v>145.30000000000001</v>
      </c>
      <c r="AX40" s="1">
        <v>145.4</v>
      </c>
      <c r="AY40" s="1">
        <v>145.5</v>
      </c>
      <c r="AZ40" s="1">
        <v>144.9</v>
      </c>
      <c r="BA40" s="1">
        <v>144</v>
      </c>
      <c r="BB40" s="1">
        <v>142.6</v>
      </c>
      <c r="BC40" s="1">
        <v>141.30000000000001</v>
      </c>
      <c r="BD40" s="1">
        <v>139.9</v>
      </c>
      <c r="BE40" s="1">
        <v>138.80000000000001</v>
      </c>
      <c r="BF40" s="1">
        <v>137.80000000000001</v>
      </c>
      <c r="BG40" s="1">
        <v>137.5</v>
      </c>
      <c r="BH40" s="1">
        <v>137.30000000000001</v>
      </c>
      <c r="BI40" s="1">
        <v>137.80000000000001</v>
      </c>
      <c r="BJ40" s="1">
        <v>138.30000000000001</v>
      </c>
      <c r="BK40" s="1">
        <v>139.69999999999999</v>
      </c>
      <c r="BL40" s="1">
        <v>140.5</v>
      </c>
      <c r="BM40" s="1">
        <v>140.69999999999999</v>
      </c>
      <c r="BN40" s="1">
        <v>140.69999999999999</v>
      </c>
      <c r="BO40" s="1">
        <v>140.19999999999999</v>
      </c>
      <c r="BP40" s="1">
        <v>139.6</v>
      </c>
      <c r="BQ40" s="1">
        <v>140</v>
      </c>
      <c r="BR40" s="1">
        <v>140.30000000000001</v>
      </c>
      <c r="BS40" s="1">
        <v>141.1</v>
      </c>
      <c r="BT40" s="1">
        <v>141.19999999999999</v>
      </c>
      <c r="BU40" s="1">
        <v>141.1</v>
      </c>
      <c r="BV40" s="1">
        <v>141.4</v>
      </c>
      <c r="BW40" s="1">
        <v>141.5</v>
      </c>
      <c r="BX40" s="1">
        <v>140.4</v>
      </c>
      <c r="BY40" s="1">
        <v>140.80000000000001</v>
      </c>
      <c r="BZ40" s="1">
        <v>140.69999999999999</v>
      </c>
      <c r="CA40" s="1">
        <v>141</v>
      </c>
      <c r="CB40" s="1">
        <v>141</v>
      </c>
      <c r="CC40" s="1">
        <v>141.6</v>
      </c>
      <c r="CD40" s="1">
        <v>142.5</v>
      </c>
      <c r="CE40" s="1">
        <v>143.80000000000001</v>
      </c>
      <c r="CF40" s="1">
        <v>145.19999999999999</v>
      </c>
      <c r="CG40" s="1">
        <v>146.30000000000001</v>
      </c>
      <c r="CH40" s="1">
        <v>148</v>
      </c>
      <c r="CI40" s="1">
        <v>149.5</v>
      </c>
      <c r="CJ40" s="1">
        <v>150.4</v>
      </c>
      <c r="CK40" s="1">
        <v>151.5</v>
      </c>
      <c r="CL40" s="1">
        <v>154</v>
      </c>
      <c r="CM40" s="10" t="s">
        <v>32</v>
      </c>
      <c r="CN40" s="1">
        <v>158.80000000000001</v>
      </c>
      <c r="CO40" s="1">
        <v>158.80000000000001</v>
      </c>
      <c r="CP40" s="1">
        <v>160</v>
      </c>
      <c r="CQ40" s="1">
        <v>160.9</v>
      </c>
      <c r="CR40" s="1">
        <v>161.30000000000001</v>
      </c>
      <c r="CS40" s="1">
        <v>161.4</v>
      </c>
      <c r="CT40" s="1">
        <v>161.9</v>
      </c>
      <c r="CU40" s="1">
        <v>163</v>
      </c>
      <c r="CV40" s="1">
        <v>162.5</v>
      </c>
      <c r="CW40" s="1">
        <v>162.6</v>
      </c>
      <c r="CX40" s="1">
        <v>162.80000000000001</v>
      </c>
      <c r="CY40" s="1">
        <v>165.2</v>
      </c>
      <c r="CZ40" s="1">
        <v>165.5</v>
      </c>
      <c r="DA40" s="1">
        <v>165.5</v>
      </c>
      <c r="DB40" s="1">
        <v>166.2</v>
      </c>
      <c r="DC40" s="1">
        <v>166.2</v>
      </c>
      <c r="DD40" s="1">
        <v>166.8</v>
      </c>
      <c r="DE40" s="1">
        <v>167.2</v>
      </c>
      <c r="DF40" s="1">
        <v>168.2</v>
      </c>
      <c r="DG40" s="1">
        <v>169.8</v>
      </c>
      <c r="DH40" s="1">
        <v>172.2</v>
      </c>
      <c r="DI40" s="1">
        <v>174.7</v>
      </c>
      <c r="DJ40" s="1">
        <v>178</v>
      </c>
      <c r="DK40" s="1">
        <v>181.4</v>
      </c>
      <c r="DL40" s="1">
        <v>183.5</v>
      </c>
      <c r="DM40" s="1">
        <v>186.3</v>
      </c>
      <c r="DN40" s="1">
        <v>189.7</v>
      </c>
      <c r="DO40" s="1">
        <v>193.6</v>
      </c>
      <c r="DP40" s="1">
        <v>196.4</v>
      </c>
      <c r="DQ40" s="1">
        <v>198.8</v>
      </c>
      <c r="DR40" s="1">
        <v>200.5</v>
      </c>
      <c r="DS40" s="1">
        <v>204.3</v>
      </c>
      <c r="DT40" s="1">
        <v>204.8</v>
      </c>
      <c r="DU40" s="1">
        <v>204.8</v>
      </c>
      <c r="DV40" s="1">
        <v>207.8</v>
      </c>
      <c r="DW40" s="1">
        <v>211.9</v>
      </c>
    </row>
    <row r="41" spans="1:127">
      <c r="A41" s="11" t="s">
        <v>33</v>
      </c>
      <c r="B41" s="1" t="s">
        <v>13</v>
      </c>
      <c r="C41" s="1" t="s">
        <v>96</v>
      </c>
      <c r="D41" s="1">
        <v>105.1</v>
      </c>
      <c r="E41" s="1">
        <v>106</v>
      </c>
      <c r="F41" s="1">
        <v>107</v>
      </c>
      <c r="G41" s="1">
        <v>108.2</v>
      </c>
      <c r="H41" s="1">
        <v>109.1</v>
      </c>
      <c r="I41" s="1">
        <v>110</v>
      </c>
      <c r="J41" s="1">
        <v>110.4</v>
      </c>
      <c r="K41" s="1">
        <v>110.9</v>
      </c>
      <c r="L41" s="1">
        <v>111.1</v>
      </c>
      <c r="M41" s="1">
        <v>111.4</v>
      </c>
      <c r="N41" s="1">
        <v>111.8</v>
      </c>
      <c r="O41" s="1">
        <v>112.1</v>
      </c>
      <c r="P41" s="1">
        <v>112.1</v>
      </c>
      <c r="Q41" s="1">
        <v>112.1</v>
      </c>
      <c r="R41" s="1">
        <v>112.2</v>
      </c>
      <c r="S41" s="1">
        <v>112.7</v>
      </c>
      <c r="T41" s="1">
        <v>112.9</v>
      </c>
      <c r="U41" s="1">
        <v>113.2</v>
      </c>
      <c r="V41" s="1">
        <v>113.8</v>
      </c>
      <c r="W41" s="1">
        <v>114.4</v>
      </c>
      <c r="X41" s="1">
        <v>114.8</v>
      </c>
      <c r="Y41" s="1">
        <v>115.2</v>
      </c>
      <c r="Z41" s="1">
        <v>115.8</v>
      </c>
      <c r="AA41" s="1">
        <v>116.1</v>
      </c>
      <c r="AB41" s="1">
        <v>116.5</v>
      </c>
      <c r="AC41" s="1">
        <v>116.8</v>
      </c>
      <c r="AD41" s="1">
        <v>117</v>
      </c>
      <c r="AE41" s="1">
        <v>117.2</v>
      </c>
      <c r="AF41" s="1">
        <v>117.7</v>
      </c>
      <c r="AG41" s="1">
        <v>118</v>
      </c>
      <c r="AH41" s="1">
        <v>118.3</v>
      </c>
      <c r="AI41" s="1">
        <v>118.8</v>
      </c>
      <c r="AJ41" s="1">
        <v>119.1</v>
      </c>
      <c r="AK41" s="1">
        <v>119.4</v>
      </c>
      <c r="AL41" s="1">
        <v>119.8</v>
      </c>
      <c r="AM41" s="1">
        <v>120.2</v>
      </c>
      <c r="AN41" s="1">
        <v>120.5</v>
      </c>
      <c r="AO41" s="1">
        <v>120.6</v>
      </c>
      <c r="AP41" s="1">
        <v>120.7</v>
      </c>
      <c r="AQ41" s="1">
        <v>121.1</v>
      </c>
      <c r="AR41" s="1">
        <v>121.5</v>
      </c>
      <c r="AS41" s="1">
        <v>121.6</v>
      </c>
      <c r="AT41" s="1">
        <v>121.7</v>
      </c>
      <c r="AU41" s="1">
        <v>121.9</v>
      </c>
      <c r="AV41" s="1">
        <v>122.1</v>
      </c>
      <c r="AW41" s="1">
        <v>122.5</v>
      </c>
      <c r="AX41" s="1">
        <v>122.7</v>
      </c>
      <c r="AY41" s="1">
        <v>123.1</v>
      </c>
      <c r="AZ41" s="1">
        <v>123.2</v>
      </c>
      <c r="BA41" s="1">
        <v>123.4</v>
      </c>
      <c r="BB41" s="1">
        <v>123.6</v>
      </c>
      <c r="BC41" s="1">
        <v>123.8</v>
      </c>
      <c r="BD41" s="1">
        <v>123.8</v>
      </c>
      <c r="BE41" s="1">
        <v>124.2</v>
      </c>
      <c r="BF41" s="1">
        <v>124.4</v>
      </c>
      <c r="BG41" s="1">
        <v>124.6</v>
      </c>
      <c r="BH41" s="1">
        <v>124.8</v>
      </c>
      <c r="BI41" s="1">
        <v>125.1</v>
      </c>
      <c r="BJ41" s="1">
        <v>125.4</v>
      </c>
      <c r="BK41" s="1">
        <v>125.7</v>
      </c>
      <c r="BL41" s="1">
        <v>125.9</v>
      </c>
      <c r="BM41" s="1">
        <v>125.9</v>
      </c>
      <c r="BN41" s="1">
        <v>126.2</v>
      </c>
      <c r="BO41" s="1">
        <v>126.5</v>
      </c>
      <c r="BP41" s="1">
        <v>126.6</v>
      </c>
      <c r="BQ41" s="1">
        <v>126.7</v>
      </c>
      <c r="BR41" s="1">
        <v>126.8</v>
      </c>
      <c r="BS41" s="1">
        <v>127.4</v>
      </c>
      <c r="BT41" s="1">
        <v>127.7</v>
      </c>
      <c r="BU41" s="1">
        <v>127.6</v>
      </c>
      <c r="BV41" s="1">
        <v>128</v>
      </c>
      <c r="BW41" s="1">
        <v>128.1</v>
      </c>
      <c r="BX41" s="1">
        <v>128.1</v>
      </c>
      <c r="BY41" s="1">
        <v>128.30000000000001</v>
      </c>
      <c r="BZ41" s="1">
        <v>128.5</v>
      </c>
      <c r="CA41" s="1">
        <v>128.9</v>
      </c>
      <c r="CB41" s="1">
        <v>129</v>
      </c>
      <c r="CC41" s="1">
        <v>129.5</v>
      </c>
      <c r="CD41" s="1">
        <v>129.80000000000001</v>
      </c>
      <c r="CE41" s="1">
        <v>130</v>
      </c>
      <c r="CF41" s="1">
        <v>130.19999999999999</v>
      </c>
      <c r="CG41" s="1">
        <v>130.5</v>
      </c>
      <c r="CH41" s="1">
        <v>130.80000000000001</v>
      </c>
      <c r="CI41" s="1">
        <v>131.1</v>
      </c>
      <c r="CJ41" s="1">
        <v>131.5</v>
      </c>
      <c r="CK41" s="1">
        <v>131.9</v>
      </c>
      <c r="CL41" s="1">
        <v>133.5</v>
      </c>
      <c r="CM41" s="10" t="s">
        <v>32</v>
      </c>
      <c r="CN41" s="1">
        <v>135.6</v>
      </c>
      <c r="CO41" s="1">
        <v>135.6</v>
      </c>
      <c r="CP41" s="1">
        <v>136.5</v>
      </c>
      <c r="CQ41" s="1">
        <v>137.69999999999999</v>
      </c>
      <c r="CR41" s="1">
        <v>139.19999999999999</v>
      </c>
      <c r="CS41" s="1">
        <v>141.5</v>
      </c>
      <c r="CT41" s="1">
        <v>143.30000000000001</v>
      </c>
      <c r="CU41" s="1">
        <v>145.9</v>
      </c>
      <c r="CV41" s="1">
        <v>149.19999999999999</v>
      </c>
      <c r="CW41" s="1">
        <v>150.69999999999999</v>
      </c>
      <c r="CX41" s="1">
        <v>151.5</v>
      </c>
      <c r="CY41" s="1">
        <v>152</v>
      </c>
      <c r="CZ41" s="1">
        <v>152.30000000000001</v>
      </c>
      <c r="DA41" s="1">
        <v>153.4</v>
      </c>
      <c r="DB41" s="1">
        <v>154.80000000000001</v>
      </c>
      <c r="DC41" s="1">
        <v>154.80000000000001</v>
      </c>
      <c r="DD41" s="1">
        <v>155.4</v>
      </c>
      <c r="DE41" s="1">
        <v>156.1</v>
      </c>
      <c r="DF41" s="1">
        <v>156.5</v>
      </c>
      <c r="DG41" s="1">
        <v>156.6</v>
      </c>
      <c r="DH41" s="1">
        <v>156.69999999999999</v>
      </c>
      <c r="DI41" s="1">
        <v>157.1</v>
      </c>
      <c r="DJ41" s="1">
        <v>157.5</v>
      </c>
      <c r="DK41" s="1">
        <v>158.5</v>
      </c>
      <c r="DL41" s="1">
        <v>159.1</v>
      </c>
      <c r="DM41" s="1">
        <v>159.80000000000001</v>
      </c>
      <c r="DN41" s="1">
        <v>160.5</v>
      </c>
      <c r="DO41" s="1">
        <v>161.1</v>
      </c>
      <c r="DP41" s="1">
        <v>161.6</v>
      </c>
      <c r="DQ41" s="1">
        <v>162.1</v>
      </c>
      <c r="DR41" s="1">
        <v>162.80000000000001</v>
      </c>
      <c r="DS41" s="1">
        <v>163.69999999999999</v>
      </c>
      <c r="DT41" s="1">
        <v>164.9</v>
      </c>
      <c r="DU41" s="1">
        <v>164.9</v>
      </c>
      <c r="DV41" s="1">
        <v>165.5</v>
      </c>
      <c r="DW41" s="1">
        <v>165.9</v>
      </c>
    </row>
    <row r="42" spans="1:127">
      <c r="A42" s="11" t="s">
        <v>33</v>
      </c>
      <c r="B42" s="1" t="s">
        <v>14</v>
      </c>
      <c r="C42" s="1" t="s">
        <v>117</v>
      </c>
      <c r="D42" s="1">
        <v>107.9</v>
      </c>
      <c r="E42" s="1">
        <v>109</v>
      </c>
      <c r="F42" s="1">
        <v>109.8</v>
      </c>
      <c r="G42" s="1">
        <v>110.6</v>
      </c>
      <c r="H42" s="1">
        <v>111.3</v>
      </c>
      <c r="I42" s="1">
        <v>112.2</v>
      </c>
      <c r="J42" s="1">
        <v>113.1</v>
      </c>
      <c r="K42" s="1">
        <v>114.3</v>
      </c>
      <c r="L42" s="1">
        <v>115.4</v>
      </c>
      <c r="M42" s="1">
        <v>116</v>
      </c>
      <c r="N42" s="1">
        <v>117.1</v>
      </c>
      <c r="O42" s="1">
        <v>118.1</v>
      </c>
      <c r="P42" s="1">
        <v>119</v>
      </c>
      <c r="Q42" s="1">
        <v>119.9</v>
      </c>
      <c r="R42" s="1">
        <v>120.5</v>
      </c>
      <c r="S42" s="1">
        <v>121</v>
      </c>
      <c r="T42" s="1">
        <v>121.7</v>
      </c>
      <c r="U42" s="1">
        <v>122.4</v>
      </c>
      <c r="V42" s="1">
        <v>123.4</v>
      </c>
      <c r="W42" s="1">
        <v>124.7</v>
      </c>
      <c r="X42" s="1">
        <v>125.2</v>
      </c>
      <c r="Y42" s="1">
        <v>125.9</v>
      </c>
      <c r="Z42" s="1">
        <v>126.9</v>
      </c>
      <c r="AA42" s="1">
        <v>127.6</v>
      </c>
      <c r="AB42" s="1">
        <v>128</v>
      </c>
      <c r="AC42" s="1">
        <v>128.6</v>
      </c>
      <c r="AD42" s="1">
        <v>129.19999999999999</v>
      </c>
      <c r="AE42" s="1">
        <v>129.5</v>
      </c>
      <c r="AF42" s="1">
        <v>129.9</v>
      </c>
      <c r="AG42" s="1">
        <v>130.5</v>
      </c>
      <c r="AH42" s="1">
        <v>131.1</v>
      </c>
      <c r="AI42" s="1">
        <v>131.69999999999999</v>
      </c>
      <c r="AJ42" s="1">
        <v>132.30000000000001</v>
      </c>
      <c r="AK42" s="1">
        <v>132.9</v>
      </c>
      <c r="AL42" s="1">
        <v>133.69999999999999</v>
      </c>
      <c r="AM42" s="1">
        <v>134.19999999999999</v>
      </c>
      <c r="AN42" s="1">
        <v>134.69999999999999</v>
      </c>
      <c r="AO42" s="1">
        <v>135.19999999999999</v>
      </c>
      <c r="AP42" s="1">
        <v>135.4</v>
      </c>
      <c r="AQ42" s="1">
        <v>135.9</v>
      </c>
      <c r="AR42" s="1">
        <v>136.30000000000001</v>
      </c>
      <c r="AS42" s="1">
        <v>136.9</v>
      </c>
      <c r="AT42" s="1">
        <v>137.5</v>
      </c>
      <c r="AU42" s="1">
        <v>138.1</v>
      </c>
      <c r="AV42" s="1">
        <v>138.80000000000001</v>
      </c>
      <c r="AW42" s="1">
        <v>139.6</v>
      </c>
      <c r="AX42" s="1">
        <v>140.30000000000001</v>
      </c>
      <c r="AY42" s="1">
        <v>140.9</v>
      </c>
      <c r="AZ42" s="1">
        <v>141.6</v>
      </c>
      <c r="BA42" s="1">
        <v>141.9</v>
      </c>
      <c r="BB42" s="1">
        <v>142.4</v>
      </c>
      <c r="BC42" s="1">
        <v>142.6</v>
      </c>
      <c r="BD42" s="1">
        <v>142.9</v>
      </c>
      <c r="BE42" s="1">
        <v>143.1</v>
      </c>
      <c r="BF42" s="1">
        <v>143.69999999999999</v>
      </c>
      <c r="BG42" s="1">
        <v>144.5</v>
      </c>
      <c r="BH42" s="1">
        <v>145</v>
      </c>
      <c r="BI42" s="1">
        <v>145.5</v>
      </c>
      <c r="BJ42" s="1">
        <v>146</v>
      </c>
      <c r="BK42" s="1">
        <v>146.30000000000001</v>
      </c>
      <c r="BL42" s="1">
        <v>146.80000000000001</v>
      </c>
      <c r="BM42" s="1">
        <v>147.1</v>
      </c>
      <c r="BN42" s="1">
        <v>147.6</v>
      </c>
      <c r="BO42" s="1">
        <v>148.30000000000001</v>
      </c>
      <c r="BP42" s="1">
        <v>148.69999999999999</v>
      </c>
      <c r="BQ42" s="1">
        <v>149</v>
      </c>
      <c r="BR42" s="1">
        <v>149.4</v>
      </c>
      <c r="BS42" s="1">
        <v>150.4</v>
      </c>
      <c r="BT42" s="1">
        <v>151.30000000000001</v>
      </c>
      <c r="BU42" s="1">
        <v>152</v>
      </c>
      <c r="BV42" s="1">
        <v>152.6</v>
      </c>
      <c r="BW42" s="1">
        <v>152.9</v>
      </c>
      <c r="BX42" s="1">
        <v>153.19999999999999</v>
      </c>
      <c r="BY42" s="1">
        <v>153.5</v>
      </c>
      <c r="BZ42" s="1">
        <v>153.9</v>
      </c>
      <c r="CA42" s="1">
        <v>154.5</v>
      </c>
      <c r="CB42" s="1">
        <v>155.1</v>
      </c>
      <c r="CC42" s="1">
        <v>155.6</v>
      </c>
      <c r="CD42" s="1">
        <v>156.19999999999999</v>
      </c>
      <c r="CE42" s="1">
        <v>156.4</v>
      </c>
      <c r="CF42" s="1">
        <v>156.80000000000001</v>
      </c>
      <c r="CG42" s="1">
        <v>157.19999999999999</v>
      </c>
      <c r="CH42" s="1">
        <v>157.69999999999999</v>
      </c>
      <c r="CI42" s="1">
        <v>158.5</v>
      </c>
      <c r="CJ42" s="1">
        <v>159</v>
      </c>
      <c r="CK42" s="1">
        <v>159.1</v>
      </c>
      <c r="CL42" s="10" t="s">
        <v>32</v>
      </c>
      <c r="CM42" s="10" t="s">
        <v>32</v>
      </c>
      <c r="CN42" s="1">
        <v>161.69999999999999</v>
      </c>
      <c r="CO42" s="1">
        <v>161.69999999999999</v>
      </c>
      <c r="CP42" s="1">
        <v>163.30000000000001</v>
      </c>
      <c r="CQ42" s="1">
        <v>164.4</v>
      </c>
      <c r="CR42" s="1">
        <v>164.8</v>
      </c>
      <c r="CS42" s="1">
        <v>165.1</v>
      </c>
      <c r="CT42" s="1">
        <v>166.1</v>
      </c>
      <c r="CU42" s="1">
        <v>167.2</v>
      </c>
      <c r="CV42" s="1">
        <v>169.4</v>
      </c>
      <c r="CW42" s="1">
        <v>170.3</v>
      </c>
      <c r="CX42" s="1">
        <v>171.4</v>
      </c>
      <c r="CY42" s="1">
        <v>171.1</v>
      </c>
      <c r="CZ42" s="1">
        <v>173.3</v>
      </c>
      <c r="DA42" s="1">
        <v>173.5</v>
      </c>
      <c r="DB42" s="1">
        <v>175.1</v>
      </c>
      <c r="DC42" s="1">
        <v>175.1</v>
      </c>
      <c r="DD42" s="1">
        <v>175.9</v>
      </c>
      <c r="DE42" s="1">
        <v>176.8</v>
      </c>
      <c r="DF42" s="1">
        <v>178.2</v>
      </c>
      <c r="DG42" s="1">
        <v>179</v>
      </c>
      <c r="DH42" s="1">
        <v>180</v>
      </c>
      <c r="DI42" s="1">
        <v>181.5</v>
      </c>
      <c r="DJ42" s="1">
        <v>183.3</v>
      </c>
      <c r="DK42" s="1">
        <v>184.9</v>
      </c>
      <c r="DL42" s="1">
        <v>186.3</v>
      </c>
      <c r="DM42" s="1">
        <v>187.7</v>
      </c>
      <c r="DN42" s="1">
        <v>188.9</v>
      </c>
      <c r="DO42" s="1">
        <v>190.4</v>
      </c>
      <c r="DP42" s="1">
        <v>191.5</v>
      </c>
      <c r="DQ42" s="1">
        <v>192.4</v>
      </c>
      <c r="DR42" s="1">
        <v>193.3</v>
      </c>
      <c r="DS42" s="1">
        <v>194.3</v>
      </c>
      <c r="DT42" s="1">
        <v>196.6</v>
      </c>
      <c r="DU42" s="1">
        <v>196.6</v>
      </c>
      <c r="DV42" s="1">
        <v>197</v>
      </c>
      <c r="DW42" s="1">
        <v>197.7</v>
      </c>
    </row>
    <row r="43" spans="1:127">
      <c r="A43" s="11" t="s">
        <v>33</v>
      </c>
      <c r="B43" s="1" t="s">
        <v>15</v>
      </c>
      <c r="C43" s="1" t="s">
        <v>96</v>
      </c>
      <c r="D43" s="1">
        <v>105.9</v>
      </c>
      <c r="E43" s="1">
        <v>107.2</v>
      </c>
      <c r="F43" s="1">
        <v>107.3</v>
      </c>
      <c r="G43" s="1">
        <v>108.8</v>
      </c>
      <c r="H43" s="1">
        <v>111.1</v>
      </c>
      <c r="I43" s="1">
        <v>115</v>
      </c>
      <c r="J43" s="1">
        <v>117.5</v>
      </c>
      <c r="K43" s="1">
        <v>119.6</v>
      </c>
      <c r="L43" s="1">
        <v>119.2</v>
      </c>
      <c r="M43" s="1">
        <v>120.8</v>
      </c>
      <c r="N43" s="1">
        <v>122.9</v>
      </c>
      <c r="O43" s="1">
        <v>117.8</v>
      </c>
      <c r="P43" s="1">
        <v>115.5</v>
      </c>
      <c r="Q43" s="1">
        <v>115.2</v>
      </c>
      <c r="R43" s="1">
        <v>116</v>
      </c>
      <c r="S43" s="1">
        <v>118.2</v>
      </c>
      <c r="T43" s="1">
        <v>120</v>
      </c>
      <c r="U43" s="1">
        <v>122</v>
      </c>
      <c r="V43" s="1">
        <v>127.1</v>
      </c>
      <c r="W43" s="1">
        <v>128.9</v>
      </c>
      <c r="X43" s="1">
        <v>126.7</v>
      </c>
      <c r="Y43" s="1">
        <v>125.8</v>
      </c>
      <c r="Z43" s="1">
        <v>125.4</v>
      </c>
      <c r="AA43" s="1">
        <v>124</v>
      </c>
      <c r="AB43" s="1">
        <v>123.5</v>
      </c>
      <c r="AC43" s="1">
        <v>123.7</v>
      </c>
      <c r="AD43" s="1">
        <v>123.9</v>
      </c>
      <c r="AE43" s="1">
        <v>124.6</v>
      </c>
      <c r="AF43" s="1">
        <v>126.1</v>
      </c>
      <c r="AG43" s="1">
        <v>128.5</v>
      </c>
      <c r="AH43" s="1">
        <v>129.5</v>
      </c>
      <c r="AI43" s="1">
        <v>131.1</v>
      </c>
      <c r="AJ43" s="1">
        <v>131.5</v>
      </c>
      <c r="AK43" s="1">
        <v>132.6</v>
      </c>
      <c r="AL43" s="1">
        <v>133.30000000000001</v>
      </c>
      <c r="AM43" s="1">
        <v>131.5</v>
      </c>
      <c r="AN43" s="1">
        <v>131.19999999999999</v>
      </c>
      <c r="AO43" s="1">
        <v>129.1</v>
      </c>
      <c r="AP43" s="1">
        <v>128.9</v>
      </c>
      <c r="AQ43" s="1">
        <v>131.80000000000001</v>
      </c>
      <c r="AR43" s="1">
        <v>134.6</v>
      </c>
      <c r="AS43" s="1">
        <v>138.19999999999999</v>
      </c>
      <c r="AT43" s="1">
        <v>139.80000000000001</v>
      </c>
      <c r="AU43" s="1">
        <v>137.6</v>
      </c>
      <c r="AV43" s="1">
        <v>135.69999999999999</v>
      </c>
      <c r="AW43" s="1">
        <v>136.30000000000001</v>
      </c>
      <c r="AX43" s="1">
        <v>135.19999999999999</v>
      </c>
      <c r="AY43" s="1">
        <v>132.80000000000001</v>
      </c>
      <c r="AZ43" s="1">
        <v>132</v>
      </c>
      <c r="BA43" s="1">
        <v>132.1</v>
      </c>
      <c r="BB43" s="1">
        <v>132.6</v>
      </c>
      <c r="BC43" s="1">
        <v>133.4</v>
      </c>
      <c r="BD43" s="1">
        <v>133.6</v>
      </c>
      <c r="BE43" s="1">
        <v>135.69999999999999</v>
      </c>
      <c r="BF43" s="1">
        <v>139.80000000000001</v>
      </c>
      <c r="BG43" s="1">
        <v>140.5</v>
      </c>
      <c r="BH43" s="1">
        <v>138</v>
      </c>
      <c r="BI43" s="1">
        <v>139.69999999999999</v>
      </c>
      <c r="BJ43" s="1">
        <v>141.5</v>
      </c>
      <c r="BK43" s="1">
        <v>138.80000000000001</v>
      </c>
      <c r="BL43" s="1">
        <v>137.19999999999999</v>
      </c>
      <c r="BM43" s="1">
        <v>135.6</v>
      </c>
      <c r="BN43" s="1">
        <v>134.80000000000001</v>
      </c>
      <c r="BO43" s="1">
        <v>135.69999999999999</v>
      </c>
      <c r="BP43" s="1">
        <v>136.4</v>
      </c>
      <c r="BQ43" s="1">
        <v>138.4</v>
      </c>
      <c r="BR43" s="1">
        <v>140.30000000000001</v>
      </c>
      <c r="BS43" s="1">
        <v>140.1</v>
      </c>
      <c r="BT43" s="1">
        <v>138.9</v>
      </c>
      <c r="BU43" s="1">
        <v>139.4</v>
      </c>
      <c r="BV43" s="1">
        <v>139.1</v>
      </c>
      <c r="BW43" s="1">
        <v>137.6</v>
      </c>
      <c r="BX43" s="1">
        <v>137.30000000000001</v>
      </c>
      <c r="BY43" s="1">
        <v>138</v>
      </c>
      <c r="BZ43" s="1">
        <v>139.6</v>
      </c>
      <c r="CA43" s="1">
        <v>143.80000000000001</v>
      </c>
      <c r="CB43" s="1">
        <v>145.6</v>
      </c>
      <c r="CC43" s="1">
        <v>147.69999999999999</v>
      </c>
      <c r="CD43" s="1">
        <v>149.1</v>
      </c>
      <c r="CE43" s="1">
        <v>149.5</v>
      </c>
      <c r="CF43" s="1">
        <v>151.9</v>
      </c>
      <c r="CG43" s="1">
        <v>153.6</v>
      </c>
      <c r="CH43" s="1">
        <v>156.30000000000001</v>
      </c>
      <c r="CI43" s="1">
        <v>154.4</v>
      </c>
      <c r="CJ43" s="1">
        <v>151.69999999999999</v>
      </c>
      <c r="CK43" s="1">
        <v>150.1</v>
      </c>
      <c r="CL43" s="1">
        <v>153.5</v>
      </c>
      <c r="CM43" s="10" t="s">
        <v>32</v>
      </c>
      <c r="CN43" s="1">
        <v>157</v>
      </c>
      <c r="CO43" s="1">
        <v>157</v>
      </c>
      <c r="CP43" s="1">
        <v>159.9</v>
      </c>
      <c r="CQ43" s="1">
        <v>161.30000000000001</v>
      </c>
      <c r="CR43" s="1">
        <v>164.4</v>
      </c>
      <c r="CS43" s="1">
        <v>167</v>
      </c>
      <c r="CT43" s="1">
        <v>167</v>
      </c>
      <c r="CU43" s="1">
        <v>163.4</v>
      </c>
      <c r="CV43" s="1">
        <v>160.80000000000001</v>
      </c>
      <c r="CW43" s="1">
        <v>160.4</v>
      </c>
      <c r="CX43" s="1">
        <v>162</v>
      </c>
      <c r="CY43" s="1">
        <v>164.2</v>
      </c>
      <c r="CZ43" s="1">
        <v>166.2</v>
      </c>
      <c r="DA43" s="1">
        <v>167.9</v>
      </c>
      <c r="DB43" s="1">
        <v>167.3</v>
      </c>
      <c r="DC43" s="1">
        <v>167.3</v>
      </c>
      <c r="DD43" s="1">
        <v>171.5</v>
      </c>
      <c r="DE43" s="1">
        <v>173.5</v>
      </c>
      <c r="DF43" s="1">
        <v>172.2</v>
      </c>
      <c r="DG43" s="1">
        <v>170.3</v>
      </c>
      <c r="DH43" s="1">
        <v>170.2</v>
      </c>
      <c r="DI43" s="1">
        <v>171.5</v>
      </c>
      <c r="DJ43" s="1">
        <v>174.5</v>
      </c>
      <c r="DK43" s="1">
        <v>177.5</v>
      </c>
      <c r="DL43" s="1">
        <v>179.3</v>
      </c>
      <c r="DM43" s="1">
        <v>179.4</v>
      </c>
      <c r="DN43" s="1">
        <v>180.4</v>
      </c>
      <c r="DO43" s="1">
        <v>181.8</v>
      </c>
      <c r="DP43" s="1">
        <v>183.3</v>
      </c>
      <c r="DQ43" s="1">
        <v>181.3</v>
      </c>
      <c r="DR43" s="1">
        <v>178.6</v>
      </c>
      <c r="DS43" s="1">
        <v>179.5</v>
      </c>
      <c r="DT43" s="1">
        <v>180.7</v>
      </c>
      <c r="DU43" s="1">
        <v>180.8</v>
      </c>
      <c r="DV43" s="1">
        <v>182.1</v>
      </c>
      <c r="DW43" s="1">
        <v>183.1</v>
      </c>
    </row>
    <row r="44" spans="1:127">
      <c r="A44" s="11" t="s">
        <v>33</v>
      </c>
      <c r="B44" s="1" t="s">
        <v>16</v>
      </c>
      <c r="C44" s="14" t="s">
        <v>117</v>
      </c>
      <c r="D44" s="1">
        <v>105.2</v>
      </c>
      <c r="E44" s="1">
        <v>106</v>
      </c>
      <c r="F44" s="1">
        <v>106.8</v>
      </c>
      <c r="G44" s="1">
        <v>108.5</v>
      </c>
      <c r="H44" s="1">
        <v>109.8</v>
      </c>
      <c r="I44" s="1">
        <v>110.9</v>
      </c>
      <c r="J44" s="1">
        <v>111.7</v>
      </c>
      <c r="K44" s="1">
        <v>112.4</v>
      </c>
      <c r="L44" s="1">
        <v>112.9</v>
      </c>
      <c r="M44" s="1">
        <v>113.5</v>
      </c>
      <c r="N44" s="1">
        <v>114.1</v>
      </c>
      <c r="O44" s="1">
        <v>115</v>
      </c>
      <c r="P44" s="1">
        <v>115.7</v>
      </c>
      <c r="Q44" s="1">
        <v>116.2</v>
      </c>
      <c r="R44" s="1">
        <v>116.7</v>
      </c>
      <c r="S44" s="1">
        <v>117.6</v>
      </c>
      <c r="T44" s="1">
        <v>118.3</v>
      </c>
      <c r="U44" s="1">
        <v>119</v>
      </c>
      <c r="V44" s="1">
        <v>121</v>
      </c>
      <c r="W44" s="1">
        <v>123</v>
      </c>
      <c r="X44" s="1">
        <v>124.3</v>
      </c>
      <c r="Y44" s="1">
        <v>124.3</v>
      </c>
      <c r="Z44" s="1">
        <v>125.8</v>
      </c>
      <c r="AA44" s="1">
        <v>126.4</v>
      </c>
      <c r="AB44" s="1">
        <v>127.4</v>
      </c>
      <c r="AC44" s="1">
        <v>128.1</v>
      </c>
      <c r="AD44" s="1">
        <v>128.80000000000001</v>
      </c>
      <c r="AE44" s="1">
        <v>130.1</v>
      </c>
      <c r="AF44" s="1">
        <v>131.30000000000001</v>
      </c>
      <c r="AG44" s="1">
        <v>132.1</v>
      </c>
      <c r="AH44" s="1">
        <v>133.1</v>
      </c>
      <c r="AI44" s="1">
        <v>134.19999999999999</v>
      </c>
      <c r="AJ44" s="1">
        <v>134.69999999999999</v>
      </c>
      <c r="AK44" s="1">
        <v>135.30000000000001</v>
      </c>
      <c r="AL44" s="1">
        <v>137.6</v>
      </c>
      <c r="AM44" s="1">
        <v>138.19999999999999</v>
      </c>
      <c r="AN44" s="1">
        <v>139.5</v>
      </c>
      <c r="AO44" s="1">
        <v>140</v>
      </c>
      <c r="AP44" s="1">
        <v>140.6</v>
      </c>
      <c r="AQ44" s="1">
        <v>141.5</v>
      </c>
      <c r="AR44" s="1">
        <v>142.19999999999999</v>
      </c>
      <c r="AS44" s="1">
        <v>142.69999999999999</v>
      </c>
      <c r="AT44" s="1">
        <v>142.9</v>
      </c>
      <c r="AU44" s="1">
        <v>143.6</v>
      </c>
      <c r="AV44" s="1">
        <v>143.9</v>
      </c>
      <c r="AW44" s="1">
        <v>144.30000000000001</v>
      </c>
      <c r="AX44" s="1">
        <v>144.30000000000001</v>
      </c>
      <c r="AY44" s="1">
        <v>145</v>
      </c>
      <c r="AZ44" s="1">
        <v>145.6</v>
      </c>
      <c r="BA44" s="1">
        <v>146.30000000000001</v>
      </c>
      <c r="BB44" s="1">
        <v>147.5</v>
      </c>
      <c r="BC44" s="1">
        <v>148</v>
      </c>
      <c r="BD44" s="1">
        <v>148.30000000000001</v>
      </c>
      <c r="BE44" s="1">
        <v>148.6</v>
      </c>
      <c r="BF44" s="1">
        <v>150.5</v>
      </c>
      <c r="BG44" s="1">
        <v>152.1</v>
      </c>
      <c r="BH44" s="1">
        <v>153.6</v>
      </c>
      <c r="BI44" s="1">
        <v>154.6</v>
      </c>
      <c r="BJ44" s="1">
        <v>156.19999999999999</v>
      </c>
      <c r="BK44" s="1">
        <v>157</v>
      </c>
      <c r="BL44" s="1">
        <v>157.69999999999999</v>
      </c>
      <c r="BM44" s="1">
        <v>159.30000000000001</v>
      </c>
      <c r="BN44" s="1">
        <v>159.69999999999999</v>
      </c>
      <c r="BO44" s="1">
        <v>159.19999999999999</v>
      </c>
      <c r="BP44" s="1">
        <v>160.30000000000001</v>
      </c>
      <c r="BQ44" s="1">
        <v>161</v>
      </c>
      <c r="BR44" s="1">
        <v>161.4</v>
      </c>
      <c r="BS44" s="1">
        <v>162.1</v>
      </c>
      <c r="BT44" s="1">
        <v>163.30000000000001</v>
      </c>
      <c r="BU44" s="1">
        <v>164</v>
      </c>
      <c r="BV44" s="1">
        <v>164.4</v>
      </c>
      <c r="BW44" s="1">
        <v>164.6</v>
      </c>
      <c r="BX44" s="1">
        <v>164.7</v>
      </c>
      <c r="BY44" s="1">
        <v>164.9</v>
      </c>
      <c r="BZ44" s="1">
        <v>165.3</v>
      </c>
      <c r="CA44" s="1">
        <v>166.2</v>
      </c>
      <c r="CB44" s="1">
        <v>166.7</v>
      </c>
      <c r="CC44" s="1">
        <v>167.2</v>
      </c>
      <c r="CD44" s="1">
        <v>167.9</v>
      </c>
      <c r="CE44" s="1">
        <v>168.6</v>
      </c>
      <c r="CF44" s="1">
        <v>169.3</v>
      </c>
      <c r="CG44" s="1">
        <v>169.9</v>
      </c>
      <c r="CH44" s="1">
        <v>170.4</v>
      </c>
      <c r="CI44" s="1">
        <v>170.8</v>
      </c>
      <c r="CJ44" s="1">
        <v>172</v>
      </c>
      <c r="CK44" s="1">
        <v>173.3</v>
      </c>
      <c r="CL44" s="10" t="s">
        <v>32</v>
      </c>
      <c r="CM44" s="10" t="s">
        <v>32</v>
      </c>
      <c r="CN44" s="1">
        <v>186.7</v>
      </c>
      <c r="CO44" s="1">
        <v>186.7</v>
      </c>
      <c r="CP44" s="1">
        <v>187.2</v>
      </c>
      <c r="CQ44" s="1">
        <v>188.7</v>
      </c>
      <c r="CR44" s="1">
        <v>188.7</v>
      </c>
      <c r="CS44" s="1">
        <v>188.8</v>
      </c>
      <c r="CT44" s="1">
        <v>190.2</v>
      </c>
      <c r="CU44" s="1">
        <v>191.8</v>
      </c>
      <c r="CV44" s="1">
        <v>193.3</v>
      </c>
      <c r="CW44" s="1">
        <v>193.5</v>
      </c>
      <c r="CX44" s="1">
        <v>194.4</v>
      </c>
      <c r="CY44" s="1">
        <v>198.2</v>
      </c>
      <c r="CZ44" s="1">
        <v>195.6</v>
      </c>
      <c r="DA44" s="1">
        <v>195.5</v>
      </c>
      <c r="DB44" s="1">
        <v>196.5</v>
      </c>
      <c r="DC44" s="1">
        <v>196.5</v>
      </c>
      <c r="DD44" s="1">
        <v>197</v>
      </c>
      <c r="DE44" s="1">
        <v>197</v>
      </c>
      <c r="DF44" s="1">
        <v>196.8</v>
      </c>
      <c r="DG44" s="1">
        <v>196.4</v>
      </c>
      <c r="DH44" s="1">
        <v>196.5</v>
      </c>
      <c r="DI44" s="1">
        <v>197.5</v>
      </c>
      <c r="DJ44" s="1">
        <v>197.1</v>
      </c>
      <c r="DK44" s="1">
        <v>197.5</v>
      </c>
      <c r="DL44" s="1">
        <v>198.3</v>
      </c>
      <c r="DM44" s="1">
        <v>198.6</v>
      </c>
      <c r="DN44" s="1">
        <v>198.7</v>
      </c>
      <c r="DO44" s="1">
        <v>199.7</v>
      </c>
      <c r="DP44" s="1">
        <v>200.1</v>
      </c>
      <c r="DQ44" s="1">
        <v>200.6</v>
      </c>
      <c r="DR44" s="1">
        <v>201.1</v>
      </c>
      <c r="DS44" s="1">
        <v>201.6</v>
      </c>
      <c r="DT44" s="1">
        <v>202.7</v>
      </c>
      <c r="DU44" s="1">
        <v>202.7</v>
      </c>
      <c r="DV44" s="1">
        <v>203.5</v>
      </c>
      <c r="DW44" s="1">
        <v>204.2</v>
      </c>
    </row>
    <row r="45" spans="1:127">
      <c r="A45" s="11" t="s">
        <v>33</v>
      </c>
      <c r="B45" s="1" t="s">
        <v>17</v>
      </c>
      <c r="C45" s="14" t="s">
        <v>19</v>
      </c>
      <c r="D45" s="1">
        <v>105.9</v>
      </c>
      <c r="E45" s="1">
        <v>106.6</v>
      </c>
      <c r="F45" s="1">
        <v>107.2</v>
      </c>
      <c r="G45" s="1">
        <v>107.9</v>
      </c>
      <c r="H45" s="1">
        <v>108.5</v>
      </c>
      <c r="I45" s="1">
        <v>109.2</v>
      </c>
      <c r="J45" s="1">
        <v>109.8</v>
      </c>
      <c r="K45" s="1">
        <v>110.6</v>
      </c>
      <c r="L45" s="1">
        <v>111.4</v>
      </c>
      <c r="M45" s="1">
        <v>112.5</v>
      </c>
      <c r="N45" s="1">
        <v>113.5</v>
      </c>
      <c r="O45" s="1">
        <v>114.2</v>
      </c>
      <c r="P45" s="1">
        <v>114.8</v>
      </c>
      <c r="Q45" s="1">
        <v>115.3</v>
      </c>
      <c r="R45" s="1">
        <v>115.8</v>
      </c>
      <c r="S45" s="1">
        <v>116.3</v>
      </c>
      <c r="T45" s="1">
        <v>116.8</v>
      </c>
      <c r="U45" s="1">
        <v>117.4</v>
      </c>
      <c r="V45" s="1">
        <v>118</v>
      </c>
      <c r="W45" s="1">
        <v>118.6</v>
      </c>
      <c r="X45" s="1">
        <v>119.2</v>
      </c>
      <c r="Y45" s="1">
        <v>119.6</v>
      </c>
      <c r="Z45" s="1">
        <v>120.3</v>
      </c>
      <c r="AA45" s="1">
        <v>120.7</v>
      </c>
      <c r="AB45" s="1">
        <v>121</v>
      </c>
      <c r="AC45" s="1">
        <v>121.3</v>
      </c>
      <c r="AD45" s="1">
        <v>121.7</v>
      </c>
      <c r="AE45" s="1">
        <v>122.1</v>
      </c>
      <c r="AF45" s="1">
        <v>122.4</v>
      </c>
      <c r="AG45" s="1">
        <v>123.2</v>
      </c>
      <c r="AH45" s="1">
        <v>123.5</v>
      </c>
      <c r="AI45" s="1">
        <v>123.7</v>
      </c>
      <c r="AJ45" s="1">
        <v>124</v>
      </c>
      <c r="AK45" s="1">
        <v>124.4</v>
      </c>
      <c r="AL45" s="1">
        <v>125</v>
      </c>
      <c r="AM45" s="1">
        <v>125.4</v>
      </c>
      <c r="AN45" s="1">
        <v>125.8</v>
      </c>
      <c r="AO45" s="1">
        <v>126.2</v>
      </c>
      <c r="AP45" s="1">
        <v>126.4</v>
      </c>
      <c r="AQ45" s="1">
        <v>126.8</v>
      </c>
      <c r="AR45" s="1">
        <v>127.2</v>
      </c>
      <c r="AS45" s="1">
        <v>127.6</v>
      </c>
      <c r="AT45" s="1">
        <v>127.9</v>
      </c>
      <c r="AU45" s="1">
        <v>128.30000000000001</v>
      </c>
      <c r="AV45" s="1">
        <v>128.69999999999999</v>
      </c>
      <c r="AW45" s="1">
        <v>129.1</v>
      </c>
      <c r="AX45" s="1">
        <v>129.6</v>
      </c>
      <c r="AY45" s="1">
        <v>130</v>
      </c>
      <c r="AZ45" s="1">
        <v>130.19999999999999</v>
      </c>
      <c r="BA45" s="1">
        <v>130.5</v>
      </c>
      <c r="BB45" s="1">
        <v>130.80000000000001</v>
      </c>
      <c r="BC45" s="1">
        <v>131.19999999999999</v>
      </c>
      <c r="BD45" s="1">
        <v>131.5</v>
      </c>
      <c r="BE45" s="1">
        <v>131.5</v>
      </c>
      <c r="BF45" s="1">
        <v>131.6</v>
      </c>
      <c r="BG45" s="1">
        <v>132.69999999999999</v>
      </c>
      <c r="BH45" s="1">
        <v>133.30000000000001</v>
      </c>
      <c r="BI45" s="1">
        <v>134</v>
      </c>
      <c r="BJ45" s="1">
        <v>135</v>
      </c>
      <c r="BK45" s="1">
        <v>135.6</v>
      </c>
      <c r="BL45" s="1">
        <v>136</v>
      </c>
      <c r="BM45" s="1">
        <v>136.30000000000001</v>
      </c>
      <c r="BN45" s="1">
        <v>136.69999999999999</v>
      </c>
      <c r="BO45" s="1">
        <v>137.80000000000001</v>
      </c>
      <c r="BP45" s="1">
        <v>138.6</v>
      </c>
      <c r="BQ45" s="1">
        <v>138.9</v>
      </c>
      <c r="BR45" s="1">
        <v>139.6</v>
      </c>
      <c r="BS45" s="1">
        <v>140</v>
      </c>
      <c r="BT45" s="1">
        <v>140.80000000000001</v>
      </c>
      <c r="BU45" s="1">
        <v>141.5</v>
      </c>
      <c r="BV45" s="1">
        <v>142.4</v>
      </c>
      <c r="BW45" s="1">
        <v>142.69999999999999</v>
      </c>
      <c r="BX45" s="1">
        <v>143</v>
      </c>
      <c r="BY45" s="1">
        <v>143.30000000000001</v>
      </c>
      <c r="BZ45" s="1">
        <v>143.5</v>
      </c>
      <c r="CA45" s="1">
        <v>144</v>
      </c>
      <c r="CB45" s="1">
        <v>144.30000000000001</v>
      </c>
      <c r="CC45" s="1">
        <v>144.69999999999999</v>
      </c>
      <c r="CD45" s="1">
        <v>145</v>
      </c>
      <c r="CE45" s="1">
        <v>145.30000000000001</v>
      </c>
      <c r="CF45" s="1">
        <v>145.9</v>
      </c>
      <c r="CG45" s="1">
        <v>146.30000000000001</v>
      </c>
      <c r="CH45" s="1">
        <v>146.80000000000001</v>
      </c>
      <c r="CI45" s="1">
        <v>147</v>
      </c>
      <c r="CJ45" s="1">
        <v>147.30000000000001</v>
      </c>
      <c r="CK45" s="1">
        <v>147.69999999999999</v>
      </c>
      <c r="CL45" s="10" t="s">
        <v>32</v>
      </c>
      <c r="CM45" s="10" t="s">
        <v>32</v>
      </c>
      <c r="CN45" s="1">
        <v>149.1</v>
      </c>
      <c r="CO45" s="1">
        <v>149.1</v>
      </c>
      <c r="CP45" s="1">
        <v>150</v>
      </c>
      <c r="CQ45" s="1">
        <v>150.19999999999999</v>
      </c>
      <c r="CR45" s="1">
        <v>150.5</v>
      </c>
      <c r="CS45" s="1">
        <v>151.1</v>
      </c>
      <c r="CT45" s="1">
        <v>151.9</v>
      </c>
      <c r="CU45" s="1">
        <v>152.5</v>
      </c>
      <c r="CV45" s="1">
        <v>154.19999999999999</v>
      </c>
      <c r="CW45" s="1">
        <v>155.1</v>
      </c>
      <c r="CX45" s="1">
        <v>155.9</v>
      </c>
      <c r="CY45" s="1">
        <v>156.5</v>
      </c>
      <c r="CZ45" s="1">
        <v>157.30000000000001</v>
      </c>
      <c r="DA45" s="1">
        <v>157.9</v>
      </c>
      <c r="DB45" s="1">
        <v>159.80000000000001</v>
      </c>
      <c r="DC45" s="1">
        <v>159.80000000000001</v>
      </c>
      <c r="DD45" s="1">
        <v>160.80000000000001</v>
      </c>
      <c r="DE45" s="1">
        <v>162.30000000000001</v>
      </c>
      <c r="DF45" s="1">
        <v>163.30000000000001</v>
      </c>
      <c r="DG45" s="1">
        <v>164.7</v>
      </c>
      <c r="DH45" s="1">
        <v>165.7</v>
      </c>
      <c r="DI45" s="1">
        <v>167.1</v>
      </c>
      <c r="DJ45" s="1">
        <v>168.4</v>
      </c>
      <c r="DK45" s="1">
        <v>170</v>
      </c>
      <c r="DL45" s="1">
        <v>171.6</v>
      </c>
      <c r="DM45" s="1">
        <v>172.7</v>
      </c>
      <c r="DN45" s="1">
        <v>173.7</v>
      </c>
      <c r="DO45" s="1">
        <v>175</v>
      </c>
      <c r="DP45" s="1">
        <v>175.5</v>
      </c>
      <c r="DQ45" s="1">
        <v>176.7</v>
      </c>
      <c r="DR45" s="1">
        <v>177.7</v>
      </c>
      <c r="DS45" s="1">
        <v>178.7</v>
      </c>
      <c r="DT45" s="1">
        <v>180.3</v>
      </c>
      <c r="DU45" s="1">
        <v>180.2</v>
      </c>
      <c r="DV45" s="1">
        <v>181</v>
      </c>
      <c r="DW45" s="1">
        <v>181.3</v>
      </c>
    </row>
    <row r="46" spans="1:127">
      <c r="A46" s="11" t="s">
        <v>33</v>
      </c>
      <c r="B46" s="1" t="s">
        <v>18</v>
      </c>
      <c r="C46" s="14" t="s">
        <v>19</v>
      </c>
      <c r="D46" s="1">
        <v>105</v>
      </c>
      <c r="E46" s="1">
        <v>105.5</v>
      </c>
      <c r="F46" s="1">
        <v>106</v>
      </c>
      <c r="G46" s="1">
        <v>106.4</v>
      </c>
      <c r="H46" s="1">
        <v>106.7</v>
      </c>
      <c r="I46" s="1">
        <v>107.2</v>
      </c>
      <c r="J46" s="1">
        <v>107.8</v>
      </c>
      <c r="K46" s="1">
        <v>108.3</v>
      </c>
      <c r="L46" s="1">
        <v>109</v>
      </c>
      <c r="M46" s="1">
        <v>109.7</v>
      </c>
      <c r="N46" s="1">
        <v>110.3</v>
      </c>
      <c r="O46" s="1">
        <v>110.9</v>
      </c>
      <c r="P46" s="1">
        <v>111.3</v>
      </c>
      <c r="Q46" s="1">
        <v>111.7</v>
      </c>
      <c r="R46" s="1">
        <v>112.1</v>
      </c>
      <c r="S46" s="1">
        <v>112.5</v>
      </c>
      <c r="T46" s="1">
        <v>112.9</v>
      </c>
      <c r="U46" s="1">
        <v>113.2</v>
      </c>
      <c r="V46" s="1">
        <v>113.6</v>
      </c>
      <c r="W46" s="1">
        <v>114.1</v>
      </c>
      <c r="X46" s="1">
        <v>114.5</v>
      </c>
      <c r="Y46" s="1">
        <v>114.9</v>
      </c>
      <c r="Z46" s="1">
        <v>115.4</v>
      </c>
      <c r="AA46" s="1">
        <v>115.8</v>
      </c>
      <c r="AB46" s="1">
        <v>116.1</v>
      </c>
      <c r="AC46" s="1">
        <v>116.5</v>
      </c>
      <c r="AD46" s="1">
        <v>116.9</v>
      </c>
      <c r="AE46" s="1">
        <v>117.2</v>
      </c>
      <c r="AF46" s="1">
        <v>117.4</v>
      </c>
      <c r="AG46" s="1">
        <v>117.6</v>
      </c>
      <c r="AH46" s="1">
        <v>117.9</v>
      </c>
      <c r="AI46" s="1">
        <v>118.2</v>
      </c>
      <c r="AJ46" s="1">
        <v>118.6</v>
      </c>
      <c r="AK46" s="1">
        <v>118.8</v>
      </c>
      <c r="AL46" s="1">
        <v>119.3</v>
      </c>
      <c r="AM46" s="1">
        <v>119.5</v>
      </c>
      <c r="AN46" s="1">
        <v>119.8</v>
      </c>
      <c r="AO46" s="1">
        <v>120.1</v>
      </c>
      <c r="AP46" s="1">
        <v>120.3</v>
      </c>
      <c r="AQ46" s="1">
        <v>120.5</v>
      </c>
      <c r="AR46" s="1">
        <v>120.7</v>
      </c>
      <c r="AS46" s="1">
        <v>121.1</v>
      </c>
      <c r="AT46" s="1">
        <v>121.1</v>
      </c>
      <c r="AU46" s="1">
        <v>121.4</v>
      </c>
      <c r="AV46" s="1">
        <v>121.6</v>
      </c>
      <c r="AW46" s="1">
        <v>121.9</v>
      </c>
      <c r="AX46" s="1">
        <v>122.1</v>
      </c>
      <c r="AY46" s="1">
        <v>122.2</v>
      </c>
      <c r="AZ46" s="1">
        <v>122.3</v>
      </c>
      <c r="BA46" s="1">
        <v>122.5</v>
      </c>
      <c r="BB46" s="1">
        <v>122.8</v>
      </c>
      <c r="BC46" s="1">
        <v>123</v>
      </c>
      <c r="BD46" s="1">
        <v>123.2</v>
      </c>
      <c r="BE46" s="1">
        <v>123.2</v>
      </c>
      <c r="BF46" s="1">
        <v>123.7</v>
      </c>
      <c r="BG46" s="1">
        <v>124.3</v>
      </c>
      <c r="BH46" s="1">
        <v>124.6</v>
      </c>
      <c r="BI46" s="1">
        <v>124.9</v>
      </c>
      <c r="BJ46" s="1">
        <v>125.4</v>
      </c>
      <c r="BK46" s="1">
        <v>125.6</v>
      </c>
      <c r="BL46" s="1">
        <v>125.9</v>
      </c>
      <c r="BM46" s="1">
        <v>126.1</v>
      </c>
      <c r="BN46" s="1">
        <v>126.7</v>
      </c>
      <c r="BO46" s="1">
        <v>127.4</v>
      </c>
      <c r="BP46" s="1">
        <v>127.9</v>
      </c>
      <c r="BQ46" s="1">
        <v>128.69999999999999</v>
      </c>
      <c r="BR46" s="1">
        <v>128.9</v>
      </c>
      <c r="BS46" s="1">
        <v>129</v>
      </c>
      <c r="BT46" s="1">
        <v>129.30000000000001</v>
      </c>
      <c r="BU46" s="1">
        <v>129.80000000000001</v>
      </c>
      <c r="BV46" s="1">
        <v>130.19999999999999</v>
      </c>
      <c r="BW46" s="1">
        <v>130.30000000000001</v>
      </c>
      <c r="BX46" s="1">
        <v>130.4</v>
      </c>
      <c r="BY46" s="1">
        <v>130.80000000000001</v>
      </c>
      <c r="BZ46" s="1">
        <v>131.19999999999999</v>
      </c>
      <c r="CA46" s="1">
        <v>131.69999999999999</v>
      </c>
      <c r="CB46" s="1">
        <v>131.69999999999999</v>
      </c>
      <c r="CC46" s="1">
        <v>131.9</v>
      </c>
      <c r="CD46" s="1">
        <v>132.19999999999999</v>
      </c>
      <c r="CE46" s="1">
        <v>132.19999999999999</v>
      </c>
      <c r="CF46" s="1">
        <v>132.4</v>
      </c>
      <c r="CG46" s="1">
        <v>132.6</v>
      </c>
      <c r="CH46" s="1">
        <v>132.80000000000001</v>
      </c>
      <c r="CI46" s="1">
        <v>133.19999999999999</v>
      </c>
      <c r="CJ46" s="1">
        <v>133.5</v>
      </c>
      <c r="CK46" s="1">
        <v>133.80000000000001</v>
      </c>
      <c r="CL46" s="10" t="s">
        <v>32</v>
      </c>
      <c r="CM46" s="10" t="s">
        <v>32</v>
      </c>
      <c r="CN46" s="1">
        <v>136.6</v>
      </c>
      <c r="CO46" s="1">
        <v>136.6</v>
      </c>
      <c r="CP46" s="1">
        <v>135.19999999999999</v>
      </c>
      <c r="CQ46" s="1">
        <v>136.30000000000001</v>
      </c>
      <c r="CR46" s="1">
        <v>136.1</v>
      </c>
      <c r="CS46" s="1">
        <v>136.4</v>
      </c>
      <c r="CT46" s="1">
        <v>136.69999999999999</v>
      </c>
      <c r="CU46" s="1">
        <v>137.30000000000001</v>
      </c>
      <c r="CV46" s="1">
        <v>138.19999999999999</v>
      </c>
      <c r="CW46" s="1">
        <v>138.69999999999999</v>
      </c>
      <c r="CX46" s="1">
        <v>139.30000000000001</v>
      </c>
      <c r="CY46" s="1">
        <v>140.19999999999999</v>
      </c>
      <c r="CZ46" s="1">
        <v>140.5</v>
      </c>
      <c r="DA46" s="1">
        <v>141.9</v>
      </c>
      <c r="DB46" s="1">
        <v>143.6</v>
      </c>
      <c r="DC46" s="1">
        <v>143.6</v>
      </c>
      <c r="DD46" s="1">
        <v>144.4</v>
      </c>
      <c r="DE46" s="1">
        <v>145.30000000000001</v>
      </c>
      <c r="DF46" s="1">
        <v>146.69999999999999</v>
      </c>
      <c r="DG46" s="1">
        <v>148.5</v>
      </c>
      <c r="DH46" s="1">
        <v>150.4</v>
      </c>
      <c r="DI46" s="1">
        <v>152.6</v>
      </c>
      <c r="DJ46" s="1">
        <v>154.5</v>
      </c>
      <c r="DK46" s="1">
        <v>155.9</v>
      </c>
      <c r="DL46" s="1">
        <v>157.4</v>
      </c>
      <c r="DM46" s="1">
        <v>158.69999999999999</v>
      </c>
      <c r="DN46" s="1">
        <v>160</v>
      </c>
      <c r="DO46" s="1">
        <v>161.69999999999999</v>
      </c>
      <c r="DP46" s="1">
        <v>162.6</v>
      </c>
      <c r="DQ46" s="1">
        <v>163.5</v>
      </c>
      <c r="DR46" s="1">
        <v>164.5</v>
      </c>
      <c r="DS46" s="1">
        <v>165.3</v>
      </c>
      <c r="DT46" s="1">
        <v>167</v>
      </c>
      <c r="DU46" s="1">
        <v>167</v>
      </c>
      <c r="DV46" s="1">
        <v>167.7</v>
      </c>
      <c r="DW46" s="1">
        <v>168.1</v>
      </c>
    </row>
    <row r="47" spans="1:127">
      <c r="A47" s="11" t="s">
        <v>33</v>
      </c>
      <c r="B47" s="1" t="s">
        <v>19</v>
      </c>
      <c r="C47" s="14" t="s">
        <v>19</v>
      </c>
      <c r="D47" s="1">
        <v>105.8</v>
      </c>
      <c r="E47" s="1">
        <v>106.4</v>
      </c>
      <c r="F47" s="1">
        <v>107</v>
      </c>
      <c r="G47" s="1">
        <v>107.7</v>
      </c>
      <c r="H47" s="1">
        <v>108.3</v>
      </c>
      <c r="I47" s="1">
        <v>108.9</v>
      </c>
      <c r="J47" s="1">
        <v>109.5</v>
      </c>
      <c r="K47" s="1">
        <v>110.2</v>
      </c>
      <c r="L47" s="1">
        <v>111.1</v>
      </c>
      <c r="M47" s="1">
        <v>112</v>
      </c>
      <c r="N47" s="1">
        <v>113</v>
      </c>
      <c r="O47" s="1">
        <v>113.7</v>
      </c>
      <c r="P47" s="1">
        <v>114.3</v>
      </c>
      <c r="Q47" s="1">
        <v>114.7</v>
      </c>
      <c r="R47" s="1">
        <v>115.2</v>
      </c>
      <c r="S47" s="1">
        <v>115.7</v>
      </c>
      <c r="T47" s="1">
        <v>116.2</v>
      </c>
      <c r="U47" s="1">
        <v>116.7</v>
      </c>
      <c r="V47" s="1">
        <v>117.4</v>
      </c>
      <c r="W47" s="1">
        <v>117.9</v>
      </c>
      <c r="X47" s="1">
        <v>118.4</v>
      </c>
      <c r="Y47" s="1">
        <v>118.9</v>
      </c>
      <c r="Z47" s="1">
        <v>119.5</v>
      </c>
      <c r="AA47" s="1">
        <v>120</v>
      </c>
      <c r="AB47" s="1">
        <v>120.2</v>
      </c>
      <c r="AC47" s="1">
        <v>120.6</v>
      </c>
      <c r="AD47" s="1">
        <v>120.9</v>
      </c>
      <c r="AE47" s="1">
        <v>121.3</v>
      </c>
      <c r="AF47" s="1">
        <v>121.6</v>
      </c>
      <c r="AG47" s="1">
        <v>122.3</v>
      </c>
      <c r="AH47" s="1">
        <v>122.7</v>
      </c>
      <c r="AI47" s="1">
        <v>122.9</v>
      </c>
      <c r="AJ47" s="1">
        <v>123.2</v>
      </c>
      <c r="AK47" s="1">
        <v>123.6</v>
      </c>
      <c r="AL47" s="1">
        <v>124.2</v>
      </c>
      <c r="AM47" s="1">
        <v>124.5</v>
      </c>
      <c r="AN47" s="1">
        <v>124.9</v>
      </c>
      <c r="AO47" s="1">
        <v>125.3</v>
      </c>
      <c r="AP47" s="1">
        <v>125.5</v>
      </c>
      <c r="AQ47" s="1">
        <v>125.8</v>
      </c>
      <c r="AR47" s="1">
        <v>126.2</v>
      </c>
      <c r="AS47" s="1">
        <v>126.6</v>
      </c>
      <c r="AT47" s="1">
        <v>126.9</v>
      </c>
      <c r="AU47" s="1">
        <v>127.3</v>
      </c>
      <c r="AV47" s="1">
        <v>127.7</v>
      </c>
      <c r="AW47" s="1">
        <v>128</v>
      </c>
      <c r="AX47" s="1">
        <v>128.5</v>
      </c>
      <c r="AY47" s="1">
        <v>128.80000000000001</v>
      </c>
      <c r="AZ47" s="1">
        <v>129</v>
      </c>
      <c r="BA47" s="1">
        <v>129.30000000000001</v>
      </c>
      <c r="BB47" s="1">
        <v>129.6</v>
      </c>
      <c r="BC47" s="1">
        <v>130</v>
      </c>
      <c r="BD47" s="1">
        <v>130.19999999999999</v>
      </c>
      <c r="BE47" s="1">
        <v>130.19999999999999</v>
      </c>
      <c r="BF47" s="1">
        <v>130.4</v>
      </c>
      <c r="BG47" s="1">
        <v>131.4</v>
      </c>
      <c r="BH47" s="1">
        <v>132</v>
      </c>
      <c r="BI47" s="1">
        <v>132.6</v>
      </c>
      <c r="BJ47" s="1">
        <v>133.5</v>
      </c>
      <c r="BK47" s="1">
        <v>134</v>
      </c>
      <c r="BL47" s="1">
        <v>134.4</v>
      </c>
      <c r="BM47" s="1">
        <v>134.69999999999999</v>
      </c>
      <c r="BN47" s="1">
        <v>135.19999999999999</v>
      </c>
      <c r="BO47" s="1">
        <v>136.19999999999999</v>
      </c>
      <c r="BP47" s="1">
        <v>137</v>
      </c>
      <c r="BQ47" s="1">
        <v>137.4</v>
      </c>
      <c r="BR47" s="1">
        <v>137.9</v>
      </c>
      <c r="BS47" s="1">
        <v>138.30000000000001</v>
      </c>
      <c r="BT47" s="1">
        <v>139.1</v>
      </c>
      <c r="BU47" s="1">
        <v>139.69999999999999</v>
      </c>
      <c r="BV47" s="1">
        <v>140.5</v>
      </c>
      <c r="BW47" s="1">
        <v>140.80000000000001</v>
      </c>
      <c r="BX47" s="1">
        <v>141.1</v>
      </c>
      <c r="BY47" s="1">
        <v>141.4</v>
      </c>
      <c r="BZ47" s="1">
        <v>141.6</v>
      </c>
      <c r="CA47" s="1">
        <v>142.19999999999999</v>
      </c>
      <c r="CB47" s="1">
        <v>142.4</v>
      </c>
      <c r="CC47" s="1">
        <v>142.69999999999999</v>
      </c>
      <c r="CD47" s="1">
        <v>143</v>
      </c>
      <c r="CE47" s="1">
        <v>143.30000000000001</v>
      </c>
      <c r="CF47" s="1">
        <v>143.9</v>
      </c>
      <c r="CG47" s="1">
        <v>144.19999999999999</v>
      </c>
      <c r="CH47" s="1">
        <v>144.6</v>
      </c>
      <c r="CI47" s="1">
        <v>144.9</v>
      </c>
      <c r="CJ47" s="1">
        <v>145.19999999999999</v>
      </c>
      <c r="CK47" s="1">
        <v>145.6</v>
      </c>
      <c r="CL47" s="10" t="s">
        <v>32</v>
      </c>
      <c r="CM47" s="10" t="s">
        <v>32</v>
      </c>
      <c r="CN47" s="1">
        <v>147.19999999999999</v>
      </c>
      <c r="CO47" s="1">
        <v>147.19999999999999</v>
      </c>
      <c r="CP47" s="1">
        <v>147.80000000000001</v>
      </c>
      <c r="CQ47" s="1">
        <v>148.1</v>
      </c>
      <c r="CR47" s="1">
        <v>148.30000000000001</v>
      </c>
      <c r="CS47" s="1">
        <v>148.80000000000001</v>
      </c>
      <c r="CT47" s="1">
        <v>149.6</v>
      </c>
      <c r="CU47" s="1">
        <v>150.19999999999999</v>
      </c>
      <c r="CV47" s="1">
        <v>151.80000000000001</v>
      </c>
      <c r="CW47" s="1">
        <v>152.6</v>
      </c>
      <c r="CX47" s="1">
        <v>153.4</v>
      </c>
      <c r="CY47" s="1">
        <v>154.1</v>
      </c>
      <c r="CZ47" s="1">
        <v>154.80000000000001</v>
      </c>
      <c r="DA47" s="1">
        <v>155.5</v>
      </c>
      <c r="DB47" s="1">
        <v>157.30000000000001</v>
      </c>
      <c r="DC47" s="1">
        <v>157.4</v>
      </c>
      <c r="DD47" s="1">
        <v>158.30000000000001</v>
      </c>
      <c r="DE47" s="1">
        <v>159.69999999999999</v>
      </c>
      <c r="DF47" s="1">
        <v>160.69999999999999</v>
      </c>
      <c r="DG47" s="1">
        <v>162.19999999999999</v>
      </c>
      <c r="DH47" s="1">
        <v>163.4</v>
      </c>
      <c r="DI47" s="1">
        <v>164.9</v>
      </c>
      <c r="DJ47" s="1">
        <v>166.3</v>
      </c>
      <c r="DK47" s="1">
        <v>167.8</v>
      </c>
      <c r="DL47" s="1">
        <v>169.4</v>
      </c>
      <c r="DM47" s="1">
        <v>170.6</v>
      </c>
      <c r="DN47" s="1">
        <v>171.6</v>
      </c>
      <c r="DO47" s="1">
        <v>173</v>
      </c>
      <c r="DP47" s="1">
        <v>173.6</v>
      </c>
      <c r="DQ47" s="1">
        <v>174.7</v>
      </c>
      <c r="DR47" s="1">
        <v>175.7</v>
      </c>
      <c r="DS47" s="1">
        <v>176.6</v>
      </c>
      <c r="DT47" s="1">
        <v>178.2</v>
      </c>
      <c r="DU47" s="1">
        <v>178.2</v>
      </c>
      <c r="DV47" s="1">
        <v>178.9</v>
      </c>
      <c r="DW47" s="1">
        <v>179.3</v>
      </c>
    </row>
    <row r="48" spans="1:127">
      <c r="A48" s="11" t="s">
        <v>33</v>
      </c>
      <c r="B48" s="1" t="s">
        <v>20</v>
      </c>
      <c r="C48" s="14" t="s">
        <v>20</v>
      </c>
      <c r="D48" s="1">
        <v>100.3</v>
      </c>
      <c r="E48" s="1">
        <v>100.4</v>
      </c>
      <c r="F48" s="1">
        <v>100.4</v>
      </c>
      <c r="G48" s="1">
        <v>100.5</v>
      </c>
      <c r="H48" s="1">
        <v>100.5</v>
      </c>
      <c r="I48" s="1">
        <v>106.6</v>
      </c>
      <c r="J48" s="1">
        <v>107.7</v>
      </c>
      <c r="K48" s="1">
        <v>108.9</v>
      </c>
      <c r="L48" s="1">
        <v>109.7</v>
      </c>
      <c r="M48" s="1">
        <v>110.5</v>
      </c>
      <c r="N48" s="1">
        <v>111.1</v>
      </c>
      <c r="O48" s="1">
        <v>110.7</v>
      </c>
      <c r="P48" s="1">
        <v>111.6</v>
      </c>
      <c r="Q48" s="1">
        <v>112.5</v>
      </c>
      <c r="R48" s="1">
        <v>113.2</v>
      </c>
      <c r="S48" s="1">
        <v>113.9</v>
      </c>
      <c r="T48" s="1">
        <v>114.3</v>
      </c>
      <c r="U48" s="1">
        <v>113.9</v>
      </c>
      <c r="V48" s="1">
        <v>114.8</v>
      </c>
      <c r="W48" s="1">
        <v>115.5</v>
      </c>
      <c r="X48" s="1">
        <v>116.1</v>
      </c>
      <c r="Y48" s="1">
        <v>116.7</v>
      </c>
      <c r="Z48" s="1">
        <v>117.1</v>
      </c>
      <c r="AA48" s="1">
        <v>116.5</v>
      </c>
      <c r="AB48" s="1">
        <v>117.3</v>
      </c>
      <c r="AC48" s="1">
        <v>118.1</v>
      </c>
      <c r="AD48" s="1">
        <v>118.6</v>
      </c>
      <c r="AE48" s="1">
        <v>119.2</v>
      </c>
      <c r="AF48" s="1">
        <v>119.6</v>
      </c>
      <c r="AG48" s="1">
        <v>119</v>
      </c>
      <c r="AH48" s="1">
        <v>119.9</v>
      </c>
      <c r="AI48" s="1">
        <v>120.9</v>
      </c>
      <c r="AJ48" s="1">
        <v>121.6</v>
      </c>
      <c r="AK48" s="1">
        <v>122.4</v>
      </c>
      <c r="AL48" s="1">
        <v>122.9</v>
      </c>
      <c r="AM48" s="1">
        <v>122.4</v>
      </c>
      <c r="AN48" s="1">
        <v>123.4</v>
      </c>
      <c r="AO48" s="1">
        <v>124.4</v>
      </c>
      <c r="AP48" s="1">
        <v>124.9</v>
      </c>
      <c r="AQ48" s="1">
        <v>125.6</v>
      </c>
      <c r="AR48" s="1">
        <v>126</v>
      </c>
      <c r="AS48" s="1">
        <v>125.5</v>
      </c>
      <c r="AT48" s="1">
        <v>126.4</v>
      </c>
      <c r="AU48" s="1">
        <v>127.3</v>
      </c>
      <c r="AV48" s="1">
        <v>127.9</v>
      </c>
      <c r="AW48" s="1">
        <v>128.69999999999999</v>
      </c>
      <c r="AX48" s="1">
        <v>129.1</v>
      </c>
      <c r="AY48" s="1">
        <v>128.5</v>
      </c>
      <c r="AZ48" s="1">
        <v>129.6</v>
      </c>
      <c r="BA48" s="1">
        <v>130.5</v>
      </c>
      <c r="BB48" s="1">
        <v>131.1</v>
      </c>
      <c r="BC48" s="1">
        <v>131.69999999999999</v>
      </c>
      <c r="BD48" s="1">
        <v>132.1</v>
      </c>
      <c r="BE48" s="1">
        <v>131.4</v>
      </c>
      <c r="BF48" s="1">
        <v>132.6</v>
      </c>
      <c r="BG48" s="1">
        <v>134.4</v>
      </c>
      <c r="BH48" s="1">
        <v>135.69999999999999</v>
      </c>
      <c r="BI48" s="1">
        <v>137.30000000000001</v>
      </c>
      <c r="BJ48" s="1">
        <v>138.6</v>
      </c>
      <c r="BK48" s="1">
        <v>139.1</v>
      </c>
      <c r="BL48" s="1">
        <v>140.4</v>
      </c>
      <c r="BM48" s="1">
        <v>141.30000000000001</v>
      </c>
      <c r="BN48" s="1">
        <v>142</v>
      </c>
      <c r="BO48" s="1">
        <v>142.9</v>
      </c>
      <c r="BP48" s="1">
        <v>143.19999999999999</v>
      </c>
      <c r="BQ48" s="1">
        <v>142.5</v>
      </c>
      <c r="BR48" s="1">
        <v>143.6</v>
      </c>
      <c r="BS48" s="1">
        <v>144.6</v>
      </c>
      <c r="BT48" s="1">
        <v>145.30000000000001</v>
      </c>
      <c r="BU48" s="1">
        <v>146.30000000000001</v>
      </c>
      <c r="BV48" s="1">
        <v>146.9</v>
      </c>
      <c r="BW48" s="1">
        <v>146.5</v>
      </c>
      <c r="BX48" s="1">
        <v>147.69999999999999</v>
      </c>
      <c r="BY48" s="1">
        <v>148.5</v>
      </c>
      <c r="BZ48" s="1">
        <v>149</v>
      </c>
      <c r="CA48" s="1">
        <v>150.1</v>
      </c>
      <c r="CB48" s="1">
        <v>149.4</v>
      </c>
      <c r="CC48" s="1">
        <v>150.6</v>
      </c>
      <c r="CD48" s="1">
        <v>151.6</v>
      </c>
      <c r="CE48" s="1">
        <v>152.19999999999999</v>
      </c>
      <c r="CF48" s="1">
        <v>153</v>
      </c>
      <c r="CG48" s="1">
        <v>153.5</v>
      </c>
      <c r="CH48" s="1">
        <v>152.80000000000001</v>
      </c>
      <c r="CI48" s="1">
        <v>153.9</v>
      </c>
      <c r="CJ48" s="1">
        <v>154.80000000000001</v>
      </c>
      <c r="CK48" s="1">
        <v>154.5</v>
      </c>
      <c r="CL48" s="1">
        <v>155.6</v>
      </c>
      <c r="CM48" s="10" t="s">
        <v>32</v>
      </c>
      <c r="CN48" s="1">
        <v>154.69999999999999</v>
      </c>
      <c r="CO48" s="1">
        <v>154.69999999999999</v>
      </c>
      <c r="CP48" s="1">
        <v>155.5</v>
      </c>
      <c r="CQ48" s="1">
        <v>156.30000000000001</v>
      </c>
      <c r="CR48" s="1">
        <v>156.5</v>
      </c>
      <c r="CS48" s="1">
        <v>158</v>
      </c>
      <c r="CT48" s="1">
        <v>158.4</v>
      </c>
      <c r="CU48" s="1">
        <v>157.69999999999999</v>
      </c>
      <c r="CV48" s="1">
        <v>159.80000000000001</v>
      </c>
      <c r="CW48" s="1">
        <v>159.9</v>
      </c>
      <c r="CX48" s="1">
        <v>161.4</v>
      </c>
      <c r="CY48" s="1">
        <v>161.6</v>
      </c>
      <c r="CZ48" s="1">
        <v>160.5</v>
      </c>
      <c r="DA48" s="1">
        <v>161.5</v>
      </c>
      <c r="DB48" s="1">
        <v>162.1</v>
      </c>
      <c r="DC48" s="1">
        <v>162.1</v>
      </c>
      <c r="DD48" s="1">
        <v>163.6</v>
      </c>
      <c r="DE48" s="1">
        <v>164.2</v>
      </c>
      <c r="DF48" s="1">
        <v>163.4</v>
      </c>
      <c r="DG48" s="1">
        <v>164.5</v>
      </c>
      <c r="DH48" s="1">
        <v>165.5</v>
      </c>
      <c r="DI48" s="1">
        <v>165.3</v>
      </c>
      <c r="DJ48" s="1">
        <v>167</v>
      </c>
      <c r="DK48" s="1">
        <v>167.5</v>
      </c>
      <c r="DL48" s="1">
        <v>166.8</v>
      </c>
      <c r="DM48" s="1">
        <v>167.8</v>
      </c>
      <c r="DN48" s="1">
        <v>169</v>
      </c>
      <c r="DO48" s="1">
        <v>169.5</v>
      </c>
      <c r="DP48" s="1">
        <v>171.2</v>
      </c>
      <c r="DQ48" s="1">
        <v>171.8</v>
      </c>
      <c r="DR48" s="1">
        <v>170.7</v>
      </c>
      <c r="DS48" s="1">
        <v>172.1</v>
      </c>
      <c r="DT48" s="1">
        <v>173.5</v>
      </c>
      <c r="DU48" s="1">
        <v>173.5</v>
      </c>
      <c r="DV48" s="1">
        <v>175.2</v>
      </c>
      <c r="DW48" s="1">
        <v>175.6</v>
      </c>
    </row>
    <row r="49" spans="1:127">
      <c r="A49" s="11" t="s">
        <v>33</v>
      </c>
      <c r="B49" s="1" t="s">
        <v>21</v>
      </c>
      <c r="C49" s="14" t="s">
        <v>21</v>
      </c>
      <c r="D49" s="1">
        <v>105.4</v>
      </c>
      <c r="E49" s="1">
        <v>105.7</v>
      </c>
      <c r="F49" s="1">
        <v>106</v>
      </c>
      <c r="G49" s="1">
        <v>106.4</v>
      </c>
      <c r="H49" s="1">
        <v>107.2</v>
      </c>
      <c r="I49" s="1">
        <v>108</v>
      </c>
      <c r="J49" s="1">
        <v>108.6</v>
      </c>
      <c r="K49" s="1">
        <v>109.3</v>
      </c>
      <c r="L49" s="1">
        <v>109.5</v>
      </c>
      <c r="M49" s="1">
        <v>109.7</v>
      </c>
      <c r="N49" s="1">
        <v>110</v>
      </c>
      <c r="O49" s="1">
        <v>110.4</v>
      </c>
      <c r="P49" s="1">
        <v>111</v>
      </c>
      <c r="Q49" s="1">
        <v>111.1</v>
      </c>
      <c r="R49" s="1">
        <v>110.9</v>
      </c>
      <c r="S49" s="1">
        <v>110.9</v>
      </c>
      <c r="T49" s="1">
        <v>111.1</v>
      </c>
      <c r="U49" s="1">
        <v>111.2</v>
      </c>
      <c r="V49" s="1">
        <v>111.6</v>
      </c>
      <c r="W49" s="1">
        <v>111.8</v>
      </c>
      <c r="X49" s="1">
        <v>111.8</v>
      </c>
      <c r="Y49" s="1">
        <v>112</v>
      </c>
      <c r="Z49" s="1">
        <v>112.6</v>
      </c>
      <c r="AA49" s="1">
        <v>113</v>
      </c>
      <c r="AB49" s="1">
        <v>113.4</v>
      </c>
      <c r="AC49" s="1">
        <v>114</v>
      </c>
      <c r="AD49" s="1">
        <v>114.4</v>
      </c>
      <c r="AE49" s="1">
        <v>114.7</v>
      </c>
      <c r="AF49" s="1">
        <v>114.9</v>
      </c>
      <c r="AG49" s="1">
        <v>115.1</v>
      </c>
      <c r="AH49" s="1">
        <v>115.3</v>
      </c>
      <c r="AI49" s="1">
        <v>115.3</v>
      </c>
      <c r="AJ49" s="1">
        <v>115.1</v>
      </c>
      <c r="AK49" s="1">
        <v>114.9</v>
      </c>
      <c r="AL49" s="1">
        <v>115.1</v>
      </c>
      <c r="AM49" s="1">
        <v>116</v>
      </c>
      <c r="AN49" s="1">
        <v>116.9</v>
      </c>
      <c r="AO49" s="1">
        <v>116</v>
      </c>
      <c r="AP49" s="1">
        <v>114.8</v>
      </c>
      <c r="AQ49" s="1">
        <v>114.6</v>
      </c>
      <c r="AR49" s="1">
        <v>115</v>
      </c>
      <c r="AS49" s="1">
        <v>115.5</v>
      </c>
      <c r="AT49" s="1">
        <v>115.5</v>
      </c>
      <c r="AU49" s="1">
        <v>114.7</v>
      </c>
      <c r="AV49" s="1">
        <v>114.8</v>
      </c>
      <c r="AW49" s="1">
        <v>115.2</v>
      </c>
      <c r="AX49" s="1">
        <v>116.2</v>
      </c>
      <c r="AY49" s="1">
        <v>117.8</v>
      </c>
      <c r="AZ49" s="1">
        <v>118</v>
      </c>
      <c r="BA49" s="1">
        <v>119.2</v>
      </c>
      <c r="BB49" s="1">
        <v>120.8</v>
      </c>
      <c r="BC49" s="1">
        <v>121.4</v>
      </c>
      <c r="BD49" s="1">
        <v>120.1</v>
      </c>
      <c r="BE49" s="1">
        <v>119</v>
      </c>
      <c r="BF49" s="1">
        <v>119.7</v>
      </c>
      <c r="BG49" s="1">
        <v>118.9</v>
      </c>
      <c r="BH49" s="1">
        <v>120.6</v>
      </c>
      <c r="BI49" s="1">
        <v>122.6</v>
      </c>
      <c r="BJ49" s="1">
        <v>125.7</v>
      </c>
      <c r="BK49" s="1">
        <v>126.8</v>
      </c>
      <c r="BL49" s="1">
        <v>127.3</v>
      </c>
      <c r="BM49" s="1">
        <v>127.3</v>
      </c>
      <c r="BN49" s="1">
        <v>126.4</v>
      </c>
      <c r="BO49" s="1">
        <v>124.6</v>
      </c>
      <c r="BP49" s="1">
        <v>124.7</v>
      </c>
      <c r="BQ49" s="1">
        <v>126.5</v>
      </c>
      <c r="BR49" s="1">
        <v>128.1</v>
      </c>
      <c r="BS49" s="1">
        <v>129.80000000000001</v>
      </c>
      <c r="BT49" s="1">
        <v>131.19999999999999</v>
      </c>
      <c r="BU49" s="1">
        <v>133.4</v>
      </c>
      <c r="BV49" s="1">
        <v>136.69999999999999</v>
      </c>
      <c r="BW49" s="1">
        <v>132.4</v>
      </c>
      <c r="BX49" s="1">
        <v>128.6</v>
      </c>
      <c r="BY49" s="1">
        <v>127.1</v>
      </c>
      <c r="BZ49" s="1">
        <v>128.80000000000001</v>
      </c>
      <c r="CA49" s="1">
        <v>129.4</v>
      </c>
      <c r="CB49" s="1">
        <v>130.5</v>
      </c>
      <c r="CC49" s="1">
        <v>127</v>
      </c>
      <c r="CD49" s="1">
        <v>125.5</v>
      </c>
      <c r="CE49" s="1">
        <v>126.6</v>
      </c>
      <c r="CF49" s="1">
        <v>128.9</v>
      </c>
      <c r="CG49" s="1">
        <v>132.19999999999999</v>
      </c>
      <c r="CH49" s="1">
        <v>133.6</v>
      </c>
      <c r="CI49" s="1">
        <v>135.1</v>
      </c>
      <c r="CJ49" s="1">
        <v>138.9</v>
      </c>
      <c r="CK49" s="1">
        <v>141.4</v>
      </c>
      <c r="CL49" s="1">
        <v>137.1</v>
      </c>
      <c r="CM49" s="10" t="s">
        <v>32</v>
      </c>
      <c r="CN49" s="1">
        <v>137.1</v>
      </c>
      <c r="CO49" s="1">
        <v>137.1</v>
      </c>
      <c r="CP49" s="1">
        <v>138.30000000000001</v>
      </c>
      <c r="CQ49" s="1">
        <v>137.19999999999999</v>
      </c>
      <c r="CR49" s="1">
        <v>137.1</v>
      </c>
      <c r="CS49" s="1">
        <v>137.30000000000001</v>
      </c>
      <c r="CT49" s="1">
        <v>137.9</v>
      </c>
      <c r="CU49" s="1">
        <v>142.9</v>
      </c>
      <c r="CV49" s="1">
        <v>149.1</v>
      </c>
      <c r="CW49" s="1">
        <v>154.80000000000001</v>
      </c>
      <c r="CX49" s="1">
        <v>154.9</v>
      </c>
      <c r="CY49" s="1">
        <v>155.5</v>
      </c>
      <c r="CZ49" s="1">
        <v>156.1</v>
      </c>
      <c r="DA49" s="1">
        <v>157.69999999999999</v>
      </c>
      <c r="DB49" s="1">
        <v>160.69999999999999</v>
      </c>
      <c r="DC49" s="1">
        <v>160.80000000000001</v>
      </c>
      <c r="DD49" s="1">
        <v>162.19999999999999</v>
      </c>
      <c r="DE49" s="1">
        <v>161.6</v>
      </c>
      <c r="DF49" s="1">
        <v>161.69999999999999</v>
      </c>
      <c r="DG49" s="1">
        <v>161.6</v>
      </c>
      <c r="DH49" s="1">
        <v>163</v>
      </c>
      <c r="DI49" s="1">
        <v>164.5</v>
      </c>
      <c r="DJ49" s="1">
        <v>170.5</v>
      </c>
      <c r="DK49" s="1">
        <v>173.5</v>
      </c>
      <c r="DL49" s="1">
        <v>174.9</v>
      </c>
      <c r="DM49" s="1">
        <v>179.5</v>
      </c>
      <c r="DN49" s="1">
        <v>178.4</v>
      </c>
      <c r="DO49" s="1">
        <v>179.2</v>
      </c>
      <c r="DP49" s="1">
        <v>180</v>
      </c>
      <c r="DQ49" s="1">
        <v>180.3</v>
      </c>
      <c r="DR49" s="1">
        <v>180.6</v>
      </c>
      <c r="DS49" s="1">
        <v>180.1</v>
      </c>
      <c r="DT49" s="1">
        <v>182.8</v>
      </c>
      <c r="DU49" s="1">
        <v>182.6</v>
      </c>
      <c r="DV49" s="1">
        <v>182.1</v>
      </c>
      <c r="DW49" s="1">
        <v>183.4</v>
      </c>
    </row>
    <row r="50" spans="1:127">
      <c r="A50" s="11" t="s">
        <v>33</v>
      </c>
      <c r="B50" s="1" t="s">
        <v>22</v>
      </c>
      <c r="C50" s="14" t="s">
        <v>20</v>
      </c>
      <c r="D50" s="1">
        <v>104.8</v>
      </c>
      <c r="E50" s="1">
        <v>105.2</v>
      </c>
      <c r="F50" s="1">
        <v>105.7</v>
      </c>
      <c r="G50" s="1">
        <v>106.5</v>
      </c>
      <c r="H50" s="1">
        <v>107.1</v>
      </c>
      <c r="I50" s="1">
        <v>107.7</v>
      </c>
      <c r="J50" s="1">
        <v>108.1</v>
      </c>
      <c r="K50" s="1">
        <v>108.7</v>
      </c>
      <c r="L50" s="1">
        <v>109.6</v>
      </c>
      <c r="M50" s="1">
        <v>110.2</v>
      </c>
      <c r="N50" s="1">
        <v>110.9</v>
      </c>
      <c r="O50" s="1">
        <v>111.3</v>
      </c>
      <c r="P50" s="1">
        <v>111.9</v>
      </c>
      <c r="Q50" s="1">
        <v>112.6</v>
      </c>
      <c r="R50" s="1">
        <v>113</v>
      </c>
      <c r="S50" s="1">
        <v>113.4</v>
      </c>
      <c r="T50" s="1">
        <v>114.1</v>
      </c>
      <c r="U50" s="1">
        <v>114.3</v>
      </c>
      <c r="V50" s="1">
        <v>114.9</v>
      </c>
      <c r="W50" s="1">
        <v>115.3</v>
      </c>
      <c r="X50" s="1">
        <v>115.5</v>
      </c>
      <c r="Y50" s="1">
        <v>115.8</v>
      </c>
      <c r="Z50" s="1">
        <v>116.4</v>
      </c>
      <c r="AA50" s="1">
        <v>116.8</v>
      </c>
      <c r="AB50" s="1">
        <v>117.2</v>
      </c>
      <c r="AC50" s="1">
        <v>117.7</v>
      </c>
      <c r="AD50" s="1">
        <v>118</v>
      </c>
      <c r="AE50" s="1">
        <v>118.4</v>
      </c>
      <c r="AF50" s="1">
        <v>118.7</v>
      </c>
      <c r="AG50" s="1">
        <v>119.2</v>
      </c>
      <c r="AH50" s="1">
        <v>119.5</v>
      </c>
      <c r="AI50" s="1">
        <v>120</v>
      </c>
      <c r="AJ50" s="1">
        <v>120.4</v>
      </c>
      <c r="AK50" s="1">
        <v>120.7</v>
      </c>
      <c r="AL50" s="1">
        <v>121</v>
      </c>
      <c r="AM50" s="1">
        <v>121</v>
      </c>
      <c r="AN50" s="1">
        <v>121.6</v>
      </c>
      <c r="AO50" s="1">
        <v>121.8</v>
      </c>
      <c r="AP50" s="1">
        <v>122.3</v>
      </c>
      <c r="AQ50" s="1">
        <v>122.8</v>
      </c>
      <c r="AR50" s="1">
        <v>123.2</v>
      </c>
      <c r="AS50" s="1">
        <v>123.2</v>
      </c>
      <c r="AT50" s="1">
        <v>123.5</v>
      </c>
      <c r="AU50" s="1">
        <v>123.9</v>
      </c>
      <c r="AV50" s="1">
        <v>124.3</v>
      </c>
      <c r="AW50" s="1">
        <v>124.5</v>
      </c>
      <c r="AX50" s="1">
        <v>124.7</v>
      </c>
      <c r="AY50" s="1">
        <v>125</v>
      </c>
      <c r="AZ50" s="1">
        <v>125.1</v>
      </c>
      <c r="BA50" s="1">
        <v>125.3</v>
      </c>
      <c r="BB50" s="1">
        <v>125.6</v>
      </c>
      <c r="BC50" s="1">
        <v>126</v>
      </c>
      <c r="BD50" s="1">
        <v>126.5</v>
      </c>
      <c r="BE50" s="1">
        <v>126.8</v>
      </c>
      <c r="BF50" s="1">
        <v>127.2</v>
      </c>
      <c r="BG50" s="1">
        <v>127.7</v>
      </c>
      <c r="BH50" s="1">
        <v>128.1</v>
      </c>
      <c r="BI50" s="1">
        <v>128.30000000000001</v>
      </c>
      <c r="BJ50" s="1">
        <v>128.80000000000001</v>
      </c>
      <c r="BK50" s="1">
        <v>129.30000000000001</v>
      </c>
      <c r="BL50" s="1">
        <v>129.5</v>
      </c>
      <c r="BM50" s="1">
        <v>129.9</v>
      </c>
      <c r="BN50" s="1">
        <v>130.80000000000001</v>
      </c>
      <c r="BO50" s="1">
        <v>131.80000000000001</v>
      </c>
      <c r="BP50" s="1">
        <v>132.5</v>
      </c>
      <c r="BQ50" s="1">
        <v>133.1</v>
      </c>
      <c r="BR50" s="1">
        <v>133.6</v>
      </c>
      <c r="BS50" s="1">
        <v>134.4</v>
      </c>
      <c r="BT50" s="1">
        <v>134.9</v>
      </c>
      <c r="BU50" s="1">
        <v>135.1</v>
      </c>
      <c r="BV50" s="1">
        <v>135.80000000000001</v>
      </c>
      <c r="BW50" s="1">
        <v>136.19999999999999</v>
      </c>
      <c r="BX50" s="1">
        <v>136.30000000000001</v>
      </c>
      <c r="BY50" s="1">
        <v>136.6</v>
      </c>
      <c r="BZ50" s="1">
        <v>136.80000000000001</v>
      </c>
      <c r="CA50" s="1">
        <v>137.19999999999999</v>
      </c>
      <c r="CB50" s="1">
        <v>137.4</v>
      </c>
      <c r="CC50" s="1">
        <v>137.69999999999999</v>
      </c>
      <c r="CD50" s="1">
        <v>138.1</v>
      </c>
      <c r="CE50" s="1">
        <v>138.30000000000001</v>
      </c>
      <c r="CF50" s="1">
        <v>138.69999999999999</v>
      </c>
      <c r="CG50" s="1">
        <v>139.1</v>
      </c>
      <c r="CH50" s="1">
        <v>139.80000000000001</v>
      </c>
      <c r="CI50" s="1">
        <v>140.1</v>
      </c>
      <c r="CJ50" s="1">
        <v>140.4</v>
      </c>
      <c r="CK50" s="1">
        <v>140.80000000000001</v>
      </c>
      <c r="CL50" s="10" t="s">
        <v>32</v>
      </c>
      <c r="CM50" s="10" t="s">
        <v>32</v>
      </c>
      <c r="CN50" s="1">
        <v>140.4</v>
      </c>
      <c r="CO50" s="1">
        <v>140.4</v>
      </c>
      <c r="CP50" s="1">
        <v>144.5</v>
      </c>
      <c r="CQ50" s="1">
        <v>145.4</v>
      </c>
      <c r="CR50" s="1">
        <v>145.1</v>
      </c>
      <c r="CS50" s="1">
        <v>145.1</v>
      </c>
      <c r="CT50" s="1">
        <v>145.5</v>
      </c>
      <c r="CU50" s="1">
        <v>145.69999999999999</v>
      </c>
      <c r="CV50" s="1">
        <v>146.5</v>
      </c>
      <c r="CW50" s="1">
        <v>147.19999999999999</v>
      </c>
      <c r="CX50" s="1">
        <v>147.6</v>
      </c>
      <c r="CY50" s="1">
        <v>150.1</v>
      </c>
      <c r="CZ50" s="1">
        <v>149.80000000000001</v>
      </c>
      <c r="DA50" s="1">
        <v>150.69999999999999</v>
      </c>
      <c r="DB50" s="1">
        <v>153.19999999999999</v>
      </c>
      <c r="DC50" s="1">
        <v>153.30000000000001</v>
      </c>
      <c r="DD50" s="1">
        <v>154.30000000000001</v>
      </c>
      <c r="DE50" s="1">
        <v>155.19999999999999</v>
      </c>
      <c r="DF50" s="1">
        <v>156</v>
      </c>
      <c r="DG50" s="1">
        <v>156.80000000000001</v>
      </c>
      <c r="DH50" s="1">
        <v>157.4</v>
      </c>
      <c r="DI50" s="1">
        <v>158.6</v>
      </c>
      <c r="DJ50" s="1">
        <v>159.80000000000001</v>
      </c>
      <c r="DK50" s="1">
        <v>161.1</v>
      </c>
      <c r="DL50" s="1">
        <v>162.1</v>
      </c>
      <c r="DM50" s="1">
        <v>163.1</v>
      </c>
      <c r="DN50" s="1">
        <v>164.2</v>
      </c>
      <c r="DO50" s="1">
        <v>165</v>
      </c>
      <c r="DP50" s="1">
        <v>166</v>
      </c>
      <c r="DQ50" s="1">
        <v>166.9</v>
      </c>
      <c r="DR50" s="1">
        <v>167.3</v>
      </c>
      <c r="DS50" s="1">
        <v>168</v>
      </c>
      <c r="DT50" s="1">
        <v>169.2</v>
      </c>
      <c r="DU50" s="1">
        <v>169.2</v>
      </c>
      <c r="DV50" s="1">
        <v>169.6</v>
      </c>
      <c r="DW50" s="1">
        <v>170.1</v>
      </c>
    </row>
    <row r="51" spans="1:127">
      <c r="A51" s="11" t="s">
        <v>33</v>
      </c>
      <c r="B51" s="1" t="s">
        <v>23</v>
      </c>
      <c r="C51" s="14" t="s">
        <v>23</v>
      </c>
      <c r="D51" s="1">
        <v>104.1</v>
      </c>
      <c r="E51" s="1">
        <v>104.7</v>
      </c>
      <c r="F51" s="1">
        <v>105.2</v>
      </c>
      <c r="G51" s="1">
        <v>105.7</v>
      </c>
      <c r="H51" s="1">
        <v>106.2</v>
      </c>
      <c r="I51" s="1">
        <v>106.5</v>
      </c>
      <c r="J51" s="1">
        <v>107.1</v>
      </c>
      <c r="K51" s="1">
        <v>107.6</v>
      </c>
      <c r="L51" s="1">
        <v>107.9</v>
      </c>
      <c r="M51" s="1">
        <v>108.2</v>
      </c>
      <c r="N51" s="1">
        <v>108.6</v>
      </c>
      <c r="O51" s="1">
        <v>109</v>
      </c>
      <c r="P51" s="1">
        <v>109.7</v>
      </c>
      <c r="Q51" s="1">
        <v>110.4</v>
      </c>
      <c r="R51" s="1">
        <v>110.8</v>
      </c>
      <c r="S51" s="1">
        <v>111</v>
      </c>
      <c r="T51" s="1">
        <v>111.2</v>
      </c>
      <c r="U51" s="1">
        <v>111.4</v>
      </c>
      <c r="V51" s="1">
        <v>111.5</v>
      </c>
      <c r="W51" s="1">
        <v>112.2</v>
      </c>
      <c r="X51" s="1">
        <v>112.3</v>
      </c>
      <c r="Y51" s="1">
        <v>112.6</v>
      </c>
      <c r="Z51" s="1">
        <v>113</v>
      </c>
      <c r="AA51" s="1">
        <v>113.2</v>
      </c>
      <c r="AB51" s="1">
        <v>113.7</v>
      </c>
      <c r="AC51" s="1">
        <v>114.1</v>
      </c>
      <c r="AD51" s="1">
        <v>114.3</v>
      </c>
      <c r="AE51" s="1">
        <v>114.6</v>
      </c>
      <c r="AF51" s="1">
        <v>114.9</v>
      </c>
      <c r="AG51" s="1">
        <v>115.4</v>
      </c>
      <c r="AH51" s="1">
        <v>116</v>
      </c>
      <c r="AI51" s="1">
        <v>116.6</v>
      </c>
      <c r="AJ51" s="1">
        <v>117.1</v>
      </c>
      <c r="AK51" s="1">
        <v>117.7</v>
      </c>
      <c r="AL51" s="1">
        <v>118.1</v>
      </c>
      <c r="AM51" s="1">
        <v>118.6</v>
      </c>
      <c r="AN51" s="1">
        <v>119.1</v>
      </c>
      <c r="AO51" s="1">
        <v>119.5</v>
      </c>
      <c r="AP51" s="1">
        <v>119.7</v>
      </c>
      <c r="AQ51" s="1">
        <v>120</v>
      </c>
      <c r="AR51" s="1">
        <v>120.3</v>
      </c>
      <c r="AS51" s="1">
        <v>120.6</v>
      </c>
      <c r="AT51" s="1">
        <v>120.9</v>
      </c>
      <c r="AU51" s="1">
        <v>121.2</v>
      </c>
      <c r="AV51" s="1">
        <v>121.4</v>
      </c>
      <c r="AW51" s="1">
        <v>121.8</v>
      </c>
      <c r="AX51" s="1">
        <v>122.1</v>
      </c>
      <c r="AY51" s="1">
        <v>122.3</v>
      </c>
      <c r="AZ51" s="1">
        <v>122.6</v>
      </c>
      <c r="BA51" s="1">
        <v>122.9</v>
      </c>
      <c r="BB51" s="1">
        <v>123.1</v>
      </c>
      <c r="BC51" s="1">
        <v>123.4</v>
      </c>
      <c r="BD51" s="1">
        <v>123.6</v>
      </c>
      <c r="BE51" s="1">
        <v>123.8</v>
      </c>
      <c r="BF51" s="1">
        <v>125</v>
      </c>
      <c r="BG51" s="1">
        <v>125.7</v>
      </c>
      <c r="BH51" s="1">
        <v>126.1</v>
      </c>
      <c r="BI51" s="1">
        <v>126.6</v>
      </c>
      <c r="BJ51" s="1">
        <v>127.4</v>
      </c>
      <c r="BK51" s="1">
        <v>128.19999999999999</v>
      </c>
      <c r="BL51" s="1">
        <v>129</v>
      </c>
      <c r="BM51" s="1">
        <v>129.80000000000001</v>
      </c>
      <c r="BN51" s="1">
        <v>130.5</v>
      </c>
      <c r="BO51" s="1">
        <v>131.30000000000001</v>
      </c>
      <c r="BP51" s="1">
        <v>132</v>
      </c>
      <c r="BQ51" s="1">
        <v>132.6</v>
      </c>
      <c r="BR51" s="1">
        <v>133.6</v>
      </c>
      <c r="BS51" s="1">
        <v>134.9</v>
      </c>
      <c r="BT51" s="1">
        <v>135.69999999999999</v>
      </c>
      <c r="BU51" s="1">
        <v>136.19999999999999</v>
      </c>
      <c r="BV51" s="1">
        <v>136.80000000000001</v>
      </c>
      <c r="BW51" s="1">
        <v>137.30000000000001</v>
      </c>
      <c r="BX51" s="1">
        <v>137.80000000000001</v>
      </c>
      <c r="BY51" s="1">
        <v>138.5</v>
      </c>
      <c r="BZ51" s="1">
        <v>139.19999999999999</v>
      </c>
      <c r="CA51" s="1">
        <v>139.80000000000001</v>
      </c>
      <c r="CB51" s="1">
        <v>140.30000000000001</v>
      </c>
      <c r="CC51" s="1">
        <v>140.80000000000001</v>
      </c>
      <c r="CD51" s="1">
        <v>141.5</v>
      </c>
      <c r="CE51" s="1">
        <v>141.9</v>
      </c>
      <c r="CF51" s="1">
        <v>142.4</v>
      </c>
      <c r="CG51" s="1">
        <v>142.80000000000001</v>
      </c>
      <c r="CH51" s="1">
        <v>143.19999999999999</v>
      </c>
      <c r="CI51" s="1">
        <v>143.80000000000001</v>
      </c>
      <c r="CJ51" s="1">
        <v>144.4</v>
      </c>
      <c r="CK51" s="1">
        <v>145</v>
      </c>
      <c r="CL51" s="1">
        <v>144.80000000000001</v>
      </c>
      <c r="CM51" s="10" t="s">
        <v>32</v>
      </c>
      <c r="CN51" s="1">
        <v>148.1</v>
      </c>
      <c r="CO51" s="1">
        <v>148.1</v>
      </c>
      <c r="CP51" s="1">
        <v>148.69999999999999</v>
      </c>
      <c r="CQ51" s="1">
        <v>150</v>
      </c>
      <c r="CR51" s="1">
        <v>151</v>
      </c>
      <c r="CS51" s="1">
        <v>152</v>
      </c>
      <c r="CT51" s="1">
        <v>152.9</v>
      </c>
      <c r="CU51" s="1">
        <v>154.1</v>
      </c>
      <c r="CV51" s="1">
        <v>156.30000000000001</v>
      </c>
      <c r="CW51" s="1">
        <v>156.9</v>
      </c>
      <c r="CX51" s="1">
        <v>157.5</v>
      </c>
      <c r="CY51" s="1">
        <v>160.4</v>
      </c>
      <c r="CZ51" s="1">
        <v>160.80000000000001</v>
      </c>
      <c r="DA51" s="1">
        <v>161.5</v>
      </c>
      <c r="DB51" s="1">
        <v>162.80000000000001</v>
      </c>
      <c r="DC51" s="1">
        <v>162.80000000000001</v>
      </c>
      <c r="DD51" s="1">
        <v>163.5</v>
      </c>
      <c r="DE51" s="1">
        <v>164.2</v>
      </c>
      <c r="DF51" s="1">
        <v>165.1</v>
      </c>
      <c r="DG51" s="1">
        <v>166.1</v>
      </c>
      <c r="DH51" s="1">
        <v>167.2</v>
      </c>
      <c r="DI51" s="1">
        <v>168.2</v>
      </c>
      <c r="DJ51" s="1">
        <v>169</v>
      </c>
      <c r="DK51" s="1">
        <v>170.1</v>
      </c>
      <c r="DL51" s="1">
        <v>170.9</v>
      </c>
      <c r="DM51" s="1">
        <v>171.7</v>
      </c>
      <c r="DN51" s="1">
        <v>172.6</v>
      </c>
      <c r="DO51" s="1">
        <v>173.8</v>
      </c>
      <c r="DP51" s="1">
        <v>174.7</v>
      </c>
      <c r="DQ51" s="1">
        <v>175.8</v>
      </c>
      <c r="DR51" s="1">
        <v>177.2</v>
      </c>
      <c r="DS51" s="1">
        <v>178.5</v>
      </c>
      <c r="DT51" s="1">
        <v>180.8</v>
      </c>
      <c r="DU51" s="1">
        <v>180.8</v>
      </c>
      <c r="DV51" s="1">
        <v>181.5</v>
      </c>
      <c r="DW51" s="1">
        <v>182.2</v>
      </c>
    </row>
    <row r="52" spans="1:127">
      <c r="A52" s="11" t="s">
        <v>33</v>
      </c>
      <c r="B52" s="1" t="s">
        <v>24</v>
      </c>
      <c r="C52" s="14" t="s">
        <v>26</v>
      </c>
      <c r="D52" s="1">
        <v>103.2</v>
      </c>
      <c r="E52" s="1">
        <v>104.4</v>
      </c>
      <c r="F52" s="1">
        <v>105.5</v>
      </c>
      <c r="G52" s="1">
        <v>105</v>
      </c>
      <c r="H52" s="1">
        <v>103.9</v>
      </c>
      <c r="I52" s="1">
        <v>105.2</v>
      </c>
      <c r="J52" s="1">
        <v>107.3</v>
      </c>
      <c r="K52" s="1">
        <v>108.1</v>
      </c>
      <c r="L52" s="1">
        <v>110.4</v>
      </c>
      <c r="M52" s="1">
        <v>109.7</v>
      </c>
      <c r="N52" s="1">
        <v>109.5</v>
      </c>
      <c r="O52" s="1">
        <v>109.7</v>
      </c>
      <c r="P52" s="1">
        <v>110.8</v>
      </c>
      <c r="Q52" s="1">
        <v>111.3</v>
      </c>
      <c r="R52" s="1">
        <v>111.6</v>
      </c>
      <c r="S52" s="1">
        <v>111.2</v>
      </c>
      <c r="T52" s="1">
        <v>111.3</v>
      </c>
      <c r="U52" s="1">
        <v>111.5</v>
      </c>
      <c r="V52" s="1">
        <v>113</v>
      </c>
      <c r="W52" s="1">
        <v>112.5</v>
      </c>
      <c r="X52" s="1">
        <v>111.2</v>
      </c>
      <c r="Y52" s="1">
        <v>111</v>
      </c>
      <c r="Z52" s="1">
        <v>109.7</v>
      </c>
      <c r="AA52" s="1">
        <v>108.8</v>
      </c>
      <c r="AB52" s="1">
        <v>107.9</v>
      </c>
      <c r="AC52" s="1">
        <v>106.8</v>
      </c>
      <c r="AD52" s="1">
        <v>108.4</v>
      </c>
      <c r="AE52" s="1">
        <v>108.4</v>
      </c>
      <c r="AF52" s="1">
        <v>110.8</v>
      </c>
      <c r="AG52" s="1">
        <v>111.7</v>
      </c>
      <c r="AH52" s="1">
        <v>111.5</v>
      </c>
      <c r="AI52" s="1">
        <v>109.9</v>
      </c>
      <c r="AJ52" s="1">
        <v>109.1</v>
      </c>
      <c r="AK52" s="1">
        <v>109.3</v>
      </c>
      <c r="AL52" s="1">
        <v>109.3</v>
      </c>
      <c r="AM52" s="1">
        <v>109.3</v>
      </c>
      <c r="AN52" s="1">
        <v>108.9</v>
      </c>
      <c r="AO52" s="1">
        <v>109.1</v>
      </c>
      <c r="AP52" s="1">
        <v>108.5</v>
      </c>
      <c r="AQ52" s="1">
        <v>110</v>
      </c>
      <c r="AR52" s="1">
        <v>110.7</v>
      </c>
      <c r="AS52" s="1">
        <v>112.3</v>
      </c>
      <c r="AT52" s="1">
        <v>111.7</v>
      </c>
      <c r="AU52" s="1">
        <v>110.4</v>
      </c>
      <c r="AV52" s="1">
        <v>111.8</v>
      </c>
      <c r="AW52" s="1">
        <v>112.8</v>
      </c>
      <c r="AX52" s="1">
        <v>113.4</v>
      </c>
      <c r="AY52" s="1">
        <v>113.7</v>
      </c>
      <c r="AZ52" s="1">
        <v>115.2</v>
      </c>
      <c r="BA52" s="1">
        <v>115.5</v>
      </c>
      <c r="BB52" s="1">
        <v>115.6</v>
      </c>
      <c r="BC52" s="1">
        <v>114.3</v>
      </c>
      <c r="BD52" s="1">
        <v>114.3</v>
      </c>
      <c r="BE52" s="1">
        <v>113.9</v>
      </c>
      <c r="BF52" s="1">
        <v>113.2</v>
      </c>
      <c r="BG52" s="1">
        <v>114.6</v>
      </c>
      <c r="BH52" s="1">
        <v>115.7</v>
      </c>
      <c r="BI52" s="1">
        <v>115</v>
      </c>
      <c r="BJ52" s="1">
        <v>115.3</v>
      </c>
      <c r="BK52" s="1">
        <v>115.3</v>
      </c>
      <c r="BL52" s="1">
        <v>116.3</v>
      </c>
      <c r="BM52" s="1">
        <v>117.4</v>
      </c>
      <c r="BN52" s="1">
        <v>117.8</v>
      </c>
      <c r="BO52" s="1">
        <v>118.9</v>
      </c>
      <c r="BP52" s="1">
        <v>119.8</v>
      </c>
      <c r="BQ52" s="1">
        <v>120.4</v>
      </c>
      <c r="BR52" s="1">
        <v>120.1</v>
      </c>
      <c r="BS52" s="1">
        <v>120.7</v>
      </c>
      <c r="BT52" s="1">
        <v>122.5</v>
      </c>
      <c r="BU52" s="1">
        <v>123.3</v>
      </c>
      <c r="BV52" s="1">
        <v>121.2</v>
      </c>
      <c r="BW52" s="1">
        <v>118.8</v>
      </c>
      <c r="BX52" s="1">
        <v>118.6</v>
      </c>
      <c r="BY52" s="1">
        <v>119.2</v>
      </c>
      <c r="BZ52" s="1">
        <v>119.9</v>
      </c>
      <c r="CA52" s="1">
        <v>120.1</v>
      </c>
      <c r="CB52" s="1">
        <v>119.6</v>
      </c>
      <c r="CC52" s="1">
        <v>120.6</v>
      </c>
      <c r="CD52" s="1">
        <v>120.8</v>
      </c>
      <c r="CE52" s="1">
        <v>121.2</v>
      </c>
      <c r="CF52" s="1">
        <v>121.5</v>
      </c>
      <c r="CG52" s="1">
        <v>121.7</v>
      </c>
      <c r="CH52" s="1">
        <v>125.2</v>
      </c>
      <c r="CI52" s="1">
        <v>126.1</v>
      </c>
      <c r="CJ52" s="1">
        <v>125.2</v>
      </c>
      <c r="CK52" s="1">
        <v>124.6</v>
      </c>
      <c r="CL52" s="10" t="s">
        <v>32</v>
      </c>
      <c r="CM52" s="10" t="s">
        <v>32</v>
      </c>
      <c r="CN52" s="1">
        <v>129.30000000000001</v>
      </c>
      <c r="CO52" s="1">
        <v>129.30000000000001</v>
      </c>
      <c r="CP52" s="1">
        <v>133.9</v>
      </c>
      <c r="CQ52" s="1">
        <v>135.1</v>
      </c>
      <c r="CR52" s="1">
        <v>135.4</v>
      </c>
      <c r="CS52" s="1">
        <v>135.19999999999999</v>
      </c>
      <c r="CT52" s="1">
        <v>135.5</v>
      </c>
      <c r="CU52" s="1">
        <v>136.9</v>
      </c>
      <c r="CV52" s="1">
        <v>140.5</v>
      </c>
      <c r="CW52" s="1">
        <v>141.69999999999999</v>
      </c>
      <c r="CX52" s="1">
        <v>142.1</v>
      </c>
      <c r="CY52" s="1">
        <v>145</v>
      </c>
      <c r="CZ52" s="1">
        <v>147.5</v>
      </c>
      <c r="DA52" s="1">
        <v>149.5</v>
      </c>
      <c r="DB52" s="1">
        <v>150.4</v>
      </c>
      <c r="DC52" s="1">
        <v>150.5</v>
      </c>
      <c r="DD52" s="1">
        <v>152.19999999999999</v>
      </c>
      <c r="DE52" s="1">
        <v>151.19999999999999</v>
      </c>
      <c r="DF52" s="1">
        <v>151.80000000000001</v>
      </c>
      <c r="DG52" s="1">
        <v>152.69999999999999</v>
      </c>
      <c r="DH52" s="1">
        <v>153.1</v>
      </c>
      <c r="DI52" s="1">
        <v>154.19999999999999</v>
      </c>
      <c r="DJ52" s="1">
        <v>159.30000000000001</v>
      </c>
      <c r="DK52" s="1">
        <v>159.4</v>
      </c>
      <c r="DL52" s="1">
        <v>157.19999999999999</v>
      </c>
      <c r="DM52" s="1">
        <v>157.4</v>
      </c>
      <c r="DN52" s="1">
        <v>157.69999999999999</v>
      </c>
      <c r="DO52" s="1">
        <v>158.19999999999999</v>
      </c>
      <c r="DP52" s="1">
        <v>158.80000000000001</v>
      </c>
      <c r="DQ52" s="1">
        <v>158.9</v>
      </c>
      <c r="DR52" s="1">
        <v>159.4</v>
      </c>
      <c r="DS52" s="1">
        <v>159.5</v>
      </c>
      <c r="DT52" s="1">
        <v>159.80000000000001</v>
      </c>
      <c r="DU52" s="1">
        <v>159.80000000000001</v>
      </c>
      <c r="DV52" s="1">
        <v>160.1</v>
      </c>
      <c r="DW52" s="1">
        <v>160.4</v>
      </c>
    </row>
    <row r="53" spans="1:127">
      <c r="A53" s="11" t="s">
        <v>33</v>
      </c>
      <c r="B53" s="1" t="s">
        <v>25</v>
      </c>
      <c r="C53" s="14" t="s">
        <v>117</v>
      </c>
      <c r="D53" s="1">
        <v>102.9</v>
      </c>
      <c r="E53" s="1">
        <v>103.3</v>
      </c>
      <c r="F53" s="1">
        <v>103.5</v>
      </c>
      <c r="G53" s="1">
        <v>104</v>
      </c>
      <c r="H53" s="1">
        <v>104.6</v>
      </c>
      <c r="I53" s="1">
        <v>105.2</v>
      </c>
      <c r="J53" s="1">
        <v>105.9</v>
      </c>
      <c r="K53" s="1">
        <v>106.5</v>
      </c>
      <c r="L53" s="1">
        <v>107.4</v>
      </c>
      <c r="M53" s="1">
        <v>108</v>
      </c>
      <c r="N53" s="1">
        <v>108.5</v>
      </c>
      <c r="O53" s="1">
        <v>108.9</v>
      </c>
      <c r="P53" s="1">
        <v>109.8</v>
      </c>
      <c r="Q53" s="1">
        <v>110.3</v>
      </c>
      <c r="R53" s="1">
        <v>110.9</v>
      </c>
      <c r="S53" s="1">
        <v>111.2</v>
      </c>
      <c r="T53" s="1">
        <v>111.5</v>
      </c>
      <c r="U53" s="1">
        <v>111.8</v>
      </c>
      <c r="V53" s="1">
        <v>112.4</v>
      </c>
      <c r="W53" s="1">
        <v>112.9</v>
      </c>
      <c r="X53" s="1">
        <v>113.4</v>
      </c>
      <c r="Y53" s="1">
        <v>113.6</v>
      </c>
      <c r="Z53" s="1">
        <v>114</v>
      </c>
      <c r="AA53" s="1">
        <v>114.3</v>
      </c>
      <c r="AB53" s="1">
        <v>114.6</v>
      </c>
      <c r="AC53" s="1">
        <v>114.9</v>
      </c>
      <c r="AD53" s="1">
        <v>115.4</v>
      </c>
      <c r="AE53" s="1">
        <v>115.6</v>
      </c>
      <c r="AF53" s="1">
        <v>116</v>
      </c>
      <c r="AG53" s="1">
        <v>116.2</v>
      </c>
      <c r="AH53" s="1">
        <v>116.6</v>
      </c>
      <c r="AI53" s="1">
        <v>117.2</v>
      </c>
      <c r="AJ53" s="1">
        <v>117.3</v>
      </c>
      <c r="AK53" s="1">
        <v>117.7</v>
      </c>
      <c r="AL53" s="1">
        <v>117.9</v>
      </c>
      <c r="AM53" s="1">
        <v>118.1</v>
      </c>
      <c r="AN53" s="1">
        <v>118.5</v>
      </c>
      <c r="AO53" s="1">
        <v>118.8</v>
      </c>
      <c r="AP53" s="1">
        <v>119.1</v>
      </c>
      <c r="AQ53" s="1">
        <v>119.5</v>
      </c>
      <c r="AR53" s="1">
        <v>119.8</v>
      </c>
      <c r="AS53" s="1">
        <v>119.9</v>
      </c>
      <c r="AT53" s="1">
        <v>120.3</v>
      </c>
      <c r="AU53" s="1">
        <v>120.6</v>
      </c>
      <c r="AV53" s="1">
        <v>120.8</v>
      </c>
      <c r="AW53" s="1">
        <v>121.2</v>
      </c>
      <c r="AX53" s="1">
        <v>121.7</v>
      </c>
      <c r="AY53" s="1">
        <v>121.8</v>
      </c>
      <c r="AZ53" s="1">
        <v>122</v>
      </c>
      <c r="BA53" s="1">
        <v>122.2</v>
      </c>
      <c r="BB53" s="1">
        <v>122.4</v>
      </c>
      <c r="BC53" s="1">
        <v>122.6</v>
      </c>
      <c r="BD53" s="1">
        <v>122.8</v>
      </c>
      <c r="BE53" s="1">
        <v>122.9</v>
      </c>
      <c r="BF53" s="1">
        <v>123.5</v>
      </c>
      <c r="BG53" s="1">
        <v>124.1</v>
      </c>
      <c r="BH53" s="1">
        <v>124.5</v>
      </c>
      <c r="BI53" s="1">
        <v>124.8</v>
      </c>
      <c r="BJ53" s="1">
        <v>125.1</v>
      </c>
      <c r="BK53" s="1">
        <v>125.6</v>
      </c>
      <c r="BL53" s="1">
        <v>126.2</v>
      </c>
      <c r="BM53" s="1">
        <v>126.5</v>
      </c>
      <c r="BN53" s="1">
        <v>126.8</v>
      </c>
      <c r="BO53" s="1">
        <v>127.6</v>
      </c>
      <c r="BP53" s="1">
        <v>128</v>
      </c>
      <c r="BQ53" s="1">
        <v>128.5</v>
      </c>
      <c r="BR53" s="1">
        <v>129</v>
      </c>
      <c r="BS53" s="1">
        <v>129.80000000000001</v>
      </c>
      <c r="BT53" s="1">
        <v>130.19999999999999</v>
      </c>
      <c r="BU53" s="1">
        <v>130.69999999999999</v>
      </c>
      <c r="BV53" s="1">
        <v>131.30000000000001</v>
      </c>
      <c r="BW53" s="1">
        <v>131.69999999999999</v>
      </c>
      <c r="BX53" s="1">
        <v>131.9</v>
      </c>
      <c r="BY53" s="1">
        <v>132.19999999999999</v>
      </c>
      <c r="BZ53" s="1">
        <v>133</v>
      </c>
      <c r="CA53" s="1">
        <v>134</v>
      </c>
      <c r="CB53" s="1">
        <v>134.30000000000001</v>
      </c>
      <c r="CC53" s="1">
        <v>135</v>
      </c>
      <c r="CD53" s="1">
        <v>135.4</v>
      </c>
      <c r="CE53" s="1">
        <v>135.9</v>
      </c>
      <c r="CF53" s="1">
        <v>136.19999999999999</v>
      </c>
      <c r="CG53" s="1">
        <v>136.69999999999999</v>
      </c>
      <c r="CH53" s="1">
        <v>136.80000000000001</v>
      </c>
      <c r="CI53" s="1">
        <v>137.19999999999999</v>
      </c>
      <c r="CJ53" s="1">
        <v>137.69999999999999</v>
      </c>
      <c r="CK53" s="1">
        <v>137.9</v>
      </c>
      <c r="CL53" s="10" t="s">
        <v>32</v>
      </c>
      <c r="CM53" s="10" t="s">
        <v>32</v>
      </c>
      <c r="CN53" s="1">
        <v>144.5</v>
      </c>
      <c r="CO53" s="1">
        <v>144.5</v>
      </c>
      <c r="CP53" s="1">
        <v>141.19999999999999</v>
      </c>
      <c r="CQ53" s="1">
        <v>141.80000000000001</v>
      </c>
      <c r="CR53" s="1">
        <v>142</v>
      </c>
      <c r="CS53" s="1">
        <v>144.4</v>
      </c>
      <c r="CT53" s="1">
        <v>144.30000000000001</v>
      </c>
      <c r="CU53" s="1">
        <v>145.4</v>
      </c>
      <c r="CV53" s="1">
        <v>147.30000000000001</v>
      </c>
      <c r="CW53" s="1">
        <v>148.6</v>
      </c>
      <c r="CX53" s="1">
        <v>149.1</v>
      </c>
      <c r="CY53" s="1">
        <v>152.6</v>
      </c>
      <c r="CZ53" s="1">
        <v>150.69999999999999</v>
      </c>
      <c r="DA53" s="1">
        <v>151.19999999999999</v>
      </c>
      <c r="DB53" s="1">
        <v>153.69999999999999</v>
      </c>
      <c r="DC53" s="1">
        <v>153.9</v>
      </c>
      <c r="DD53" s="1">
        <v>155.1</v>
      </c>
      <c r="DE53" s="1">
        <v>156.69999999999999</v>
      </c>
      <c r="DF53" s="1">
        <v>157.6</v>
      </c>
      <c r="DG53" s="1">
        <v>158.4</v>
      </c>
      <c r="DH53" s="1">
        <v>159.5</v>
      </c>
      <c r="DI53" s="1">
        <v>160.80000000000001</v>
      </c>
      <c r="DJ53" s="1">
        <v>162.19999999999999</v>
      </c>
      <c r="DK53" s="1">
        <v>163.19999999999999</v>
      </c>
      <c r="DL53" s="1">
        <v>164.1</v>
      </c>
      <c r="DM53" s="1">
        <v>164.6</v>
      </c>
      <c r="DN53" s="1">
        <v>165.1</v>
      </c>
      <c r="DO53" s="1">
        <v>165.8</v>
      </c>
      <c r="DP53" s="1">
        <v>166.3</v>
      </c>
      <c r="DQ53" s="1">
        <v>166.7</v>
      </c>
      <c r="DR53" s="1">
        <v>167.1</v>
      </c>
      <c r="DS53" s="1">
        <v>167.8</v>
      </c>
      <c r="DT53" s="1">
        <v>168.4</v>
      </c>
      <c r="DU53" s="1">
        <v>168.4</v>
      </c>
      <c r="DV53" s="1">
        <v>168.8</v>
      </c>
      <c r="DW53" s="1">
        <v>169.2</v>
      </c>
    </row>
    <row r="54" spans="1:127">
      <c r="A54" s="11" t="s">
        <v>33</v>
      </c>
      <c r="B54" s="1" t="s">
        <v>26</v>
      </c>
      <c r="C54" s="14" t="s">
        <v>26</v>
      </c>
      <c r="D54" s="1">
        <v>103.5</v>
      </c>
      <c r="E54" s="1">
        <v>103.7</v>
      </c>
      <c r="F54" s="1">
        <v>103.8</v>
      </c>
      <c r="G54" s="1">
        <v>105.2</v>
      </c>
      <c r="H54" s="1">
        <v>105.7</v>
      </c>
      <c r="I54" s="1">
        <v>108.1</v>
      </c>
      <c r="J54" s="1">
        <v>110.1</v>
      </c>
      <c r="K54" s="1">
        <v>110.8</v>
      </c>
      <c r="L54" s="1">
        <v>111.2</v>
      </c>
      <c r="M54" s="1">
        <v>111.3</v>
      </c>
      <c r="N54" s="1">
        <v>111.3</v>
      </c>
      <c r="O54" s="1">
        <v>111.4</v>
      </c>
      <c r="P54" s="1">
        <v>111.5</v>
      </c>
      <c r="Q54" s="1">
        <v>111.6</v>
      </c>
      <c r="R54" s="1">
        <v>111.8</v>
      </c>
      <c r="S54" s="1">
        <v>112.5</v>
      </c>
      <c r="T54" s="1">
        <v>112.9</v>
      </c>
      <c r="U54" s="1">
        <v>115.1</v>
      </c>
      <c r="V54" s="1">
        <v>117.8</v>
      </c>
      <c r="W54" s="1">
        <v>119.2</v>
      </c>
      <c r="X54" s="1">
        <v>120</v>
      </c>
      <c r="Y54" s="1">
        <v>120.2</v>
      </c>
      <c r="Z54" s="1">
        <v>120.3</v>
      </c>
      <c r="AA54" s="1">
        <v>120.7</v>
      </c>
      <c r="AB54" s="1">
        <v>120.8</v>
      </c>
      <c r="AC54" s="1">
        <v>120.4</v>
      </c>
      <c r="AD54" s="1">
        <v>120.6</v>
      </c>
      <c r="AE54" s="1">
        <v>121.7</v>
      </c>
      <c r="AF54" s="1">
        <v>122</v>
      </c>
      <c r="AG54" s="1">
        <v>123.8</v>
      </c>
      <c r="AH54" s="1">
        <v>125.4</v>
      </c>
      <c r="AI54" s="1">
        <v>126.2</v>
      </c>
      <c r="AJ54" s="1">
        <v>126.5</v>
      </c>
      <c r="AK54" s="1">
        <v>126.5</v>
      </c>
      <c r="AL54" s="1">
        <v>126.6</v>
      </c>
      <c r="AM54" s="1">
        <v>126.6</v>
      </c>
      <c r="AN54" s="1">
        <v>126.4</v>
      </c>
      <c r="AO54" s="1">
        <v>126.3</v>
      </c>
      <c r="AP54" s="1">
        <v>126.4</v>
      </c>
      <c r="AQ54" s="1">
        <v>127.6</v>
      </c>
      <c r="AR54" s="1">
        <v>128</v>
      </c>
      <c r="AS54" s="1">
        <v>129.30000000000001</v>
      </c>
      <c r="AT54" s="1">
        <v>130.80000000000001</v>
      </c>
      <c r="AU54" s="1">
        <v>131.5</v>
      </c>
      <c r="AV54" s="1">
        <v>131.6</v>
      </c>
      <c r="AW54" s="1">
        <v>131.9</v>
      </c>
      <c r="AX54" s="1">
        <v>132.1</v>
      </c>
      <c r="AY54" s="1">
        <v>132.30000000000001</v>
      </c>
      <c r="AZ54" s="1">
        <v>132.4</v>
      </c>
      <c r="BA54" s="1">
        <v>132.4</v>
      </c>
      <c r="BB54" s="1">
        <v>132.80000000000001</v>
      </c>
      <c r="BC54" s="1">
        <v>133.6</v>
      </c>
      <c r="BD54" s="1">
        <v>133.80000000000001</v>
      </c>
      <c r="BE54" s="1">
        <v>134.30000000000001</v>
      </c>
      <c r="BF54" s="1">
        <v>135.5</v>
      </c>
      <c r="BG54" s="1">
        <v>135.69999999999999</v>
      </c>
      <c r="BH54" s="1">
        <v>135.9</v>
      </c>
      <c r="BI54" s="1">
        <v>136.30000000000001</v>
      </c>
      <c r="BJ54" s="1">
        <v>136.6</v>
      </c>
      <c r="BK54" s="1">
        <v>136.69999999999999</v>
      </c>
      <c r="BL54" s="1">
        <v>137.1</v>
      </c>
      <c r="BM54" s="1">
        <v>137.19999999999999</v>
      </c>
      <c r="BN54" s="1">
        <v>137.80000000000001</v>
      </c>
      <c r="BO54" s="1">
        <v>139.69999999999999</v>
      </c>
      <c r="BP54" s="1">
        <v>140.4</v>
      </c>
      <c r="BQ54" s="1">
        <v>141.19999999999999</v>
      </c>
      <c r="BR54" s="1">
        <v>144</v>
      </c>
      <c r="BS54" s="1">
        <v>145.30000000000001</v>
      </c>
      <c r="BT54" s="1">
        <v>145.19999999999999</v>
      </c>
      <c r="BU54" s="1">
        <v>145.5</v>
      </c>
      <c r="BV54" s="1">
        <v>146.1</v>
      </c>
      <c r="BW54" s="1">
        <v>146.5</v>
      </c>
      <c r="BX54" s="1">
        <v>146.6</v>
      </c>
      <c r="BY54" s="1">
        <v>146.6</v>
      </c>
      <c r="BZ54" s="1">
        <v>146.69999999999999</v>
      </c>
      <c r="CA54" s="1">
        <v>148</v>
      </c>
      <c r="CB54" s="1">
        <v>148.9</v>
      </c>
      <c r="CC54" s="1">
        <v>150.4</v>
      </c>
      <c r="CD54" s="1">
        <v>151.5</v>
      </c>
      <c r="CE54" s="1">
        <v>151.6</v>
      </c>
      <c r="CF54" s="1">
        <v>151.69999999999999</v>
      </c>
      <c r="CG54" s="1">
        <v>151.80000000000001</v>
      </c>
      <c r="CH54" s="1">
        <v>151.9</v>
      </c>
      <c r="CI54" s="1">
        <v>152.1</v>
      </c>
      <c r="CJ54" s="1">
        <v>152.19999999999999</v>
      </c>
      <c r="CK54" s="1">
        <v>152.5</v>
      </c>
      <c r="CL54" s="10" t="s">
        <v>32</v>
      </c>
      <c r="CM54" s="10" t="s">
        <v>32</v>
      </c>
      <c r="CN54" s="1">
        <v>152.5</v>
      </c>
      <c r="CO54" s="1">
        <v>152.5</v>
      </c>
      <c r="CP54" s="1">
        <v>155.5</v>
      </c>
      <c r="CQ54" s="1">
        <v>154.9</v>
      </c>
      <c r="CR54" s="1">
        <v>155.69999999999999</v>
      </c>
      <c r="CS54" s="1">
        <v>156.4</v>
      </c>
      <c r="CT54" s="1">
        <v>156.9</v>
      </c>
      <c r="CU54" s="1">
        <v>156.1</v>
      </c>
      <c r="CV54" s="1">
        <v>156.6</v>
      </c>
      <c r="CW54" s="1">
        <v>157.6</v>
      </c>
      <c r="CX54" s="1">
        <v>157.6</v>
      </c>
      <c r="CY54" s="1">
        <v>156.6</v>
      </c>
      <c r="CZ54" s="1">
        <v>158.1</v>
      </c>
      <c r="DA54" s="1">
        <v>160.30000000000001</v>
      </c>
      <c r="DB54" s="1">
        <v>160.4</v>
      </c>
      <c r="DC54" s="1">
        <v>160.30000000000001</v>
      </c>
      <c r="DD54" s="1">
        <v>160.30000000000001</v>
      </c>
      <c r="DE54" s="1">
        <v>160.80000000000001</v>
      </c>
      <c r="DF54" s="1">
        <v>160.6</v>
      </c>
      <c r="DG54" s="1">
        <v>161</v>
      </c>
      <c r="DH54" s="1">
        <v>162</v>
      </c>
      <c r="DI54" s="1">
        <v>162.69999999999999</v>
      </c>
      <c r="DJ54" s="1">
        <v>164</v>
      </c>
      <c r="DK54" s="1">
        <v>165.2</v>
      </c>
      <c r="DL54" s="1">
        <v>166.5</v>
      </c>
      <c r="DM54" s="1">
        <v>169.1</v>
      </c>
      <c r="DN54" s="1">
        <v>169.9</v>
      </c>
      <c r="DO54" s="1">
        <v>170.9</v>
      </c>
      <c r="DP54" s="1">
        <v>171.2</v>
      </c>
      <c r="DQ54" s="1">
        <v>171.5</v>
      </c>
      <c r="DR54" s="1">
        <v>171.8</v>
      </c>
      <c r="DS54" s="1">
        <v>171.8</v>
      </c>
      <c r="DT54" s="1">
        <v>172.5</v>
      </c>
      <c r="DU54" s="1">
        <v>172.5</v>
      </c>
      <c r="DV54" s="1">
        <v>174.2</v>
      </c>
      <c r="DW54" s="1">
        <v>174.8</v>
      </c>
    </row>
    <row r="55" spans="1:127">
      <c r="A55" s="11" t="s">
        <v>33</v>
      </c>
      <c r="B55" s="1" t="s">
        <v>27</v>
      </c>
      <c r="C55" s="14" t="s">
        <v>117</v>
      </c>
      <c r="D55" s="1">
        <v>104.3</v>
      </c>
      <c r="E55" s="1">
        <v>104.3</v>
      </c>
      <c r="F55" s="1">
        <v>104.2</v>
      </c>
      <c r="G55" s="1">
        <v>103.2</v>
      </c>
      <c r="H55" s="1">
        <v>102.6</v>
      </c>
      <c r="I55" s="1">
        <v>103.3</v>
      </c>
      <c r="J55" s="1">
        <v>103.2</v>
      </c>
      <c r="K55" s="1">
        <v>106</v>
      </c>
      <c r="L55" s="1">
        <v>106.9</v>
      </c>
      <c r="M55" s="1">
        <v>107.3</v>
      </c>
      <c r="N55" s="1">
        <v>107.9</v>
      </c>
      <c r="O55" s="1">
        <v>107.7</v>
      </c>
      <c r="P55" s="1">
        <v>108</v>
      </c>
      <c r="Q55" s="1">
        <v>108.7</v>
      </c>
      <c r="R55" s="1">
        <v>109.2</v>
      </c>
      <c r="S55" s="1">
        <v>109.1</v>
      </c>
      <c r="T55" s="1">
        <v>109.3</v>
      </c>
      <c r="U55" s="1">
        <v>108.7</v>
      </c>
      <c r="V55" s="1">
        <v>109.7</v>
      </c>
      <c r="W55" s="1">
        <v>110.5</v>
      </c>
      <c r="X55" s="1">
        <v>110</v>
      </c>
      <c r="Y55" s="1">
        <v>110.1</v>
      </c>
      <c r="Z55" s="1">
        <v>109.6</v>
      </c>
      <c r="AA55" s="1">
        <v>110.4</v>
      </c>
      <c r="AB55" s="1">
        <v>111.4</v>
      </c>
      <c r="AC55" s="1">
        <v>111.7</v>
      </c>
      <c r="AD55" s="1">
        <v>111.3</v>
      </c>
      <c r="AE55" s="1">
        <v>111.8</v>
      </c>
      <c r="AF55" s="1">
        <v>112.4</v>
      </c>
      <c r="AG55" s="1">
        <v>112.5</v>
      </c>
      <c r="AH55" s="1">
        <v>111.7</v>
      </c>
      <c r="AI55" s="1">
        <v>112</v>
      </c>
      <c r="AJ55" s="1">
        <v>112.9</v>
      </c>
      <c r="AK55" s="1">
        <v>113.5</v>
      </c>
      <c r="AL55" s="1">
        <v>113.3</v>
      </c>
      <c r="AM55" s="1">
        <v>113.2</v>
      </c>
      <c r="AN55" s="1">
        <v>114</v>
      </c>
      <c r="AO55" s="1">
        <v>116.2</v>
      </c>
      <c r="AP55" s="1">
        <v>117.1</v>
      </c>
      <c r="AQ55" s="1">
        <v>117.6</v>
      </c>
      <c r="AR55" s="1">
        <v>118.5</v>
      </c>
      <c r="AS55" s="1">
        <v>118.8</v>
      </c>
      <c r="AT55" s="1">
        <v>120</v>
      </c>
      <c r="AU55" s="1">
        <v>120.9</v>
      </c>
      <c r="AV55" s="1">
        <v>121.2</v>
      </c>
      <c r="AW55" s="1">
        <v>120.8</v>
      </c>
      <c r="AX55" s="1">
        <v>121.3</v>
      </c>
      <c r="AY55" s="1">
        <v>119.9</v>
      </c>
      <c r="AZ55" s="1">
        <v>120.9</v>
      </c>
      <c r="BA55" s="1">
        <v>121.7</v>
      </c>
      <c r="BB55" s="1">
        <v>121.7</v>
      </c>
      <c r="BC55" s="1">
        <v>122.2</v>
      </c>
      <c r="BD55" s="1">
        <v>122</v>
      </c>
      <c r="BE55" s="1">
        <v>122.5</v>
      </c>
      <c r="BF55" s="1">
        <v>122.4</v>
      </c>
      <c r="BG55" s="1">
        <v>123.3</v>
      </c>
      <c r="BH55" s="1">
        <v>124.4</v>
      </c>
      <c r="BI55" s="1">
        <v>124.6</v>
      </c>
      <c r="BJ55" s="1">
        <v>124.9</v>
      </c>
      <c r="BK55" s="1">
        <v>124.6</v>
      </c>
      <c r="BL55" s="1">
        <v>125.5</v>
      </c>
      <c r="BM55" s="1">
        <v>126.2</v>
      </c>
      <c r="BN55" s="1">
        <v>126.7</v>
      </c>
      <c r="BO55" s="1">
        <v>127.6</v>
      </c>
      <c r="BP55" s="1">
        <v>128.1</v>
      </c>
      <c r="BQ55" s="1">
        <v>128.19999999999999</v>
      </c>
      <c r="BR55" s="1">
        <v>128.19999999999999</v>
      </c>
      <c r="BS55" s="1">
        <v>128.30000000000001</v>
      </c>
      <c r="BT55" s="1">
        <v>129.30000000000001</v>
      </c>
      <c r="BU55" s="1">
        <v>130.4</v>
      </c>
      <c r="BV55" s="1">
        <v>130.5</v>
      </c>
      <c r="BW55" s="1">
        <v>130.80000000000001</v>
      </c>
      <c r="BX55" s="1">
        <v>131.69999999999999</v>
      </c>
      <c r="BY55" s="1">
        <v>133</v>
      </c>
      <c r="BZ55" s="1">
        <v>132.5</v>
      </c>
      <c r="CA55" s="1">
        <v>132.6</v>
      </c>
      <c r="CB55" s="1">
        <v>133.69999999999999</v>
      </c>
      <c r="CC55" s="1">
        <v>135.1</v>
      </c>
      <c r="CD55" s="1">
        <v>137.80000000000001</v>
      </c>
      <c r="CE55" s="1">
        <v>139</v>
      </c>
      <c r="CF55" s="1">
        <v>139.5</v>
      </c>
      <c r="CG55" s="1">
        <v>139.80000000000001</v>
      </c>
      <c r="CH55" s="1">
        <v>140.19999999999999</v>
      </c>
      <c r="CI55" s="1">
        <v>142.1</v>
      </c>
      <c r="CJ55" s="1">
        <v>143.5</v>
      </c>
      <c r="CK55" s="1">
        <v>145.30000000000001</v>
      </c>
      <c r="CL55" s="10" t="s">
        <v>32</v>
      </c>
      <c r="CM55" s="10" t="s">
        <v>32</v>
      </c>
      <c r="CN55" s="1">
        <v>152.19999999999999</v>
      </c>
      <c r="CO55" s="1">
        <v>152.19999999999999</v>
      </c>
      <c r="CP55" s="1">
        <v>155.19999999999999</v>
      </c>
      <c r="CQ55" s="1">
        <v>159.80000000000001</v>
      </c>
      <c r="CR55" s="1">
        <v>158.1</v>
      </c>
      <c r="CS55" s="1">
        <v>157.9</v>
      </c>
      <c r="CT55" s="1">
        <v>157.9</v>
      </c>
      <c r="CU55" s="1">
        <v>157.69999999999999</v>
      </c>
      <c r="CV55" s="1">
        <v>156.69999999999999</v>
      </c>
      <c r="CW55" s="1">
        <v>154.9</v>
      </c>
      <c r="CX55" s="1">
        <v>156.6</v>
      </c>
      <c r="CY55" s="1">
        <v>157.5</v>
      </c>
      <c r="CZ55" s="1">
        <v>158</v>
      </c>
      <c r="DA55" s="1">
        <v>159.6</v>
      </c>
      <c r="DB55" s="1">
        <v>159.6</v>
      </c>
      <c r="DC55" s="1">
        <v>159.6</v>
      </c>
      <c r="DD55" s="1">
        <v>160.30000000000001</v>
      </c>
      <c r="DE55" s="1">
        <v>161.80000000000001</v>
      </c>
      <c r="DF55" s="1">
        <v>162.4</v>
      </c>
      <c r="DG55" s="1">
        <v>162.80000000000001</v>
      </c>
      <c r="DH55" s="1">
        <v>164.2</v>
      </c>
      <c r="DI55" s="1">
        <v>166.8</v>
      </c>
      <c r="DJ55" s="1">
        <v>168.4</v>
      </c>
      <c r="DK55" s="1">
        <v>168.2</v>
      </c>
      <c r="DL55" s="1">
        <v>169.2</v>
      </c>
      <c r="DM55" s="1">
        <v>169.8</v>
      </c>
      <c r="DN55" s="1">
        <v>171.4</v>
      </c>
      <c r="DO55" s="1">
        <v>171.1</v>
      </c>
      <c r="DP55" s="1">
        <v>172.3</v>
      </c>
      <c r="DQ55" s="1">
        <v>173.8</v>
      </c>
      <c r="DR55" s="1">
        <v>176</v>
      </c>
      <c r="DS55" s="1">
        <v>178.8</v>
      </c>
      <c r="DT55" s="1">
        <v>181.4</v>
      </c>
      <c r="DU55" s="1">
        <v>181.5</v>
      </c>
      <c r="DV55" s="1">
        <v>184.4</v>
      </c>
      <c r="DW55" s="1">
        <v>185.6</v>
      </c>
    </row>
    <row r="56" spans="1:127">
      <c r="A56" s="11" t="s">
        <v>33</v>
      </c>
      <c r="B56" s="1" t="s">
        <v>28</v>
      </c>
      <c r="C56" s="14" t="s">
        <v>28</v>
      </c>
      <c r="D56" s="1">
        <v>103.7</v>
      </c>
      <c r="E56" s="1">
        <v>104.3</v>
      </c>
      <c r="F56" s="1">
        <v>104.9</v>
      </c>
      <c r="G56" s="1">
        <v>105.1</v>
      </c>
      <c r="H56" s="1">
        <v>104.9</v>
      </c>
      <c r="I56" s="1">
        <v>106.1</v>
      </c>
      <c r="J56" s="1">
        <v>107.3</v>
      </c>
      <c r="K56" s="1">
        <v>108.3</v>
      </c>
      <c r="L56" s="1">
        <v>109.4</v>
      </c>
      <c r="M56" s="1">
        <v>109.4</v>
      </c>
      <c r="N56" s="1">
        <v>109.6</v>
      </c>
      <c r="O56" s="1">
        <v>109.8</v>
      </c>
      <c r="P56" s="1">
        <v>110.5</v>
      </c>
      <c r="Q56" s="1">
        <v>111</v>
      </c>
      <c r="R56" s="1">
        <v>111.4</v>
      </c>
      <c r="S56" s="1">
        <v>111.4</v>
      </c>
      <c r="T56" s="1">
        <v>111.7</v>
      </c>
      <c r="U56" s="1">
        <v>112.2</v>
      </c>
      <c r="V56" s="1">
        <v>113.5</v>
      </c>
      <c r="W56" s="1">
        <v>113.9</v>
      </c>
      <c r="X56" s="1">
        <v>113.6</v>
      </c>
      <c r="Y56" s="1">
        <v>113.7</v>
      </c>
      <c r="Z56" s="1">
        <v>113.4</v>
      </c>
      <c r="AA56" s="1">
        <v>113.4</v>
      </c>
      <c r="AB56" s="1">
        <v>113.4</v>
      </c>
      <c r="AC56" s="1">
        <v>113.2</v>
      </c>
      <c r="AD56" s="1">
        <v>113.8</v>
      </c>
      <c r="AE56" s="1">
        <v>114.2</v>
      </c>
      <c r="AF56" s="1">
        <v>115.2</v>
      </c>
      <c r="AG56" s="1">
        <v>116</v>
      </c>
      <c r="AH56" s="1">
        <v>116.3</v>
      </c>
      <c r="AI56" s="1">
        <v>116.2</v>
      </c>
      <c r="AJ56" s="1">
        <v>116.2</v>
      </c>
      <c r="AK56" s="1">
        <v>116.5</v>
      </c>
      <c r="AL56" s="1">
        <v>116.6</v>
      </c>
      <c r="AM56" s="1">
        <v>116.7</v>
      </c>
      <c r="AN56" s="1">
        <v>116.8</v>
      </c>
      <c r="AO56" s="1">
        <v>117.2</v>
      </c>
      <c r="AP56" s="1">
        <v>117.3</v>
      </c>
      <c r="AQ56" s="1">
        <v>118.2</v>
      </c>
      <c r="AR56" s="1">
        <v>118.7</v>
      </c>
      <c r="AS56" s="1">
        <v>119.6</v>
      </c>
      <c r="AT56" s="1">
        <v>119.9</v>
      </c>
      <c r="AU56" s="1">
        <v>119.9</v>
      </c>
      <c r="AV56" s="1">
        <v>120.5</v>
      </c>
      <c r="AW56" s="1">
        <v>120.9</v>
      </c>
      <c r="AX56" s="1">
        <v>121.3</v>
      </c>
      <c r="AY56" s="1">
        <v>121.4</v>
      </c>
      <c r="AZ56" s="1">
        <v>122.1</v>
      </c>
      <c r="BA56" s="1">
        <v>122.4</v>
      </c>
      <c r="BB56" s="1">
        <v>122.6</v>
      </c>
      <c r="BC56" s="1">
        <v>122.5</v>
      </c>
      <c r="BD56" s="1">
        <v>122.6</v>
      </c>
      <c r="BE56" s="1">
        <v>122.7</v>
      </c>
      <c r="BF56" s="1">
        <v>123</v>
      </c>
      <c r="BG56" s="1">
        <v>123.8</v>
      </c>
      <c r="BH56" s="1">
        <v>124.5</v>
      </c>
      <c r="BI56" s="1">
        <v>124.5</v>
      </c>
      <c r="BJ56" s="1">
        <v>124.9</v>
      </c>
      <c r="BK56" s="1">
        <v>125.1</v>
      </c>
      <c r="BL56" s="1">
        <v>125.8</v>
      </c>
      <c r="BM56" s="1">
        <v>126.5</v>
      </c>
      <c r="BN56" s="1">
        <v>127.1</v>
      </c>
      <c r="BO56" s="1">
        <v>128.19999999999999</v>
      </c>
      <c r="BP56" s="1">
        <v>128.9</v>
      </c>
      <c r="BQ56" s="1">
        <v>129.5</v>
      </c>
      <c r="BR56" s="1">
        <v>130.19999999999999</v>
      </c>
      <c r="BS56" s="1">
        <v>131</v>
      </c>
      <c r="BT56" s="1">
        <v>131.9</v>
      </c>
      <c r="BU56" s="1">
        <v>132.5</v>
      </c>
      <c r="BV56" s="1">
        <v>132.19999999999999</v>
      </c>
      <c r="BW56" s="1">
        <v>131.69999999999999</v>
      </c>
      <c r="BX56" s="1">
        <v>131.80000000000001</v>
      </c>
      <c r="BY56" s="1">
        <v>132.4</v>
      </c>
      <c r="BZ56" s="1">
        <v>132.80000000000001</v>
      </c>
      <c r="CA56" s="1">
        <v>133.30000000000001</v>
      </c>
      <c r="CB56" s="1">
        <v>133.6</v>
      </c>
      <c r="CC56" s="1">
        <v>134.5</v>
      </c>
      <c r="CD56" s="1">
        <v>135.30000000000001</v>
      </c>
      <c r="CE56" s="1">
        <v>135.69999999999999</v>
      </c>
      <c r="CF56" s="1">
        <v>136</v>
      </c>
      <c r="CG56" s="1">
        <v>136.30000000000001</v>
      </c>
      <c r="CH56" s="1">
        <v>137.69999999999999</v>
      </c>
      <c r="CI56" s="1">
        <v>138.4</v>
      </c>
      <c r="CJ56" s="1">
        <v>138.4</v>
      </c>
      <c r="CK56" s="1">
        <v>138.69999999999999</v>
      </c>
      <c r="CL56" s="10" t="s">
        <v>32</v>
      </c>
      <c r="CM56" s="10" t="s">
        <v>32</v>
      </c>
      <c r="CN56" s="1">
        <v>142</v>
      </c>
      <c r="CO56" s="1">
        <v>142</v>
      </c>
      <c r="CP56" s="1">
        <v>144.80000000000001</v>
      </c>
      <c r="CQ56" s="1">
        <v>146</v>
      </c>
      <c r="CR56" s="1">
        <v>146.19999999999999</v>
      </c>
      <c r="CS56" s="1">
        <v>146.6</v>
      </c>
      <c r="CT56" s="1">
        <v>146.9</v>
      </c>
      <c r="CU56" s="1">
        <v>147.6</v>
      </c>
      <c r="CV56" s="1">
        <v>149.30000000000001</v>
      </c>
      <c r="CW56" s="1">
        <v>150</v>
      </c>
      <c r="CX56" s="1">
        <v>150.5</v>
      </c>
      <c r="CY56" s="1">
        <v>152.30000000000001</v>
      </c>
      <c r="CZ56" s="1">
        <v>153.4</v>
      </c>
      <c r="DA56" s="1">
        <v>155</v>
      </c>
      <c r="DB56" s="1">
        <v>156</v>
      </c>
      <c r="DC56" s="1">
        <v>156</v>
      </c>
      <c r="DD56" s="1">
        <v>157</v>
      </c>
      <c r="DE56" s="1">
        <v>157.30000000000001</v>
      </c>
      <c r="DF56" s="1">
        <v>157.80000000000001</v>
      </c>
      <c r="DG56" s="1">
        <v>158.6</v>
      </c>
      <c r="DH56" s="1">
        <v>159.4</v>
      </c>
      <c r="DI56" s="1">
        <v>160.6</v>
      </c>
      <c r="DJ56" s="1">
        <v>163.1</v>
      </c>
      <c r="DK56" s="1">
        <v>163.80000000000001</v>
      </c>
      <c r="DL56" s="1">
        <v>163.80000000000001</v>
      </c>
      <c r="DM56" s="1">
        <v>164.7</v>
      </c>
      <c r="DN56" s="1">
        <v>165.4</v>
      </c>
      <c r="DO56" s="1">
        <v>166.1</v>
      </c>
      <c r="DP56" s="1">
        <v>166.8</v>
      </c>
      <c r="DQ56" s="1">
        <v>167.4</v>
      </c>
      <c r="DR56" s="1">
        <v>168.2</v>
      </c>
      <c r="DS56" s="1">
        <v>168.9</v>
      </c>
      <c r="DT56" s="1">
        <v>170</v>
      </c>
      <c r="DU56" s="1">
        <v>170</v>
      </c>
      <c r="DV56" s="1">
        <v>170.9</v>
      </c>
      <c r="DW56" s="1">
        <v>171.6</v>
      </c>
    </row>
    <row r="57" spans="1:127">
      <c r="A57" s="11" t="s">
        <v>33</v>
      </c>
      <c r="B57" s="1" t="s">
        <v>29</v>
      </c>
      <c r="C57" s="14" t="s">
        <v>118</v>
      </c>
      <c r="D57" s="1">
        <v>104</v>
      </c>
      <c r="E57" s="1">
        <v>104.7</v>
      </c>
      <c r="F57" s="1">
        <v>105</v>
      </c>
      <c r="G57" s="1">
        <v>105.7</v>
      </c>
      <c r="H57" s="1">
        <v>106.6</v>
      </c>
      <c r="I57" s="1">
        <v>109.7</v>
      </c>
      <c r="J57" s="1">
        <v>111.4</v>
      </c>
      <c r="K57" s="1">
        <v>112.7</v>
      </c>
      <c r="L57" s="1">
        <v>113.2</v>
      </c>
      <c r="M57" s="1">
        <v>114</v>
      </c>
      <c r="N57" s="1">
        <v>115</v>
      </c>
      <c r="O57" s="1">
        <v>113.3</v>
      </c>
      <c r="P57" s="1">
        <v>112.9</v>
      </c>
      <c r="Q57" s="1">
        <v>113.1</v>
      </c>
      <c r="R57" s="1">
        <v>113.7</v>
      </c>
      <c r="S57" s="1">
        <v>114.7</v>
      </c>
      <c r="T57" s="1">
        <v>115.6</v>
      </c>
      <c r="U57" s="1">
        <v>116.4</v>
      </c>
      <c r="V57" s="1">
        <v>118.9</v>
      </c>
      <c r="W57" s="1">
        <v>119.9</v>
      </c>
      <c r="X57" s="1">
        <v>119.2</v>
      </c>
      <c r="Y57" s="1">
        <v>119.1</v>
      </c>
      <c r="Z57" s="1">
        <v>119</v>
      </c>
      <c r="AA57" s="1">
        <v>118.4</v>
      </c>
      <c r="AB57" s="1">
        <v>118.5</v>
      </c>
      <c r="AC57" s="1">
        <v>118.7</v>
      </c>
      <c r="AD57" s="1">
        <v>119.1</v>
      </c>
      <c r="AE57" s="1">
        <v>119.7</v>
      </c>
      <c r="AF57" s="1">
        <v>120.7</v>
      </c>
      <c r="AG57" s="1">
        <v>121.7</v>
      </c>
      <c r="AH57" s="1">
        <v>122.4</v>
      </c>
      <c r="AI57" s="1">
        <v>123.2</v>
      </c>
      <c r="AJ57" s="1">
        <v>123.5</v>
      </c>
      <c r="AK57" s="1">
        <v>124.2</v>
      </c>
      <c r="AL57" s="1">
        <v>124.6</v>
      </c>
      <c r="AM57" s="1">
        <v>124</v>
      </c>
      <c r="AN57" s="1">
        <v>124.2</v>
      </c>
      <c r="AO57" s="1">
        <v>123.8</v>
      </c>
      <c r="AP57" s="1">
        <v>123.8</v>
      </c>
      <c r="AQ57" s="1">
        <v>125.3</v>
      </c>
      <c r="AR57" s="1">
        <v>126.6</v>
      </c>
      <c r="AS57" s="1">
        <v>128.1</v>
      </c>
      <c r="AT57" s="1">
        <v>129</v>
      </c>
      <c r="AU57" s="1">
        <v>128.4</v>
      </c>
      <c r="AV57" s="1">
        <v>128</v>
      </c>
      <c r="AW57" s="1">
        <v>128.6</v>
      </c>
      <c r="AX57" s="1">
        <v>128.5</v>
      </c>
      <c r="AY57" s="1">
        <v>127.6</v>
      </c>
      <c r="AZ57" s="1">
        <v>127.8</v>
      </c>
      <c r="BA57" s="1">
        <v>128.19999999999999</v>
      </c>
      <c r="BB57" s="1">
        <v>128.69999999999999</v>
      </c>
      <c r="BC57" s="1">
        <v>129.1</v>
      </c>
      <c r="BD57" s="1">
        <v>129.30000000000001</v>
      </c>
      <c r="BE57" s="1">
        <v>129.9</v>
      </c>
      <c r="BF57" s="1">
        <v>131.80000000000001</v>
      </c>
      <c r="BG57" s="1">
        <v>132.69999999999999</v>
      </c>
      <c r="BH57" s="1">
        <v>132.4</v>
      </c>
      <c r="BI57" s="1">
        <v>133.5</v>
      </c>
      <c r="BJ57" s="1">
        <v>134.80000000000001</v>
      </c>
      <c r="BK57" s="1">
        <v>134.1</v>
      </c>
      <c r="BL57" s="1">
        <v>134.1</v>
      </c>
      <c r="BM57" s="1">
        <v>134</v>
      </c>
      <c r="BN57" s="1">
        <v>134</v>
      </c>
      <c r="BO57" s="1">
        <v>134.80000000000001</v>
      </c>
      <c r="BP57" s="1">
        <v>135.4</v>
      </c>
      <c r="BQ57" s="1">
        <v>136.19999999999999</v>
      </c>
      <c r="BR57" s="1">
        <v>137.5</v>
      </c>
      <c r="BS57" s="1">
        <v>138</v>
      </c>
      <c r="BT57" s="1">
        <v>138.1</v>
      </c>
      <c r="BU57" s="1">
        <v>138.9</v>
      </c>
      <c r="BV57" s="1">
        <v>139</v>
      </c>
      <c r="BW57" s="1">
        <v>138</v>
      </c>
      <c r="BX57" s="1">
        <v>138</v>
      </c>
      <c r="BY57" s="1">
        <v>138.6</v>
      </c>
      <c r="BZ57" s="1">
        <v>139.5</v>
      </c>
      <c r="CA57" s="1">
        <v>141.5</v>
      </c>
      <c r="CB57" s="1">
        <v>142.1</v>
      </c>
      <c r="CC57" s="1">
        <v>143.30000000000001</v>
      </c>
      <c r="CD57" s="1">
        <v>144.19999999999999</v>
      </c>
      <c r="CE57" s="1">
        <v>144.69999999999999</v>
      </c>
      <c r="CF57" s="1">
        <v>146</v>
      </c>
      <c r="CG57" s="1">
        <v>147</v>
      </c>
      <c r="CH57" s="1">
        <v>148.30000000000001</v>
      </c>
      <c r="CI57" s="1">
        <v>148.19999999999999</v>
      </c>
      <c r="CJ57" s="1">
        <v>147.69999999999999</v>
      </c>
      <c r="CK57" s="1">
        <v>147.30000000000001</v>
      </c>
      <c r="CL57" s="10" t="s">
        <v>32</v>
      </c>
      <c r="CM57" s="10" t="s">
        <v>32</v>
      </c>
      <c r="CN57" s="1">
        <v>150.80000000000001</v>
      </c>
      <c r="CO57" s="1">
        <v>150.80000000000001</v>
      </c>
      <c r="CP57" s="1">
        <v>152.9</v>
      </c>
      <c r="CQ57" s="1">
        <v>154</v>
      </c>
      <c r="CR57" s="1">
        <v>155.19999999999999</v>
      </c>
      <c r="CS57" s="1">
        <v>156.69999999999999</v>
      </c>
      <c r="CT57" s="1">
        <v>156.9</v>
      </c>
      <c r="CU57" s="1">
        <v>156</v>
      </c>
      <c r="CV57" s="1">
        <v>156.5</v>
      </c>
      <c r="CW57" s="1">
        <v>156.9</v>
      </c>
      <c r="CX57" s="1">
        <v>158</v>
      </c>
      <c r="CY57" s="1">
        <v>159.5</v>
      </c>
      <c r="CZ57" s="1">
        <v>160.4</v>
      </c>
      <c r="DA57" s="1">
        <v>161.80000000000001</v>
      </c>
      <c r="DB57" s="1">
        <v>162.30000000000001</v>
      </c>
      <c r="DC57" s="1">
        <v>162.30000000000001</v>
      </c>
      <c r="DD57" s="1">
        <v>164.6</v>
      </c>
      <c r="DE57" s="1">
        <v>165.6</v>
      </c>
      <c r="DF57" s="1">
        <v>165.2</v>
      </c>
      <c r="DG57" s="1">
        <v>165</v>
      </c>
      <c r="DH57" s="1">
        <v>165.5</v>
      </c>
      <c r="DI57" s="1">
        <v>166.5</v>
      </c>
      <c r="DJ57" s="1">
        <v>169.2</v>
      </c>
      <c r="DK57" s="1">
        <v>170.8</v>
      </c>
      <c r="DL57" s="1">
        <v>171.4</v>
      </c>
      <c r="DM57" s="1">
        <v>172.3</v>
      </c>
      <c r="DN57" s="1">
        <v>173.1</v>
      </c>
      <c r="DO57" s="1">
        <v>174.1</v>
      </c>
      <c r="DP57" s="1">
        <v>175.3</v>
      </c>
      <c r="DQ57" s="1">
        <v>174.1</v>
      </c>
      <c r="DR57" s="1">
        <v>174.1</v>
      </c>
      <c r="DS57" s="1">
        <v>174.9</v>
      </c>
      <c r="DT57" s="1">
        <v>176.3</v>
      </c>
      <c r="DU57" s="1">
        <v>176.3</v>
      </c>
      <c r="DV57" s="1">
        <v>177.4</v>
      </c>
      <c r="DW57" s="1">
        <v>178.2</v>
      </c>
    </row>
    <row r="58" spans="1:127">
      <c r="A58" s="11" t="s">
        <v>34</v>
      </c>
      <c r="B58" s="1" t="s">
        <v>3</v>
      </c>
      <c r="C58" s="58" t="s">
        <v>96</v>
      </c>
      <c r="D58" s="1">
        <v>108.4</v>
      </c>
      <c r="E58" s="1">
        <v>110.4</v>
      </c>
      <c r="F58" s="1">
        <v>111.4</v>
      </c>
      <c r="G58" s="1">
        <v>111.6</v>
      </c>
      <c r="H58" s="1">
        <v>112.3</v>
      </c>
      <c r="I58" s="1">
        <v>113.8</v>
      </c>
      <c r="J58" s="1">
        <v>114.8</v>
      </c>
      <c r="K58" s="1">
        <v>115.6</v>
      </c>
      <c r="L58" s="1">
        <v>116.4</v>
      </c>
      <c r="M58" s="1">
        <v>117.1</v>
      </c>
      <c r="N58" s="1">
        <v>118.1</v>
      </c>
      <c r="O58" s="1">
        <v>119.1</v>
      </c>
      <c r="P58" s="1">
        <v>119.6</v>
      </c>
      <c r="Q58" s="1">
        <v>120.2</v>
      </c>
      <c r="R58" s="1">
        <v>120.7</v>
      </c>
      <c r="S58" s="1">
        <v>120.9</v>
      </c>
      <c r="T58" s="1">
        <v>121.1</v>
      </c>
      <c r="U58" s="1">
        <v>121.5</v>
      </c>
      <c r="V58" s="1">
        <v>122.4</v>
      </c>
      <c r="W58" s="1">
        <v>122.7</v>
      </c>
      <c r="X58" s="1">
        <v>122.9</v>
      </c>
      <c r="Y58" s="1">
        <v>123.2</v>
      </c>
      <c r="Z58" s="1">
        <v>123.3</v>
      </c>
      <c r="AA58" s="1">
        <v>122.9</v>
      </c>
      <c r="AB58" s="1">
        <v>123.4</v>
      </c>
      <c r="AC58" s="1">
        <v>123.7</v>
      </c>
      <c r="AD58" s="1">
        <v>123.5</v>
      </c>
      <c r="AE58" s="1">
        <v>123.5</v>
      </c>
      <c r="AF58" s="1">
        <v>123.6</v>
      </c>
      <c r="AG58" s="1">
        <v>123.9</v>
      </c>
      <c r="AH58" s="1">
        <v>123.7</v>
      </c>
      <c r="AI58" s="1">
        <v>124.2</v>
      </c>
      <c r="AJ58" s="1">
        <v>124.6</v>
      </c>
      <c r="AK58" s="1">
        <v>125</v>
      </c>
      <c r="AL58" s="1">
        <v>125.4</v>
      </c>
      <c r="AM58" s="1">
        <v>125.7</v>
      </c>
      <c r="AN58" s="1">
        <v>126.1</v>
      </c>
      <c r="AO58" s="1">
        <v>126.4</v>
      </c>
      <c r="AP58" s="1">
        <v>126.5</v>
      </c>
      <c r="AQ58" s="1">
        <v>126.6</v>
      </c>
      <c r="AR58" s="1">
        <v>126.8</v>
      </c>
      <c r="AS58" s="1">
        <v>127.7</v>
      </c>
      <c r="AT58" s="1">
        <v>128.5</v>
      </c>
      <c r="AU58" s="1">
        <v>129.30000000000001</v>
      </c>
      <c r="AV58" s="1">
        <v>129.9</v>
      </c>
      <c r="AW58" s="1">
        <v>130.5</v>
      </c>
      <c r="AX58" s="1">
        <v>131.4</v>
      </c>
      <c r="AY58" s="1">
        <v>132.30000000000001</v>
      </c>
      <c r="AZ58" s="1">
        <v>132.80000000000001</v>
      </c>
      <c r="BA58" s="1">
        <v>133.1</v>
      </c>
      <c r="BB58" s="1">
        <v>133.30000000000001</v>
      </c>
      <c r="BC58" s="1">
        <v>133</v>
      </c>
      <c r="BD58" s="1">
        <v>132.9</v>
      </c>
      <c r="BE58" s="1">
        <v>133.30000000000001</v>
      </c>
      <c r="BF58" s="1">
        <v>133.6</v>
      </c>
      <c r="BG58" s="1">
        <v>134.30000000000001</v>
      </c>
      <c r="BH58" s="1">
        <v>134.69999999999999</v>
      </c>
      <c r="BI58" s="1">
        <v>135.30000000000001</v>
      </c>
      <c r="BJ58" s="1">
        <v>135.69999999999999</v>
      </c>
      <c r="BK58" s="1">
        <v>135.80000000000001</v>
      </c>
      <c r="BL58" s="1">
        <v>136</v>
      </c>
      <c r="BM58" s="1">
        <v>135.9</v>
      </c>
      <c r="BN58" s="1">
        <v>136.19999999999999</v>
      </c>
      <c r="BO58" s="1">
        <v>136.4</v>
      </c>
      <c r="BP58" s="1">
        <v>136.6</v>
      </c>
      <c r="BQ58" s="1">
        <v>136.9</v>
      </c>
      <c r="BR58" s="1">
        <v>137.5</v>
      </c>
      <c r="BS58" s="1">
        <v>138.30000000000001</v>
      </c>
      <c r="BT58" s="1">
        <v>138.6</v>
      </c>
      <c r="BU58" s="1">
        <v>137.4</v>
      </c>
      <c r="BV58" s="1">
        <v>137.4</v>
      </c>
      <c r="BW58" s="1">
        <v>137.5</v>
      </c>
      <c r="BX58" s="1">
        <v>137.1</v>
      </c>
      <c r="BY58" s="1">
        <v>137.6</v>
      </c>
      <c r="BZ58" s="1">
        <v>137.80000000000001</v>
      </c>
      <c r="CA58" s="1">
        <v>138.30000000000001</v>
      </c>
      <c r="CB58" s="1">
        <v>138.69999999999999</v>
      </c>
      <c r="CC58" s="1">
        <v>139.30000000000001</v>
      </c>
      <c r="CD58" s="1">
        <v>140.1</v>
      </c>
      <c r="CE58" s="1">
        <v>140.9</v>
      </c>
      <c r="CF58" s="1">
        <v>141.80000000000001</v>
      </c>
      <c r="CG58" s="1">
        <v>142.5</v>
      </c>
      <c r="CH58" s="1">
        <v>143.5</v>
      </c>
      <c r="CI58" s="1">
        <v>144.30000000000001</v>
      </c>
      <c r="CJ58" s="1">
        <v>144.80000000000001</v>
      </c>
      <c r="CK58" s="1">
        <v>145.1</v>
      </c>
      <c r="CL58" s="1">
        <v>148.69999999999999</v>
      </c>
      <c r="CM58" s="10" t="s">
        <v>32</v>
      </c>
      <c r="CN58" s="1">
        <v>149.6</v>
      </c>
      <c r="CO58" s="1">
        <v>149.6</v>
      </c>
      <c r="CP58" s="1">
        <v>148.9</v>
      </c>
      <c r="CQ58" s="1">
        <v>148.4</v>
      </c>
      <c r="CR58" s="1">
        <v>147.5</v>
      </c>
      <c r="CS58" s="1">
        <v>146.80000000000001</v>
      </c>
      <c r="CT58" s="1">
        <v>146</v>
      </c>
      <c r="CU58" s="1">
        <v>144.9</v>
      </c>
      <c r="CV58" s="1">
        <v>144.30000000000001</v>
      </c>
      <c r="CW58" s="1">
        <v>144.1</v>
      </c>
      <c r="CX58" s="1">
        <v>144.30000000000001</v>
      </c>
      <c r="CY58" s="1">
        <v>146.30000000000001</v>
      </c>
      <c r="CZ58" s="1">
        <v>146.69999999999999</v>
      </c>
      <c r="DA58" s="1">
        <v>146.4</v>
      </c>
      <c r="DB58" s="1">
        <v>146.6</v>
      </c>
      <c r="DC58" s="1">
        <v>146.6</v>
      </c>
      <c r="DD58" s="1">
        <v>147.4</v>
      </c>
      <c r="DE58" s="1">
        <v>148.19999999999999</v>
      </c>
      <c r="DF58" s="1">
        <v>148.69999999999999</v>
      </c>
      <c r="DG58" s="1">
        <v>149.5</v>
      </c>
      <c r="DH58" s="1">
        <v>150</v>
      </c>
      <c r="DI58" s="1">
        <v>151.30000000000001</v>
      </c>
      <c r="DJ58" s="1">
        <v>152.9</v>
      </c>
      <c r="DK58" s="1">
        <v>154.1</v>
      </c>
      <c r="DL58" s="1">
        <v>155</v>
      </c>
      <c r="DM58" s="1">
        <v>156.5</v>
      </c>
      <c r="DN58" s="1">
        <v>160.30000000000001</v>
      </c>
      <c r="DO58" s="1">
        <v>163.5</v>
      </c>
      <c r="DP58" s="1">
        <v>165.2</v>
      </c>
      <c r="DQ58" s="1">
        <v>167.4</v>
      </c>
      <c r="DR58" s="1">
        <v>169.2</v>
      </c>
      <c r="DS58" s="1">
        <v>173.8</v>
      </c>
      <c r="DT58" s="1">
        <v>174.4</v>
      </c>
      <c r="DU58" s="1">
        <v>174.4</v>
      </c>
      <c r="DV58" s="1">
        <v>173.8</v>
      </c>
      <c r="DW58" s="1">
        <v>173.7</v>
      </c>
    </row>
    <row r="59" spans="1:127">
      <c r="A59" s="11" t="s">
        <v>34</v>
      </c>
      <c r="B59" s="1" t="s">
        <v>4</v>
      </c>
      <c r="C59" s="58" t="s">
        <v>96</v>
      </c>
      <c r="D59" s="1">
        <v>107.3</v>
      </c>
      <c r="E59" s="1">
        <v>110.2</v>
      </c>
      <c r="F59" s="1">
        <v>109.7</v>
      </c>
      <c r="G59" s="1">
        <v>110.9</v>
      </c>
      <c r="H59" s="1">
        <v>111.3</v>
      </c>
      <c r="I59" s="1">
        <v>114.9</v>
      </c>
      <c r="J59" s="1">
        <v>116.4</v>
      </c>
      <c r="K59" s="1">
        <v>117.2</v>
      </c>
      <c r="L59" s="1">
        <v>116.9</v>
      </c>
      <c r="M59" s="1">
        <v>116.3</v>
      </c>
      <c r="N59" s="1">
        <v>115.4</v>
      </c>
      <c r="O59" s="1">
        <v>116.7</v>
      </c>
      <c r="P59" s="1">
        <v>118.8</v>
      </c>
      <c r="Q59" s="1">
        <v>119.2</v>
      </c>
      <c r="R59" s="1">
        <v>119.3</v>
      </c>
      <c r="S59" s="1">
        <v>119.9</v>
      </c>
      <c r="T59" s="1">
        <v>121.6</v>
      </c>
      <c r="U59" s="1">
        <v>123.1</v>
      </c>
      <c r="V59" s="1">
        <v>123.9</v>
      </c>
      <c r="W59" s="1">
        <v>124.4</v>
      </c>
      <c r="X59" s="1">
        <v>123.5</v>
      </c>
      <c r="Y59" s="1">
        <v>123.8</v>
      </c>
      <c r="Z59" s="1">
        <v>123.7</v>
      </c>
      <c r="AA59" s="1">
        <v>123.2</v>
      </c>
      <c r="AB59" s="1">
        <v>123.9</v>
      </c>
      <c r="AC59" s="1">
        <v>125.1</v>
      </c>
      <c r="AD59" s="1">
        <v>125.4</v>
      </c>
      <c r="AE59" s="1">
        <v>126.4</v>
      </c>
      <c r="AF59" s="1">
        <v>128</v>
      </c>
      <c r="AG59" s="1">
        <v>131.80000000000001</v>
      </c>
      <c r="AH59" s="1">
        <v>132.5</v>
      </c>
      <c r="AI59" s="1">
        <v>131.4</v>
      </c>
      <c r="AJ59" s="1">
        <v>130.4</v>
      </c>
      <c r="AK59" s="1">
        <v>129.80000000000001</v>
      </c>
      <c r="AL59" s="1">
        <v>130.30000000000001</v>
      </c>
      <c r="AM59" s="1">
        <v>131.4</v>
      </c>
      <c r="AN59" s="1">
        <v>134.1</v>
      </c>
      <c r="AO59" s="1">
        <v>134.19999999999999</v>
      </c>
      <c r="AP59" s="1">
        <v>135.1</v>
      </c>
      <c r="AQ59" s="1">
        <v>136.80000000000001</v>
      </c>
      <c r="AR59" s="1">
        <v>139.1</v>
      </c>
      <c r="AS59" s="1">
        <v>140.5</v>
      </c>
      <c r="AT59" s="1">
        <v>141.19999999999999</v>
      </c>
      <c r="AU59" s="1">
        <v>139.30000000000001</v>
      </c>
      <c r="AV59" s="1">
        <v>138</v>
      </c>
      <c r="AW59" s="1">
        <v>137.9</v>
      </c>
      <c r="AX59" s="1">
        <v>137.80000000000001</v>
      </c>
      <c r="AY59" s="1">
        <v>137.6</v>
      </c>
      <c r="AZ59" s="1">
        <v>138.19999999999999</v>
      </c>
      <c r="BA59" s="1">
        <v>138.80000000000001</v>
      </c>
      <c r="BB59" s="1">
        <v>139</v>
      </c>
      <c r="BC59" s="1">
        <v>139.4</v>
      </c>
      <c r="BD59" s="1">
        <v>141.6</v>
      </c>
      <c r="BE59" s="1">
        <v>145.5</v>
      </c>
      <c r="BF59" s="1">
        <v>145.69999999999999</v>
      </c>
      <c r="BG59" s="1">
        <v>143.4</v>
      </c>
      <c r="BH59" s="1">
        <v>142.4</v>
      </c>
      <c r="BI59" s="1">
        <v>142.19999999999999</v>
      </c>
      <c r="BJ59" s="1">
        <v>142.4</v>
      </c>
      <c r="BK59" s="1">
        <v>143.30000000000001</v>
      </c>
      <c r="BL59" s="1">
        <v>144.19999999999999</v>
      </c>
      <c r="BM59" s="1">
        <v>143.5</v>
      </c>
      <c r="BN59" s="1">
        <v>143.6</v>
      </c>
      <c r="BO59" s="1">
        <v>144.4</v>
      </c>
      <c r="BP59" s="1">
        <v>146.6</v>
      </c>
      <c r="BQ59" s="1">
        <v>148.69999999999999</v>
      </c>
      <c r="BR59" s="1">
        <v>149.1</v>
      </c>
      <c r="BS59" s="1">
        <v>148</v>
      </c>
      <c r="BT59" s="1">
        <v>145.80000000000001</v>
      </c>
      <c r="BU59" s="1">
        <v>149.5</v>
      </c>
      <c r="BV59" s="1">
        <v>149.19999999999999</v>
      </c>
      <c r="BW59" s="1">
        <v>150.5</v>
      </c>
      <c r="BX59" s="1">
        <v>151.4</v>
      </c>
      <c r="BY59" s="1">
        <v>152</v>
      </c>
      <c r="BZ59" s="1">
        <v>153</v>
      </c>
      <c r="CA59" s="1">
        <v>158.5</v>
      </c>
      <c r="CB59" s="1">
        <v>162.1</v>
      </c>
      <c r="CC59" s="1">
        <v>162.69999999999999</v>
      </c>
      <c r="CD59" s="1">
        <v>160.6</v>
      </c>
      <c r="CE59" s="1">
        <v>160.80000000000001</v>
      </c>
      <c r="CF59" s="1">
        <v>161</v>
      </c>
      <c r="CG59" s="1">
        <v>163.19999999999999</v>
      </c>
      <c r="CH59" s="1">
        <v>165</v>
      </c>
      <c r="CI59" s="1">
        <v>167.4</v>
      </c>
      <c r="CJ59" s="1">
        <v>167.5</v>
      </c>
      <c r="CK59" s="1">
        <v>167</v>
      </c>
      <c r="CL59" s="10" t="s">
        <v>32</v>
      </c>
      <c r="CM59" s="10" t="s">
        <v>32</v>
      </c>
      <c r="CN59" s="1">
        <v>192.7</v>
      </c>
      <c r="CO59" s="1">
        <v>192.7</v>
      </c>
      <c r="CP59" s="1">
        <v>190.9</v>
      </c>
      <c r="CQ59" s="1">
        <v>187.1</v>
      </c>
      <c r="CR59" s="1">
        <v>188.9</v>
      </c>
      <c r="CS59" s="1">
        <v>191</v>
      </c>
      <c r="CT59" s="1">
        <v>191</v>
      </c>
      <c r="CU59" s="1">
        <v>190.1</v>
      </c>
      <c r="CV59" s="1">
        <v>186.5</v>
      </c>
      <c r="CW59" s="1">
        <v>192.2</v>
      </c>
      <c r="CX59" s="1">
        <v>198</v>
      </c>
      <c r="CY59" s="1">
        <v>200.5</v>
      </c>
      <c r="CZ59" s="1">
        <v>202</v>
      </c>
      <c r="DA59" s="1">
        <v>206.8</v>
      </c>
      <c r="DB59" s="1">
        <v>204</v>
      </c>
      <c r="DC59" s="1">
        <v>204</v>
      </c>
      <c r="DD59" s="1">
        <v>204.6</v>
      </c>
      <c r="DE59" s="1">
        <v>201.6</v>
      </c>
      <c r="DF59" s="1">
        <v>198.8</v>
      </c>
      <c r="DG59" s="1">
        <v>198.7</v>
      </c>
      <c r="DH59" s="1">
        <v>200.6</v>
      </c>
      <c r="DI59" s="1">
        <v>210.7</v>
      </c>
      <c r="DJ59" s="1">
        <v>211.8</v>
      </c>
      <c r="DK59" s="1">
        <v>217</v>
      </c>
      <c r="DL59" s="1">
        <v>219.4</v>
      </c>
      <c r="DM59" s="1">
        <v>213</v>
      </c>
      <c r="DN59" s="1">
        <v>206.5</v>
      </c>
      <c r="DO59" s="1">
        <v>209.2</v>
      </c>
      <c r="DP59" s="1">
        <v>210.9</v>
      </c>
      <c r="DQ59" s="1">
        <v>209.4</v>
      </c>
      <c r="DR59" s="1">
        <v>209</v>
      </c>
      <c r="DS59" s="1">
        <v>210.7</v>
      </c>
      <c r="DT59" s="1">
        <v>207.7</v>
      </c>
      <c r="DU59" s="1">
        <v>207.7</v>
      </c>
      <c r="DV59" s="1">
        <v>209.3</v>
      </c>
      <c r="DW59" s="1">
        <v>214.3</v>
      </c>
    </row>
    <row r="60" spans="1:127">
      <c r="A60" s="11" t="s">
        <v>34</v>
      </c>
      <c r="B60" s="1" t="s">
        <v>5</v>
      </c>
      <c r="C60" s="58" t="s">
        <v>96</v>
      </c>
      <c r="D60" s="1">
        <v>110</v>
      </c>
      <c r="E60" s="1">
        <v>112.8</v>
      </c>
      <c r="F60" s="1">
        <v>111.2</v>
      </c>
      <c r="G60" s="1">
        <v>106.6</v>
      </c>
      <c r="H60" s="1">
        <v>104.7</v>
      </c>
      <c r="I60" s="1">
        <v>109.8</v>
      </c>
      <c r="J60" s="1">
        <v>111.9</v>
      </c>
      <c r="K60" s="1">
        <v>111.7</v>
      </c>
      <c r="L60" s="1">
        <v>112.3</v>
      </c>
      <c r="M60" s="1">
        <v>113.3</v>
      </c>
      <c r="N60" s="1">
        <v>118.7</v>
      </c>
      <c r="O60" s="1">
        <v>123.5</v>
      </c>
      <c r="P60" s="1">
        <v>124.1</v>
      </c>
      <c r="Q60" s="1">
        <v>122.5</v>
      </c>
      <c r="R60" s="1">
        <v>121</v>
      </c>
      <c r="S60" s="1">
        <v>116.2</v>
      </c>
      <c r="T60" s="1">
        <v>115.9</v>
      </c>
      <c r="U60" s="1">
        <v>115.8</v>
      </c>
      <c r="V60" s="1">
        <v>117.8</v>
      </c>
      <c r="W60" s="1">
        <v>117.3</v>
      </c>
      <c r="X60" s="1">
        <v>117.3</v>
      </c>
      <c r="Y60" s="1">
        <v>118.1</v>
      </c>
      <c r="Z60" s="1">
        <v>121</v>
      </c>
      <c r="AA60" s="1">
        <v>123.5</v>
      </c>
      <c r="AB60" s="1">
        <v>123.8</v>
      </c>
      <c r="AC60" s="1">
        <v>121.1</v>
      </c>
      <c r="AD60" s="1">
        <v>116.8</v>
      </c>
      <c r="AE60" s="1">
        <v>114.4</v>
      </c>
      <c r="AF60" s="1">
        <v>115</v>
      </c>
      <c r="AG60" s="1">
        <v>121.6</v>
      </c>
      <c r="AH60" s="1">
        <v>121</v>
      </c>
      <c r="AI60" s="1">
        <v>120.1</v>
      </c>
      <c r="AJ60" s="1">
        <v>118.7</v>
      </c>
      <c r="AK60" s="1">
        <v>118.9</v>
      </c>
      <c r="AL60" s="1">
        <v>121.6</v>
      </c>
      <c r="AM60" s="1">
        <v>124.8</v>
      </c>
      <c r="AN60" s="1">
        <v>128.6</v>
      </c>
      <c r="AO60" s="1">
        <v>128.69999999999999</v>
      </c>
      <c r="AP60" s="1">
        <v>124.6</v>
      </c>
      <c r="AQ60" s="1">
        <v>122</v>
      </c>
      <c r="AR60" s="1">
        <v>125.4</v>
      </c>
      <c r="AS60" s="1">
        <v>128.30000000000001</v>
      </c>
      <c r="AT60" s="1">
        <v>132.30000000000001</v>
      </c>
      <c r="AU60" s="1">
        <v>131.6</v>
      </c>
      <c r="AV60" s="1">
        <v>130.5</v>
      </c>
      <c r="AW60" s="1">
        <v>130.19999999999999</v>
      </c>
      <c r="AX60" s="1">
        <v>132</v>
      </c>
      <c r="AY60" s="1">
        <v>132.9</v>
      </c>
      <c r="AZ60" s="1">
        <v>132.19999999999999</v>
      </c>
      <c r="BA60" s="1">
        <v>129.30000000000001</v>
      </c>
      <c r="BB60" s="1">
        <v>128.6</v>
      </c>
      <c r="BC60" s="1">
        <v>126.1</v>
      </c>
      <c r="BD60" s="1">
        <v>126.3</v>
      </c>
      <c r="BE60" s="1">
        <v>128.1</v>
      </c>
      <c r="BF60" s="1">
        <v>129.6</v>
      </c>
      <c r="BG60" s="1">
        <v>129.30000000000001</v>
      </c>
      <c r="BH60" s="1">
        <v>130.19999999999999</v>
      </c>
      <c r="BI60" s="1">
        <v>131.19999999999999</v>
      </c>
      <c r="BJ60" s="1">
        <v>142.9</v>
      </c>
      <c r="BK60" s="1">
        <v>145.19999999999999</v>
      </c>
      <c r="BL60" s="1">
        <v>143.69999999999999</v>
      </c>
      <c r="BM60" s="1">
        <v>140.30000000000001</v>
      </c>
      <c r="BN60" s="1">
        <v>138.30000000000001</v>
      </c>
      <c r="BO60" s="1">
        <v>133.9</v>
      </c>
      <c r="BP60" s="1">
        <v>133.6</v>
      </c>
      <c r="BQ60" s="1">
        <v>135.6</v>
      </c>
      <c r="BR60" s="1">
        <v>139.19999999999999</v>
      </c>
      <c r="BS60" s="1">
        <v>138.1</v>
      </c>
      <c r="BT60" s="1">
        <v>135.1</v>
      </c>
      <c r="BU60" s="1">
        <v>137.30000000000001</v>
      </c>
      <c r="BV60" s="1">
        <v>137.1</v>
      </c>
      <c r="BW60" s="1">
        <v>138.80000000000001</v>
      </c>
      <c r="BX60" s="1">
        <v>140.19999999999999</v>
      </c>
      <c r="BY60" s="1">
        <v>141.5</v>
      </c>
      <c r="BZ60" s="1">
        <v>140.30000000000001</v>
      </c>
      <c r="CA60" s="1">
        <v>136</v>
      </c>
      <c r="CB60" s="1">
        <v>137.80000000000001</v>
      </c>
      <c r="CC60" s="1">
        <v>140</v>
      </c>
      <c r="CD60" s="1">
        <v>138.5</v>
      </c>
      <c r="CE60" s="1">
        <v>139.6</v>
      </c>
      <c r="CF60" s="1">
        <v>142.6</v>
      </c>
      <c r="CG60" s="1">
        <v>145.6</v>
      </c>
      <c r="CH60" s="1">
        <v>151.1</v>
      </c>
      <c r="CI60" s="1">
        <v>154.9</v>
      </c>
      <c r="CJ60" s="1">
        <v>151.80000000000001</v>
      </c>
      <c r="CK60" s="1">
        <v>148.1</v>
      </c>
      <c r="CL60" s="1">
        <v>148.80000000000001</v>
      </c>
      <c r="CM60" s="10" t="s">
        <v>32</v>
      </c>
      <c r="CN60" s="1">
        <v>151.4</v>
      </c>
      <c r="CO60" s="1">
        <v>151.4</v>
      </c>
      <c r="CP60" s="1">
        <v>150.80000000000001</v>
      </c>
      <c r="CQ60" s="1">
        <v>152.5</v>
      </c>
      <c r="CR60" s="1">
        <v>161.4</v>
      </c>
      <c r="CS60" s="1">
        <v>173.6</v>
      </c>
      <c r="CT60" s="1">
        <v>175.3</v>
      </c>
      <c r="CU60" s="1">
        <v>175.3</v>
      </c>
      <c r="CV60" s="1">
        <v>168.7</v>
      </c>
      <c r="CW60" s="1">
        <v>163.80000000000001</v>
      </c>
      <c r="CX60" s="1">
        <v>164.6</v>
      </c>
      <c r="CY60" s="1">
        <v>170.3</v>
      </c>
      <c r="CZ60" s="1">
        <v>180.7</v>
      </c>
      <c r="DA60" s="1">
        <v>182.2</v>
      </c>
      <c r="DB60" s="1">
        <v>172.8</v>
      </c>
      <c r="DC60" s="1">
        <v>172.8</v>
      </c>
      <c r="DD60" s="1">
        <v>171.2</v>
      </c>
      <c r="DE60" s="1">
        <v>173</v>
      </c>
      <c r="DF60" s="1">
        <v>177.9</v>
      </c>
      <c r="DG60" s="1">
        <v>178.8</v>
      </c>
      <c r="DH60" s="1">
        <v>175.8</v>
      </c>
      <c r="DI60" s="1">
        <v>167.8</v>
      </c>
      <c r="DJ60" s="1">
        <v>164.5</v>
      </c>
      <c r="DK60" s="1">
        <v>162.4</v>
      </c>
      <c r="DL60" s="1">
        <v>170.8</v>
      </c>
      <c r="DM60" s="1">
        <v>175.2</v>
      </c>
      <c r="DN60" s="1">
        <v>169.2</v>
      </c>
      <c r="DO60" s="1">
        <v>169.7</v>
      </c>
      <c r="DP60" s="1">
        <v>170.9</v>
      </c>
      <c r="DQ60" s="1">
        <v>181.4</v>
      </c>
      <c r="DR60" s="1">
        <v>190.2</v>
      </c>
      <c r="DS60" s="1">
        <v>194.5</v>
      </c>
      <c r="DT60" s="1">
        <v>175.2</v>
      </c>
      <c r="DU60" s="1">
        <v>175.2</v>
      </c>
      <c r="DV60" s="1">
        <v>169.6</v>
      </c>
      <c r="DW60" s="1">
        <v>173.2</v>
      </c>
    </row>
    <row r="61" spans="1:127">
      <c r="A61" s="11" t="s">
        <v>34</v>
      </c>
      <c r="B61" s="1" t="s">
        <v>6</v>
      </c>
      <c r="C61" s="58" t="s">
        <v>96</v>
      </c>
      <c r="D61" s="1">
        <v>104.4</v>
      </c>
      <c r="E61" s="1">
        <v>104.9</v>
      </c>
      <c r="F61" s="1">
        <v>105.1</v>
      </c>
      <c r="G61" s="1">
        <v>105.7</v>
      </c>
      <c r="H61" s="1">
        <v>106.8</v>
      </c>
      <c r="I61" s="1">
        <v>107.9</v>
      </c>
      <c r="J61" s="1">
        <v>108.9</v>
      </c>
      <c r="K61" s="1">
        <v>109.6</v>
      </c>
      <c r="L61" s="1">
        <v>110.5</v>
      </c>
      <c r="M61" s="1">
        <v>111.2</v>
      </c>
      <c r="N61" s="1">
        <v>112.5</v>
      </c>
      <c r="O61" s="1">
        <v>113.4</v>
      </c>
      <c r="P61" s="1">
        <v>114.1</v>
      </c>
      <c r="Q61" s="1">
        <v>115.1</v>
      </c>
      <c r="R61" s="1">
        <v>116.1</v>
      </c>
      <c r="S61" s="1">
        <v>117</v>
      </c>
      <c r="T61" s="1">
        <v>118.4</v>
      </c>
      <c r="U61" s="1">
        <v>119.7</v>
      </c>
      <c r="V61" s="1">
        <v>121</v>
      </c>
      <c r="W61" s="1">
        <v>122</v>
      </c>
      <c r="X61" s="1">
        <v>122.7</v>
      </c>
      <c r="Y61" s="1">
        <v>123.2</v>
      </c>
      <c r="Z61" s="1">
        <v>124.2</v>
      </c>
      <c r="AA61" s="1">
        <v>124.5</v>
      </c>
      <c r="AB61" s="1">
        <v>125</v>
      </c>
      <c r="AC61" s="1">
        <v>125.7</v>
      </c>
      <c r="AD61" s="1">
        <v>126</v>
      </c>
      <c r="AE61" s="1">
        <v>126.6</v>
      </c>
      <c r="AF61" s="1">
        <v>127.3</v>
      </c>
      <c r="AG61" s="1">
        <v>128.19999999999999</v>
      </c>
      <c r="AH61" s="1">
        <v>128.30000000000001</v>
      </c>
      <c r="AI61" s="1">
        <v>128.5</v>
      </c>
      <c r="AJ61" s="1">
        <v>128.9</v>
      </c>
      <c r="AK61" s="1">
        <v>129.1</v>
      </c>
      <c r="AL61" s="1">
        <v>129.19999999999999</v>
      </c>
      <c r="AM61" s="1">
        <v>129.4</v>
      </c>
      <c r="AN61" s="1">
        <v>129.9</v>
      </c>
      <c r="AO61" s="1">
        <v>130.30000000000001</v>
      </c>
      <c r="AP61" s="1">
        <v>130.19999999999999</v>
      </c>
      <c r="AQ61" s="1">
        <v>130.9</v>
      </c>
      <c r="AR61" s="1">
        <v>131.69999999999999</v>
      </c>
      <c r="AS61" s="1">
        <v>132.6</v>
      </c>
      <c r="AT61" s="1">
        <v>133.5</v>
      </c>
      <c r="AU61" s="1">
        <v>134.1</v>
      </c>
      <c r="AV61" s="1">
        <v>134.4</v>
      </c>
      <c r="AW61" s="1">
        <v>134.80000000000001</v>
      </c>
      <c r="AX61" s="1">
        <v>135</v>
      </c>
      <c r="AY61" s="1">
        <v>135.1</v>
      </c>
      <c r="AZ61" s="1">
        <v>135.4</v>
      </c>
      <c r="BA61" s="1">
        <v>135.80000000000001</v>
      </c>
      <c r="BB61" s="1">
        <v>136.30000000000001</v>
      </c>
      <c r="BC61" s="1">
        <v>137.19999999999999</v>
      </c>
      <c r="BD61" s="1">
        <v>137.69999999999999</v>
      </c>
      <c r="BE61" s="1">
        <v>138.1</v>
      </c>
      <c r="BF61" s="1">
        <v>138.5</v>
      </c>
      <c r="BG61" s="1">
        <v>139</v>
      </c>
      <c r="BH61" s="1">
        <v>139.6</v>
      </c>
      <c r="BI61" s="1">
        <v>140.6</v>
      </c>
      <c r="BJ61" s="1">
        <v>140.80000000000001</v>
      </c>
      <c r="BK61" s="1">
        <v>141</v>
      </c>
      <c r="BL61" s="1">
        <v>141.1</v>
      </c>
      <c r="BM61" s="1">
        <v>140.9</v>
      </c>
      <c r="BN61" s="1">
        <v>141.19999999999999</v>
      </c>
      <c r="BO61" s="1">
        <v>141.6</v>
      </c>
      <c r="BP61" s="1">
        <v>142.1</v>
      </c>
      <c r="BQ61" s="1">
        <v>142.30000000000001</v>
      </c>
      <c r="BR61" s="1">
        <v>142.5</v>
      </c>
      <c r="BS61" s="1">
        <v>142.6</v>
      </c>
      <c r="BT61" s="1">
        <v>142.9</v>
      </c>
      <c r="BU61" s="1">
        <v>141.9</v>
      </c>
      <c r="BV61" s="1">
        <v>141.80000000000001</v>
      </c>
      <c r="BW61" s="1">
        <v>142.1</v>
      </c>
      <c r="BX61" s="1">
        <v>142.1</v>
      </c>
      <c r="BY61" s="1">
        <v>142.19999999999999</v>
      </c>
      <c r="BZ61" s="1">
        <v>142.30000000000001</v>
      </c>
      <c r="CA61" s="1">
        <v>142.5</v>
      </c>
      <c r="CB61" s="1">
        <v>143.30000000000001</v>
      </c>
      <c r="CC61" s="1">
        <v>144</v>
      </c>
      <c r="CD61" s="1">
        <v>144.69999999999999</v>
      </c>
      <c r="CE61" s="1">
        <v>145.4</v>
      </c>
      <c r="CF61" s="1">
        <v>146.19999999999999</v>
      </c>
      <c r="CG61" s="1">
        <v>146.69999999999999</v>
      </c>
      <c r="CH61" s="1">
        <v>148.30000000000001</v>
      </c>
      <c r="CI61" s="1">
        <v>150.1</v>
      </c>
      <c r="CJ61" s="1">
        <v>150.80000000000001</v>
      </c>
      <c r="CK61" s="1">
        <v>151.5</v>
      </c>
      <c r="CL61" s="1">
        <v>155.6</v>
      </c>
      <c r="CM61" s="10" t="s">
        <v>32</v>
      </c>
      <c r="CN61" s="1">
        <v>153.30000000000001</v>
      </c>
      <c r="CO61" s="1">
        <v>153.30000000000001</v>
      </c>
      <c r="CP61" s="1">
        <v>153.30000000000001</v>
      </c>
      <c r="CQ61" s="1">
        <v>153.6</v>
      </c>
      <c r="CR61" s="1">
        <v>153.6</v>
      </c>
      <c r="CS61" s="1">
        <v>153.80000000000001</v>
      </c>
      <c r="CT61" s="1">
        <v>154.1</v>
      </c>
      <c r="CU61" s="1">
        <v>154.1</v>
      </c>
      <c r="CV61" s="1">
        <v>154.69999999999999</v>
      </c>
      <c r="CW61" s="1">
        <v>154.9</v>
      </c>
      <c r="CX61" s="1">
        <v>155.4</v>
      </c>
      <c r="CY61" s="1">
        <v>156.1</v>
      </c>
      <c r="CZ61" s="1">
        <v>156.19999999999999</v>
      </c>
      <c r="DA61" s="1">
        <v>157.5</v>
      </c>
      <c r="DB61" s="1">
        <v>158.4</v>
      </c>
      <c r="DC61" s="1">
        <v>158.4</v>
      </c>
      <c r="DD61" s="1">
        <v>158.69999999999999</v>
      </c>
      <c r="DE61" s="1">
        <v>159.30000000000001</v>
      </c>
      <c r="DF61" s="1">
        <v>159.9</v>
      </c>
      <c r="DG61" s="1">
        <v>160.5</v>
      </c>
      <c r="DH61" s="1">
        <v>160.69999999999999</v>
      </c>
      <c r="DI61" s="1">
        <v>162.19999999999999</v>
      </c>
      <c r="DJ61" s="1">
        <v>163.9</v>
      </c>
      <c r="DK61" s="1">
        <v>164.9</v>
      </c>
      <c r="DL61" s="1">
        <v>165.8</v>
      </c>
      <c r="DM61" s="1">
        <v>166.6</v>
      </c>
      <c r="DN61" s="1">
        <v>168.1</v>
      </c>
      <c r="DO61" s="1">
        <v>169.7</v>
      </c>
      <c r="DP61" s="1">
        <v>170.9</v>
      </c>
      <c r="DQ61" s="1">
        <v>172.3</v>
      </c>
      <c r="DR61" s="1">
        <v>173.6</v>
      </c>
      <c r="DS61" s="1">
        <v>174.6</v>
      </c>
      <c r="DT61" s="1">
        <v>177.3</v>
      </c>
      <c r="DU61" s="1">
        <v>177.3</v>
      </c>
      <c r="DV61" s="1">
        <v>178.4</v>
      </c>
      <c r="DW61" s="1">
        <v>179.5</v>
      </c>
    </row>
    <row r="62" spans="1:127">
      <c r="A62" s="11" t="s">
        <v>34</v>
      </c>
      <c r="B62" s="1" t="s">
        <v>7</v>
      </c>
      <c r="C62" s="58" t="s">
        <v>96</v>
      </c>
      <c r="D62" s="1">
        <v>105.1</v>
      </c>
      <c r="E62" s="1">
        <v>105.5</v>
      </c>
      <c r="F62" s="1">
        <v>104.9</v>
      </c>
      <c r="G62" s="1">
        <v>104.4</v>
      </c>
      <c r="H62" s="1">
        <v>103.9</v>
      </c>
      <c r="I62" s="1">
        <v>104.2</v>
      </c>
      <c r="J62" s="1">
        <v>104.3</v>
      </c>
      <c r="K62" s="1">
        <v>104.5</v>
      </c>
      <c r="L62" s="1">
        <v>105.3</v>
      </c>
      <c r="M62" s="1">
        <v>105.7</v>
      </c>
      <c r="N62" s="1">
        <v>106.8</v>
      </c>
      <c r="O62" s="1">
        <v>107.3</v>
      </c>
      <c r="P62" s="1">
        <v>106.8</v>
      </c>
      <c r="Q62" s="1">
        <v>106.6</v>
      </c>
      <c r="R62" s="1">
        <v>106.9</v>
      </c>
      <c r="S62" s="1">
        <v>107.3</v>
      </c>
      <c r="T62" s="1">
        <v>107.7</v>
      </c>
      <c r="U62" s="1">
        <v>107.8</v>
      </c>
      <c r="V62" s="1">
        <v>107.9</v>
      </c>
      <c r="W62" s="1">
        <v>108</v>
      </c>
      <c r="X62" s="1">
        <v>107.9</v>
      </c>
      <c r="Y62" s="1">
        <v>107.9</v>
      </c>
      <c r="Z62" s="1">
        <v>107.8</v>
      </c>
      <c r="AA62" s="1">
        <v>107.6</v>
      </c>
      <c r="AB62" s="1">
        <v>108.5</v>
      </c>
      <c r="AC62" s="1">
        <v>109.1</v>
      </c>
      <c r="AD62" s="1">
        <v>109.2</v>
      </c>
      <c r="AE62" s="1">
        <v>109.2</v>
      </c>
      <c r="AF62" s="1">
        <v>109.8</v>
      </c>
      <c r="AG62" s="1">
        <v>111.1</v>
      </c>
      <c r="AH62" s="1">
        <v>110.9</v>
      </c>
      <c r="AI62" s="1">
        <v>111.4</v>
      </c>
      <c r="AJ62" s="1">
        <v>111.9</v>
      </c>
      <c r="AK62" s="1">
        <v>113.3</v>
      </c>
      <c r="AL62" s="1">
        <v>114.9</v>
      </c>
      <c r="AM62" s="1">
        <v>115.3</v>
      </c>
      <c r="AN62" s="1">
        <v>115.5</v>
      </c>
      <c r="AO62" s="1">
        <v>114.8</v>
      </c>
      <c r="AP62" s="1">
        <v>114.5</v>
      </c>
      <c r="AQ62" s="1">
        <v>114.8</v>
      </c>
      <c r="AR62" s="1">
        <v>115</v>
      </c>
      <c r="AS62" s="1">
        <v>115.5</v>
      </c>
      <c r="AT62" s="1">
        <v>116.4</v>
      </c>
      <c r="AU62" s="1">
        <v>116.9</v>
      </c>
      <c r="AV62" s="1">
        <v>117.2</v>
      </c>
      <c r="AW62" s="1">
        <v>117.8</v>
      </c>
      <c r="AX62" s="1">
        <v>118</v>
      </c>
      <c r="AY62" s="1">
        <v>118.6</v>
      </c>
      <c r="AZ62" s="1">
        <v>119.1</v>
      </c>
      <c r="BA62" s="1">
        <v>119.2</v>
      </c>
      <c r="BB62" s="1">
        <v>118.8</v>
      </c>
      <c r="BC62" s="1">
        <v>118.4</v>
      </c>
      <c r="BD62" s="1">
        <v>118.1</v>
      </c>
      <c r="BE62" s="1">
        <v>118.2</v>
      </c>
      <c r="BF62" s="1">
        <v>118.1</v>
      </c>
      <c r="BG62" s="1">
        <v>118.1</v>
      </c>
      <c r="BH62" s="1">
        <v>118.4</v>
      </c>
      <c r="BI62" s="1">
        <v>119</v>
      </c>
      <c r="BJ62" s="1">
        <v>119.2</v>
      </c>
      <c r="BK62" s="1">
        <v>120.5</v>
      </c>
      <c r="BL62" s="1">
        <v>120.7</v>
      </c>
      <c r="BM62" s="1">
        <v>120.4</v>
      </c>
      <c r="BN62" s="1">
        <v>120.7</v>
      </c>
      <c r="BO62" s="1">
        <v>121</v>
      </c>
      <c r="BP62" s="1">
        <v>121</v>
      </c>
      <c r="BQ62" s="1">
        <v>121.3</v>
      </c>
      <c r="BR62" s="1">
        <v>121.4</v>
      </c>
      <c r="BS62" s="1">
        <v>122.2</v>
      </c>
      <c r="BT62" s="1">
        <v>122.1</v>
      </c>
      <c r="BU62" s="1">
        <v>121.1</v>
      </c>
      <c r="BV62" s="1">
        <v>121.1</v>
      </c>
      <c r="BW62" s="1">
        <v>122</v>
      </c>
      <c r="BX62" s="1">
        <v>121.8</v>
      </c>
      <c r="BY62" s="1">
        <v>122</v>
      </c>
      <c r="BZ62" s="1">
        <v>122</v>
      </c>
      <c r="CA62" s="1">
        <v>122</v>
      </c>
      <c r="CB62" s="1">
        <v>122.2</v>
      </c>
      <c r="CC62" s="1">
        <v>122.5</v>
      </c>
      <c r="CD62" s="1">
        <v>122.9</v>
      </c>
      <c r="CE62" s="1">
        <v>123.5</v>
      </c>
      <c r="CF62" s="1">
        <v>123.9</v>
      </c>
      <c r="CG62" s="1">
        <v>124.3</v>
      </c>
      <c r="CH62" s="1">
        <v>125.7</v>
      </c>
      <c r="CI62" s="1">
        <v>129.9</v>
      </c>
      <c r="CJ62" s="1">
        <v>131.4</v>
      </c>
      <c r="CK62" s="1">
        <v>131.19999999999999</v>
      </c>
      <c r="CL62" s="1">
        <v>135.1</v>
      </c>
      <c r="CM62" s="10" t="s">
        <v>32</v>
      </c>
      <c r="CN62" s="1">
        <v>136.30000000000001</v>
      </c>
      <c r="CO62" s="1">
        <v>136.30000000000001</v>
      </c>
      <c r="CP62" s="1">
        <v>137.4</v>
      </c>
      <c r="CQ62" s="1">
        <v>138.19999999999999</v>
      </c>
      <c r="CR62" s="1">
        <v>140.1</v>
      </c>
      <c r="CS62" s="1">
        <v>142.69999999999999</v>
      </c>
      <c r="CT62" s="1">
        <v>146.6</v>
      </c>
      <c r="CU62" s="1">
        <v>150.9</v>
      </c>
      <c r="CV62" s="1">
        <v>158.69999999999999</v>
      </c>
      <c r="CW62" s="1">
        <v>163.9</v>
      </c>
      <c r="CX62" s="1">
        <v>170.1</v>
      </c>
      <c r="CY62" s="1">
        <v>178.7</v>
      </c>
      <c r="CZ62" s="1">
        <v>183.7</v>
      </c>
      <c r="DA62" s="1">
        <v>182.1</v>
      </c>
      <c r="DB62" s="1">
        <v>188</v>
      </c>
      <c r="DC62" s="1">
        <v>188</v>
      </c>
      <c r="DD62" s="1">
        <v>190.6</v>
      </c>
      <c r="DE62" s="1">
        <v>190.1</v>
      </c>
      <c r="DF62" s="1">
        <v>187.6</v>
      </c>
      <c r="DG62" s="1">
        <v>184.7</v>
      </c>
      <c r="DH62" s="1">
        <v>184.9</v>
      </c>
      <c r="DI62" s="1">
        <v>194.6</v>
      </c>
      <c r="DJ62" s="1">
        <v>199.5</v>
      </c>
      <c r="DK62" s="1">
        <v>202.4</v>
      </c>
      <c r="DL62" s="1">
        <v>200.9</v>
      </c>
      <c r="DM62" s="1">
        <v>195.8</v>
      </c>
      <c r="DN62" s="1">
        <v>192.4</v>
      </c>
      <c r="DO62" s="1">
        <v>188.7</v>
      </c>
      <c r="DP62" s="1">
        <v>186.5</v>
      </c>
      <c r="DQ62" s="1">
        <v>188.9</v>
      </c>
      <c r="DR62" s="1">
        <v>188.5</v>
      </c>
      <c r="DS62" s="1">
        <v>187.2</v>
      </c>
      <c r="DT62" s="1">
        <v>179.3</v>
      </c>
      <c r="DU62" s="1">
        <v>179.2</v>
      </c>
      <c r="DV62" s="1">
        <v>174.9</v>
      </c>
      <c r="DW62" s="1">
        <v>170</v>
      </c>
    </row>
    <row r="63" spans="1:127">
      <c r="A63" s="11" t="s">
        <v>34</v>
      </c>
      <c r="B63" s="1" t="s">
        <v>8</v>
      </c>
      <c r="C63" s="58" t="s">
        <v>96</v>
      </c>
      <c r="D63" s="1">
        <v>103.2</v>
      </c>
      <c r="E63" s="1">
        <v>103.6</v>
      </c>
      <c r="F63" s="1">
        <v>105.3</v>
      </c>
      <c r="G63" s="1">
        <v>108.9</v>
      </c>
      <c r="H63" s="1">
        <v>109.3</v>
      </c>
      <c r="I63" s="1">
        <v>110.7</v>
      </c>
      <c r="J63" s="1">
        <v>111.7</v>
      </c>
      <c r="K63" s="1">
        <v>109.8</v>
      </c>
      <c r="L63" s="1">
        <v>107.3</v>
      </c>
      <c r="M63" s="1">
        <v>109.9</v>
      </c>
      <c r="N63" s="1">
        <v>113.5</v>
      </c>
      <c r="O63" s="1">
        <v>113.3</v>
      </c>
      <c r="P63" s="1">
        <v>113.9</v>
      </c>
      <c r="Q63" s="1">
        <v>115.4</v>
      </c>
      <c r="R63" s="1">
        <v>118.7</v>
      </c>
      <c r="S63" s="1">
        <v>126.1</v>
      </c>
      <c r="T63" s="1">
        <v>127.7</v>
      </c>
      <c r="U63" s="1">
        <v>128.30000000000001</v>
      </c>
      <c r="V63" s="1">
        <v>131.19999999999999</v>
      </c>
      <c r="W63" s="1">
        <v>131.1</v>
      </c>
      <c r="X63" s="1">
        <v>127.3</v>
      </c>
      <c r="Y63" s="1">
        <v>126.4</v>
      </c>
      <c r="Z63" s="1">
        <v>125.7</v>
      </c>
      <c r="AA63" s="1">
        <v>125.7</v>
      </c>
      <c r="AB63" s="1">
        <v>126.2</v>
      </c>
      <c r="AC63" s="1">
        <v>125.8</v>
      </c>
      <c r="AD63" s="1">
        <v>127.6</v>
      </c>
      <c r="AE63" s="1">
        <v>132.5</v>
      </c>
      <c r="AF63" s="1">
        <v>132.6</v>
      </c>
      <c r="AG63" s="1">
        <v>132.80000000000001</v>
      </c>
      <c r="AH63" s="1">
        <v>133.1</v>
      </c>
      <c r="AI63" s="1">
        <v>132.30000000000001</v>
      </c>
      <c r="AJ63" s="1">
        <v>128.4</v>
      </c>
      <c r="AK63" s="1">
        <v>129</v>
      </c>
      <c r="AL63" s="1">
        <v>128.19999999999999</v>
      </c>
      <c r="AM63" s="1">
        <v>126.6</v>
      </c>
      <c r="AN63" s="1">
        <v>125.7</v>
      </c>
      <c r="AO63" s="1">
        <v>124.9</v>
      </c>
      <c r="AP63" s="1">
        <v>126.2</v>
      </c>
      <c r="AQ63" s="1">
        <v>134.80000000000001</v>
      </c>
      <c r="AR63" s="1">
        <v>136</v>
      </c>
      <c r="AS63" s="1">
        <v>136.5</v>
      </c>
      <c r="AT63" s="1">
        <v>137.80000000000001</v>
      </c>
      <c r="AU63" s="1">
        <v>138.1</v>
      </c>
      <c r="AV63" s="1">
        <v>136.1</v>
      </c>
      <c r="AW63" s="1">
        <v>134.69999999999999</v>
      </c>
      <c r="AX63" s="1">
        <v>134.1</v>
      </c>
      <c r="AY63" s="1">
        <v>132.69999999999999</v>
      </c>
      <c r="AZ63" s="1">
        <v>133</v>
      </c>
      <c r="BA63" s="1">
        <v>135.30000000000001</v>
      </c>
      <c r="BB63" s="1">
        <v>138.30000000000001</v>
      </c>
      <c r="BC63" s="1">
        <v>139.9</v>
      </c>
      <c r="BD63" s="1">
        <v>137.9</v>
      </c>
      <c r="BE63" s="1">
        <v>139.19999999999999</v>
      </c>
      <c r="BF63" s="1">
        <v>141.80000000000001</v>
      </c>
      <c r="BG63" s="1">
        <v>145.5</v>
      </c>
      <c r="BH63" s="1">
        <v>143</v>
      </c>
      <c r="BI63" s="1">
        <v>141.5</v>
      </c>
      <c r="BJ63" s="1">
        <v>142.19999999999999</v>
      </c>
      <c r="BK63" s="1">
        <v>141.5</v>
      </c>
      <c r="BL63" s="1">
        <v>141.30000000000001</v>
      </c>
      <c r="BM63" s="1">
        <v>142.9</v>
      </c>
      <c r="BN63" s="1">
        <v>146.19999999999999</v>
      </c>
      <c r="BO63" s="1">
        <v>153.5</v>
      </c>
      <c r="BP63" s="1">
        <v>154.6</v>
      </c>
      <c r="BQ63" s="1">
        <v>153.19999999999999</v>
      </c>
      <c r="BR63" s="1">
        <v>151.6</v>
      </c>
      <c r="BS63" s="1">
        <v>150.6</v>
      </c>
      <c r="BT63" s="1">
        <v>145.4</v>
      </c>
      <c r="BU63" s="1">
        <v>142.5</v>
      </c>
      <c r="BV63" s="1">
        <v>142.80000000000001</v>
      </c>
      <c r="BW63" s="1">
        <v>139.4</v>
      </c>
      <c r="BX63" s="1">
        <v>135.4</v>
      </c>
      <c r="BY63" s="1">
        <v>136.4</v>
      </c>
      <c r="BZ63" s="1">
        <v>137.6</v>
      </c>
      <c r="CA63" s="1">
        <v>146.5</v>
      </c>
      <c r="CB63" s="1">
        <v>146.80000000000001</v>
      </c>
      <c r="CC63" s="1">
        <v>150.30000000000001</v>
      </c>
      <c r="CD63" s="1">
        <v>149.4</v>
      </c>
      <c r="CE63" s="1">
        <v>146.6</v>
      </c>
      <c r="CF63" s="1">
        <v>148</v>
      </c>
      <c r="CG63" s="1">
        <v>147.4</v>
      </c>
      <c r="CH63" s="1">
        <v>145.69999999999999</v>
      </c>
      <c r="CI63" s="1">
        <v>143.19999999999999</v>
      </c>
      <c r="CJ63" s="1">
        <v>141.80000000000001</v>
      </c>
      <c r="CK63" s="1">
        <v>142.5</v>
      </c>
      <c r="CL63" s="1">
        <v>149.9</v>
      </c>
      <c r="CM63" s="10" t="s">
        <v>32</v>
      </c>
      <c r="CN63" s="1">
        <v>147.19999999999999</v>
      </c>
      <c r="CO63" s="1">
        <v>147.19999999999999</v>
      </c>
      <c r="CP63" s="1">
        <v>150.4</v>
      </c>
      <c r="CQ63" s="1">
        <v>150.9</v>
      </c>
      <c r="CR63" s="1">
        <v>151.19999999999999</v>
      </c>
      <c r="CS63" s="1">
        <v>148.4</v>
      </c>
      <c r="CT63" s="1">
        <v>147.69999999999999</v>
      </c>
      <c r="CU63" s="1">
        <v>149.6</v>
      </c>
      <c r="CV63" s="1">
        <v>150.69999999999999</v>
      </c>
      <c r="CW63" s="1">
        <v>153.69999999999999</v>
      </c>
      <c r="CX63" s="1">
        <v>164.4</v>
      </c>
      <c r="CY63" s="1">
        <v>167.1</v>
      </c>
      <c r="CZ63" s="1">
        <v>164.6</v>
      </c>
      <c r="DA63" s="1">
        <v>163.9</v>
      </c>
      <c r="DB63" s="1">
        <v>156.80000000000001</v>
      </c>
      <c r="DC63" s="1">
        <v>156.69999999999999</v>
      </c>
      <c r="DD63" s="1">
        <v>155.69999999999999</v>
      </c>
      <c r="DE63" s="1">
        <v>156.5</v>
      </c>
      <c r="DF63" s="1">
        <v>154.9</v>
      </c>
      <c r="DG63" s="1">
        <v>153.69999999999999</v>
      </c>
      <c r="DH63" s="1">
        <v>153.69999999999999</v>
      </c>
      <c r="DI63" s="1">
        <v>157.6</v>
      </c>
      <c r="DJ63" s="1">
        <v>172.6</v>
      </c>
      <c r="DK63" s="1">
        <v>171</v>
      </c>
      <c r="DL63" s="1">
        <v>169.7</v>
      </c>
      <c r="DM63" s="1">
        <v>174.2</v>
      </c>
      <c r="DN63" s="1">
        <v>172.9</v>
      </c>
      <c r="DO63" s="1">
        <v>165.7</v>
      </c>
      <c r="DP63" s="1">
        <v>163.80000000000001</v>
      </c>
      <c r="DQ63" s="1">
        <v>160.69999999999999</v>
      </c>
      <c r="DR63" s="1">
        <v>158</v>
      </c>
      <c r="DS63" s="1">
        <v>158.30000000000001</v>
      </c>
      <c r="DT63" s="1">
        <v>169.5</v>
      </c>
      <c r="DU63" s="1">
        <v>169.5</v>
      </c>
      <c r="DV63" s="1">
        <v>176.3</v>
      </c>
      <c r="DW63" s="1">
        <v>172.2</v>
      </c>
    </row>
    <row r="64" spans="1:127">
      <c r="A64" s="11" t="s">
        <v>34</v>
      </c>
      <c r="B64" s="1" t="s">
        <v>9</v>
      </c>
      <c r="C64" s="58" t="s">
        <v>96</v>
      </c>
      <c r="D64" s="1">
        <v>102.2</v>
      </c>
      <c r="E64" s="1">
        <v>103.2</v>
      </c>
      <c r="F64" s="1">
        <v>102.2</v>
      </c>
      <c r="G64" s="1">
        <v>105.5</v>
      </c>
      <c r="H64" s="1">
        <v>112.9</v>
      </c>
      <c r="I64" s="1">
        <v>126.7</v>
      </c>
      <c r="J64" s="1">
        <v>140</v>
      </c>
      <c r="K64" s="1">
        <v>151.80000000000001</v>
      </c>
      <c r="L64" s="1">
        <v>160.9</v>
      </c>
      <c r="M64" s="1">
        <v>171.2</v>
      </c>
      <c r="N64" s="1">
        <v>183.1</v>
      </c>
      <c r="O64" s="1">
        <v>145.4</v>
      </c>
      <c r="P64" s="1">
        <v>122.2</v>
      </c>
      <c r="Q64" s="1">
        <v>114.5</v>
      </c>
      <c r="R64" s="1">
        <v>116.3</v>
      </c>
      <c r="S64" s="1">
        <v>120.7</v>
      </c>
      <c r="T64" s="1">
        <v>125</v>
      </c>
      <c r="U64" s="1">
        <v>132.1</v>
      </c>
      <c r="V64" s="1">
        <v>157.69999999999999</v>
      </c>
      <c r="W64" s="1">
        <v>168.2</v>
      </c>
      <c r="X64" s="1">
        <v>162.1</v>
      </c>
      <c r="Y64" s="1">
        <v>156.80000000000001</v>
      </c>
      <c r="Z64" s="1">
        <v>152.4</v>
      </c>
      <c r="AA64" s="1">
        <v>140.5</v>
      </c>
      <c r="AB64" s="1">
        <v>133</v>
      </c>
      <c r="AC64" s="1">
        <v>129.4</v>
      </c>
      <c r="AD64" s="1">
        <v>129.19999999999999</v>
      </c>
      <c r="AE64" s="1">
        <v>128.6</v>
      </c>
      <c r="AF64" s="1">
        <v>130.9</v>
      </c>
      <c r="AG64" s="1">
        <v>139.1</v>
      </c>
      <c r="AH64" s="1">
        <v>145.1</v>
      </c>
      <c r="AI64" s="1">
        <v>157.6</v>
      </c>
      <c r="AJ64" s="1">
        <v>162.19999999999999</v>
      </c>
      <c r="AK64" s="1">
        <v>160.4</v>
      </c>
      <c r="AL64" s="1">
        <v>158.4</v>
      </c>
      <c r="AM64" s="1">
        <v>146.69999999999999</v>
      </c>
      <c r="AN64" s="1">
        <v>141.5</v>
      </c>
      <c r="AO64" s="1">
        <v>130.30000000000001</v>
      </c>
      <c r="AP64" s="1">
        <v>129.80000000000001</v>
      </c>
      <c r="AQ64" s="1">
        <v>135</v>
      </c>
      <c r="AR64" s="1">
        <v>145.1</v>
      </c>
      <c r="AS64" s="1">
        <v>159.69999999999999</v>
      </c>
      <c r="AT64" s="1">
        <v>165.4</v>
      </c>
      <c r="AU64" s="1">
        <v>159.1</v>
      </c>
      <c r="AV64" s="1">
        <v>150.69999999999999</v>
      </c>
      <c r="AW64" s="1">
        <v>151.19999999999999</v>
      </c>
      <c r="AX64" s="1">
        <v>141.9</v>
      </c>
      <c r="AY64" s="1">
        <v>125.3</v>
      </c>
      <c r="AZ64" s="1">
        <v>119.4</v>
      </c>
      <c r="BA64" s="1">
        <v>119.5</v>
      </c>
      <c r="BB64" s="1">
        <v>120.5</v>
      </c>
      <c r="BC64" s="1">
        <v>123.4</v>
      </c>
      <c r="BD64" s="1">
        <v>125.6</v>
      </c>
      <c r="BE64" s="1">
        <v>133.30000000000001</v>
      </c>
      <c r="BF64" s="1">
        <v>159.5</v>
      </c>
      <c r="BG64" s="1">
        <v>168.6</v>
      </c>
      <c r="BH64" s="1">
        <v>156.6</v>
      </c>
      <c r="BI64" s="1">
        <v>162.6</v>
      </c>
      <c r="BJ64" s="1">
        <v>173.8</v>
      </c>
      <c r="BK64" s="1">
        <v>161.69999999999999</v>
      </c>
      <c r="BL64" s="1">
        <v>151.6</v>
      </c>
      <c r="BM64" s="1">
        <v>140.5</v>
      </c>
      <c r="BN64" s="1">
        <v>134.6</v>
      </c>
      <c r="BO64" s="1">
        <v>132.6</v>
      </c>
      <c r="BP64" s="1">
        <v>135.6</v>
      </c>
      <c r="BQ64" s="1">
        <v>143.69999999999999</v>
      </c>
      <c r="BR64" s="1">
        <v>155.9</v>
      </c>
      <c r="BS64" s="1">
        <v>156.6</v>
      </c>
      <c r="BT64" s="1">
        <v>150</v>
      </c>
      <c r="BU64" s="1">
        <v>146.69999999999999</v>
      </c>
      <c r="BV64" s="1">
        <v>146.69999999999999</v>
      </c>
      <c r="BW64" s="1">
        <v>135.19999999999999</v>
      </c>
      <c r="BX64" s="1">
        <v>131.30000000000001</v>
      </c>
      <c r="BY64" s="1">
        <v>129.69999999999999</v>
      </c>
      <c r="BZ64" s="1">
        <v>132.6</v>
      </c>
      <c r="CA64" s="1">
        <v>143</v>
      </c>
      <c r="CB64" s="1">
        <v>150.5</v>
      </c>
      <c r="CC64" s="1">
        <v>160.30000000000001</v>
      </c>
      <c r="CD64" s="1">
        <v>167.4</v>
      </c>
      <c r="CE64" s="1">
        <v>173.2</v>
      </c>
      <c r="CF64" s="1">
        <v>188.4</v>
      </c>
      <c r="CG64" s="1">
        <v>199.6</v>
      </c>
      <c r="CH64" s="1">
        <v>217</v>
      </c>
      <c r="CI64" s="1">
        <v>197</v>
      </c>
      <c r="CJ64" s="1">
        <v>170.7</v>
      </c>
      <c r="CK64" s="1">
        <v>157.30000000000001</v>
      </c>
      <c r="CL64" s="1">
        <v>168.6</v>
      </c>
      <c r="CM64" s="10" t="s">
        <v>32</v>
      </c>
      <c r="CN64" s="1">
        <v>156.5</v>
      </c>
      <c r="CO64" s="1">
        <v>156.5</v>
      </c>
      <c r="CP64" s="1">
        <v>178.1</v>
      </c>
      <c r="CQ64" s="1">
        <v>186.7</v>
      </c>
      <c r="CR64" s="1">
        <v>209.2</v>
      </c>
      <c r="CS64" s="1">
        <v>230</v>
      </c>
      <c r="CT64" s="1">
        <v>230.5</v>
      </c>
      <c r="CU64" s="1">
        <v>194.2</v>
      </c>
      <c r="CV64" s="1">
        <v>160</v>
      </c>
      <c r="CW64" s="1">
        <v>149.5</v>
      </c>
      <c r="CX64" s="1">
        <v>144.1</v>
      </c>
      <c r="CY64" s="1">
        <v>147.9</v>
      </c>
      <c r="CZ64" s="1">
        <v>155.4</v>
      </c>
      <c r="DA64" s="1">
        <v>164.2</v>
      </c>
      <c r="DB64" s="1">
        <v>162.19999999999999</v>
      </c>
      <c r="DC64" s="1">
        <v>162.30000000000001</v>
      </c>
      <c r="DD64" s="1">
        <v>185.3</v>
      </c>
      <c r="DE64" s="1">
        <v>199.2</v>
      </c>
      <c r="DF64" s="1">
        <v>188.3</v>
      </c>
      <c r="DG64" s="1">
        <v>174.3</v>
      </c>
      <c r="DH64" s="1">
        <v>169.7</v>
      </c>
      <c r="DI64" s="1">
        <v>166.9</v>
      </c>
      <c r="DJ64" s="1">
        <v>166.2</v>
      </c>
      <c r="DK64" s="1">
        <v>174.9</v>
      </c>
      <c r="DL64" s="1">
        <v>182.3</v>
      </c>
      <c r="DM64" s="1">
        <v>182.1</v>
      </c>
      <c r="DN64" s="1">
        <v>186.7</v>
      </c>
      <c r="DO64" s="1">
        <v>191.8</v>
      </c>
      <c r="DP64" s="1">
        <v>199.7</v>
      </c>
      <c r="DQ64" s="1">
        <v>183.1</v>
      </c>
      <c r="DR64" s="1">
        <v>159.9</v>
      </c>
      <c r="DS64" s="1">
        <v>153.9</v>
      </c>
      <c r="DT64" s="1">
        <v>152.69999999999999</v>
      </c>
      <c r="DU64" s="1">
        <v>152.80000000000001</v>
      </c>
      <c r="DV64" s="1">
        <v>155.4</v>
      </c>
      <c r="DW64" s="1">
        <v>161</v>
      </c>
    </row>
    <row r="65" spans="1:127">
      <c r="A65" s="11" t="s">
        <v>34</v>
      </c>
      <c r="B65" s="1" t="s">
        <v>10</v>
      </c>
      <c r="C65" s="58" t="s">
        <v>96</v>
      </c>
      <c r="D65" s="1">
        <v>106</v>
      </c>
      <c r="E65" s="1">
        <v>105.3</v>
      </c>
      <c r="F65" s="1">
        <v>105</v>
      </c>
      <c r="G65" s="1">
        <v>105.3</v>
      </c>
      <c r="H65" s="1">
        <v>105.8</v>
      </c>
      <c r="I65" s="1">
        <v>106.3</v>
      </c>
      <c r="J65" s="1">
        <v>106.4</v>
      </c>
      <c r="K65" s="1">
        <v>106.5</v>
      </c>
      <c r="L65" s="1">
        <v>107.1</v>
      </c>
      <c r="M65" s="1">
        <v>107.3</v>
      </c>
      <c r="N65" s="1">
        <v>108.2</v>
      </c>
      <c r="O65" s="1">
        <v>108.7</v>
      </c>
      <c r="P65" s="1">
        <v>108.9</v>
      </c>
      <c r="Q65" s="1">
        <v>109.3</v>
      </c>
      <c r="R65" s="1">
        <v>109.8</v>
      </c>
      <c r="S65" s="1">
        <v>111</v>
      </c>
      <c r="T65" s="1">
        <v>111.9</v>
      </c>
      <c r="U65" s="1">
        <v>112.4</v>
      </c>
      <c r="V65" s="1">
        <v>113.2</v>
      </c>
      <c r="W65" s="1">
        <v>114.5</v>
      </c>
      <c r="X65" s="1">
        <v>115.6</v>
      </c>
      <c r="Y65" s="1">
        <v>116.1</v>
      </c>
      <c r="Z65" s="1">
        <v>117.2</v>
      </c>
      <c r="AA65" s="1">
        <v>117.6</v>
      </c>
      <c r="AB65" s="1">
        <v>119.1</v>
      </c>
      <c r="AC65" s="1">
        <v>120.9</v>
      </c>
      <c r="AD65" s="1">
        <v>122.4</v>
      </c>
      <c r="AE65" s="1">
        <v>124.8</v>
      </c>
      <c r="AF65" s="1">
        <v>130.5</v>
      </c>
      <c r="AG65" s="1">
        <v>137.4</v>
      </c>
      <c r="AH65" s="1">
        <v>139.1</v>
      </c>
      <c r="AI65" s="1">
        <v>144</v>
      </c>
      <c r="AJ65" s="1">
        <v>150</v>
      </c>
      <c r="AK65" s="1">
        <v>165.3</v>
      </c>
      <c r="AL65" s="1">
        <v>171.2</v>
      </c>
      <c r="AM65" s="1">
        <v>171.5</v>
      </c>
      <c r="AN65" s="1">
        <v>170.7</v>
      </c>
      <c r="AO65" s="1">
        <v>167.4</v>
      </c>
      <c r="AP65" s="1">
        <v>164.3</v>
      </c>
      <c r="AQ65" s="1">
        <v>167.5</v>
      </c>
      <c r="AR65" s="1">
        <v>171.7</v>
      </c>
      <c r="AS65" s="1">
        <v>174.3</v>
      </c>
      <c r="AT65" s="1">
        <v>177.4</v>
      </c>
      <c r="AU65" s="1">
        <v>175.6</v>
      </c>
      <c r="AV65" s="1">
        <v>171.5</v>
      </c>
      <c r="AW65" s="1">
        <v>172.1</v>
      </c>
      <c r="AX65" s="1">
        <v>171.7</v>
      </c>
      <c r="AY65" s="1">
        <v>168.7</v>
      </c>
      <c r="AZ65" s="1">
        <v>159.5</v>
      </c>
      <c r="BA65" s="1">
        <v>152.19999999999999</v>
      </c>
      <c r="BB65" s="1">
        <v>143.9</v>
      </c>
      <c r="BC65" s="1">
        <v>140.9</v>
      </c>
      <c r="BD65" s="1">
        <v>138.30000000000001</v>
      </c>
      <c r="BE65" s="1">
        <v>136.19999999999999</v>
      </c>
      <c r="BF65" s="1">
        <v>133.6</v>
      </c>
      <c r="BG65" s="1">
        <v>132.69999999999999</v>
      </c>
      <c r="BH65" s="1">
        <v>132.9</v>
      </c>
      <c r="BI65" s="1">
        <v>132.30000000000001</v>
      </c>
      <c r="BJ65" s="1">
        <v>131.19999999999999</v>
      </c>
      <c r="BK65" s="1">
        <v>129.1</v>
      </c>
      <c r="BL65" s="1">
        <v>127.3</v>
      </c>
      <c r="BM65" s="1">
        <v>125.8</v>
      </c>
      <c r="BN65" s="1">
        <v>124.6</v>
      </c>
      <c r="BO65" s="1">
        <v>123.5</v>
      </c>
      <c r="BP65" s="1">
        <v>122.3</v>
      </c>
      <c r="BQ65" s="1">
        <v>121.4</v>
      </c>
      <c r="BR65" s="1">
        <v>121.7</v>
      </c>
      <c r="BS65" s="1">
        <v>122.4</v>
      </c>
      <c r="BT65" s="1">
        <v>121.4</v>
      </c>
      <c r="BU65" s="1">
        <v>119.1</v>
      </c>
      <c r="BV65" s="1">
        <v>119.1</v>
      </c>
      <c r="BW65" s="1">
        <v>119.8</v>
      </c>
      <c r="BX65" s="1">
        <v>120.3</v>
      </c>
      <c r="BY65" s="1">
        <v>121</v>
      </c>
      <c r="BZ65" s="1">
        <v>121.8</v>
      </c>
      <c r="CA65" s="1">
        <v>124.9</v>
      </c>
      <c r="CB65" s="1">
        <v>128.30000000000001</v>
      </c>
      <c r="CC65" s="1">
        <v>130</v>
      </c>
      <c r="CD65" s="1">
        <v>130.9</v>
      </c>
      <c r="CE65" s="1">
        <v>131.6</v>
      </c>
      <c r="CF65" s="1">
        <v>132.5</v>
      </c>
      <c r="CG65" s="1">
        <v>135.69999999999999</v>
      </c>
      <c r="CH65" s="1">
        <v>138.30000000000001</v>
      </c>
      <c r="CI65" s="1">
        <v>140.4</v>
      </c>
      <c r="CJ65" s="1">
        <v>141.1</v>
      </c>
      <c r="CK65" s="1">
        <v>141.1</v>
      </c>
      <c r="CL65" s="1">
        <v>150.4</v>
      </c>
      <c r="CM65" s="10" t="s">
        <v>32</v>
      </c>
      <c r="CN65" s="1">
        <v>150.9</v>
      </c>
      <c r="CO65" s="1">
        <v>150.9</v>
      </c>
      <c r="CP65" s="1">
        <v>150.4</v>
      </c>
      <c r="CQ65" s="1">
        <v>149.80000000000001</v>
      </c>
      <c r="CR65" s="1">
        <v>150.9</v>
      </c>
      <c r="CS65" s="1">
        <v>156.80000000000001</v>
      </c>
      <c r="CT65" s="1">
        <v>160.19999999999999</v>
      </c>
      <c r="CU65" s="1">
        <v>160.4</v>
      </c>
      <c r="CV65" s="1">
        <v>158.80000000000001</v>
      </c>
      <c r="CW65" s="1">
        <v>159.80000000000001</v>
      </c>
      <c r="CX65" s="1">
        <v>161.69999999999999</v>
      </c>
      <c r="CY65" s="1">
        <v>165.4</v>
      </c>
      <c r="CZ65" s="1">
        <v>166</v>
      </c>
      <c r="DA65" s="1">
        <v>164</v>
      </c>
      <c r="DB65" s="1">
        <v>164.1</v>
      </c>
      <c r="DC65" s="1">
        <v>164.1</v>
      </c>
      <c r="DD65" s="1">
        <v>165.2</v>
      </c>
      <c r="DE65" s="1">
        <v>165.3</v>
      </c>
      <c r="DF65" s="1">
        <v>164.4</v>
      </c>
      <c r="DG65" s="1">
        <v>163.9</v>
      </c>
      <c r="DH65" s="1">
        <v>163.69999999999999</v>
      </c>
      <c r="DI65" s="1">
        <v>163.9</v>
      </c>
      <c r="DJ65" s="1">
        <v>164.7</v>
      </c>
      <c r="DK65" s="1">
        <v>164.7</v>
      </c>
      <c r="DL65" s="1">
        <v>164.3</v>
      </c>
      <c r="DM65" s="1">
        <v>164.3</v>
      </c>
      <c r="DN65" s="1">
        <v>167.2</v>
      </c>
      <c r="DO65" s="1">
        <v>169.1</v>
      </c>
      <c r="DP65" s="1">
        <v>169.8</v>
      </c>
      <c r="DQ65" s="1">
        <v>170.5</v>
      </c>
      <c r="DR65" s="1">
        <v>170.8</v>
      </c>
      <c r="DS65" s="1">
        <v>170.9</v>
      </c>
      <c r="DT65" s="1">
        <v>171</v>
      </c>
      <c r="DU65" s="1">
        <v>171.1</v>
      </c>
      <c r="DV65" s="1">
        <v>173.4</v>
      </c>
      <c r="DW65" s="1">
        <v>175.6</v>
      </c>
    </row>
    <row r="66" spans="1:127">
      <c r="A66" s="11" t="s">
        <v>34</v>
      </c>
      <c r="B66" s="1" t="s">
        <v>11</v>
      </c>
      <c r="C66" s="58" t="s">
        <v>96</v>
      </c>
      <c r="D66" s="1">
        <v>106.2</v>
      </c>
      <c r="E66" s="1">
        <v>105.1</v>
      </c>
      <c r="F66" s="1">
        <v>104.2</v>
      </c>
      <c r="G66" s="1">
        <v>103.5</v>
      </c>
      <c r="H66" s="1">
        <v>103.1</v>
      </c>
      <c r="I66" s="1">
        <v>103.2</v>
      </c>
      <c r="J66" s="1">
        <v>103.3</v>
      </c>
      <c r="K66" s="1">
        <v>103.1</v>
      </c>
      <c r="L66" s="1">
        <v>103.1</v>
      </c>
      <c r="M66" s="1">
        <v>102.7</v>
      </c>
      <c r="N66" s="1">
        <v>102.2</v>
      </c>
      <c r="O66" s="1">
        <v>101.5</v>
      </c>
      <c r="P66" s="1">
        <v>100.2</v>
      </c>
      <c r="Q66" s="1">
        <v>99.2</v>
      </c>
      <c r="R66" s="1">
        <v>99.6</v>
      </c>
      <c r="S66" s="1">
        <v>101.8</v>
      </c>
      <c r="T66" s="1">
        <v>102.8</v>
      </c>
      <c r="U66" s="1">
        <v>102.9</v>
      </c>
      <c r="V66" s="1">
        <v>104.1</v>
      </c>
      <c r="W66" s="1">
        <v>104.3</v>
      </c>
      <c r="X66" s="1">
        <v>103.8</v>
      </c>
      <c r="Y66" s="1">
        <v>103.1</v>
      </c>
      <c r="Z66" s="1">
        <v>102.1</v>
      </c>
      <c r="AA66" s="1">
        <v>100.6</v>
      </c>
      <c r="AB66" s="1">
        <v>99</v>
      </c>
      <c r="AC66" s="1">
        <v>98.3</v>
      </c>
      <c r="AD66" s="1">
        <v>97</v>
      </c>
      <c r="AE66" s="1">
        <v>95.7</v>
      </c>
      <c r="AF66" s="1">
        <v>95.3</v>
      </c>
      <c r="AG66" s="1">
        <v>94.1</v>
      </c>
      <c r="AH66" s="1">
        <v>91.3</v>
      </c>
      <c r="AI66" s="1">
        <v>90.5</v>
      </c>
      <c r="AJ66" s="1">
        <v>90.4</v>
      </c>
      <c r="AK66" s="1">
        <v>92.3</v>
      </c>
      <c r="AL66" s="1">
        <v>93.3</v>
      </c>
      <c r="AM66" s="1">
        <v>94.5</v>
      </c>
      <c r="AN66" s="1">
        <v>97.4</v>
      </c>
      <c r="AO66" s="1">
        <v>98.8</v>
      </c>
      <c r="AP66" s="1">
        <v>100.9</v>
      </c>
      <c r="AQ66" s="1">
        <v>106.4</v>
      </c>
      <c r="AR66" s="1">
        <v>108.7</v>
      </c>
      <c r="AS66" s="1">
        <v>109.9</v>
      </c>
      <c r="AT66" s="1">
        <v>111.3</v>
      </c>
      <c r="AU66" s="1">
        <v>112.9</v>
      </c>
      <c r="AV66" s="1">
        <v>113.8</v>
      </c>
      <c r="AW66" s="1">
        <v>114.1</v>
      </c>
      <c r="AX66" s="1">
        <v>114.1</v>
      </c>
      <c r="AY66" s="1">
        <v>114.4</v>
      </c>
      <c r="AZ66" s="1">
        <v>115.6</v>
      </c>
      <c r="BA66" s="1">
        <v>117.3</v>
      </c>
      <c r="BB66" s="1">
        <v>118</v>
      </c>
      <c r="BC66" s="1">
        <v>118.5</v>
      </c>
      <c r="BD66" s="1">
        <v>119.4</v>
      </c>
      <c r="BE66" s="1">
        <v>119.6</v>
      </c>
      <c r="BF66" s="1">
        <v>120.5</v>
      </c>
      <c r="BG66" s="1">
        <v>121.2</v>
      </c>
      <c r="BH66" s="1">
        <v>121.5</v>
      </c>
      <c r="BI66" s="1">
        <v>121.8</v>
      </c>
      <c r="BJ66" s="1">
        <v>123</v>
      </c>
      <c r="BK66" s="1">
        <v>121.5</v>
      </c>
      <c r="BL66" s="1">
        <v>118.8</v>
      </c>
      <c r="BM66" s="1">
        <v>117.1</v>
      </c>
      <c r="BN66" s="1">
        <v>116.1</v>
      </c>
      <c r="BO66" s="1">
        <v>113.7</v>
      </c>
      <c r="BP66" s="1">
        <v>109.6</v>
      </c>
      <c r="BQ66" s="1">
        <v>111.1</v>
      </c>
      <c r="BR66" s="1">
        <v>113.5</v>
      </c>
      <c r="BS66" s="1">
        <v>114.7</v>
      </c>
      <c r="BT66" s="1">
        <v>113.7</v>
      </c>
      <c r="BU66" s="1">
        <v>111.9</v>
      </c>
      <c r="BV66" s="1">
        <v>111.9</v>
      </c>
      <c r="BW66" s="1">
        <v>110.3</v>
      </c>
      <c r="BX66" s="1">
        <v>109.1</v>
      </c>
      <c r="BY66" s="1">
        <v>109</v>
      </c>
      <c r="BZ66" s="1">
        <v>109</v>
      </c>
      <c r="CA66" s="1">
        <v>109.9</v>
      </c>
      <c r="CB66" s="1">
        <v>111</v>
      </c>
      <c r="CC66" s="1">
        <v>111.1</v>
      </c>
      <c r="CD66" s="1">
        <v>112</v>
      </c>
      <c r="CE66" s="1">
        <v>113.2</v>
      </c>
      <c r="CF66" s="1">
        <v>114</v>
      </c>
      <c r="CG66" s="1">
        <v>114.2</v>
      </c>
      <c r="CH66" s="1">
        <v>114</v>
      </c>
      <c r="CI66" s="1">
        <v>114.1</v>
      </c>
      <c r="CJ66" s="1">
        <v>113.6</v>
      </c>
      <c r="CK66" s="1">
        <v>113.2</v>
      </c>
      <c r="CL66" s="1">
        <v>120.3</v>
      </c>
      <c r="CM66" s="10" t="s">
        <v>32</v>
      </c>
      <c r="CN66" s="1">
        <v>114.2</v>
      </c>
      <c r="CO66" s="1">
        <v>114.2</v>
      </c>
      <c r="CP66" s="1">
        <v>115.1</v>
      </c>
      <c r="CQ66" s="1">
        <v>116.4</v>
      </c>
      <c r="CR66" s="1">
        <v>116.2</v>
      </c>
      <c r="CS66" s="1">
        <v>115.7</v>
      </c>
      <c r="CT66" s="1">
        <v>115.3</v>
      </c>
      <c r="CU66" s="1">
        <v>114.6</v>
      </c>
      <c r="CV66" s="1">
        <v>112.8</v>
      </c>
      <c r="CW66" s="1">
        <v>112.6</v>
      </c>
      <c r="CX66" s="1">
        <v>113.1</v>
      </c>
      <c r="CY66" s="1">
        <v>114.8</v>
      </c>
      <c r="CZ66" s="1">
        <v>115.1</v>
      </c>
      <c r="DA66" s="1">
        <v>114.5</v>
      </c>
      <c r="DB66" s="1">
        <v>119.7</v>
      </c>
      <c r="DC66" s="1">
        <v>119.7</v>
      </c>
      <c r="DD66" s="1">
        <v>121.9</v>
      </c>
      <c r="DE66" s="1">
        <v>122.4</v>
      </c>
      <c r="DF66" s="1">
        <v>121</v>
      </c>
      <c r="DG66" s="1">
        <v>120</v>
      </c>
      <c r="DH66" s="1">
        <v>118.9</v>
      </c>
      <c r="DI66" s="1">
        <v>118.8</v>
      </c>
      <c r="DJ66" s="1">
        <v>119</v>
      </c>
      <c r="DK66" s="1">
        <v>119.7</v>
      </c>
      <c r="DL66" s="1">
        <v>119.9</v>
      </c>
      <c r="DM66" s="1">
        <v>120</v>
      </c>
      <c r="DN66" s="1">
        <v>120.9</v>
      </c>
      <c r="DO66" s="1">
        <v>121.6</v>
      </c>
      <c r="DP66" s="1">
        <v>121.9</v>
      </c>
      <c r="DQ66" s="1">
        <v>122.1</v>
      </c>
      <c r="DR66" s="1">
        <v>121.8</v>
      </c>
      <c r="DS66" s="1">
        <v>121.1</v>
      </c>
      <c r="DT66" s="1">
        <v>120</v>
      </c>
      <c r="DU66" s="1">
        <v>120</v>
      </c>
      <c r="DV66" s="1">
        <v>121.3</v>
      </c>
      <c r="DW66" s="1">
        <v>122.7</v>
      </c>
    </row>
    <row r="67" spans="1:127">
      <c r="A67" s="11" t="s">
        <v>34</v>
      </c>
      <c r="B67" s="1" t="s">
        <v>12</v>
      </c>
      <c r="C67" s="58" t="s">
        <v>96</v>
      </c>
      <c r="D67" s="1">
        <v>102.7</v>
      </c>
      <c r="E67" s="1">
        <v>102.8</v>
      </c>
      <c r="F67" s="1">
        <v>103</v>
      </c>
      <c r="G67" s="1">
        <v>103.3</v>
      </c>
      <c r="H67" s="1">
        <v>104.3</v>
      </c>
      <c r="I67" s="1">
        <v>105.7</v>
      </c>
      <c r="J67" s="1">
        <v>106.8</v>
      </c>
      <c r="K67" s="1">
        <v>107.4</v>
      </c>
      <c r="L67" s="1">
        <v>108.3</v>
      </c>
      <c r="M67" s="1">
        <v>108.7</v>
      </c>
      <c r="N67" s="1">
        <v>109.4</v>
      </c>
      <c r="O67" s="1">
        <v>110.5</v>
      </c>
      <c r="P67" s="1">
        <v>111</v>
      </c>
      <c r="Q67" s="1">
        <v>111.4</v>
      </c>
      <c r="R67" s="1">
        <v>111.8</v>
      </c>
      <c r="S67" s="1">
        <v>112.6</v>
      </c>
      <c r="T67" s="1">
        <v>113.4</v>
      </c>
      <c r="U67" s="1">
        <v>114.3</v>
      </c>
      <c r="V67" s="1">
        <v>115.5</v>
      </c>
      <c r="W67" s="1">
        <v>117.1</v>
      </c>
      <c r="X67" s="1">
        <v>117.6</v>
      </c>
      <c r="Y67" s="1">
        <v>118.1</v>
      </c>
      <c r="Z67" s="1">
        <v>118.7</v>
      </c>
      <c r="AA67" s="1">
        <v>119.1</v>
      </c>
      <c r="AB67" s="1">
        <v>120.3</v>
      </c>
      <c r="AC67" s="1">
        <v>121.6</v>
      </c>
      <c r="AD67" s="1">
        <v>122.1</v>
      </c>
      <c r="AE67" s="1">
        <v>122.4</v>
      </c>
      <c r="AF67" s="1">
        <v>123.4</v>
      </c>
      <c r="AG67" s="1">
        <v>125.5</v>
      </c>
      <c r="AH67" s="1">
        <v>126.1</v>
      </c>
      <c r="AI67" s="1">
        <v>126.8</v>
      </c>
      <c r="AJ67" s="1">
        <v>128.4</v>
      </c>
      <c r="AK67" s="1">
        <v>129.69999999999999</v>
      </c>
      <c r="AL67" s="1">
        <v>131.19999999999999</v>
      </c>
      <c r="AM67" s="1">
        <v>132.1</v>
      </c>
      <c r="AN67" s="1">
        <v>132.9</v>
      </c>
      <c r="AO67" s="1">
        <v>133.6</v>
      </c>
      <c r="AP67" s="1">
        <v>133.9</v>
      </c>
      <c r="AQ67" s="1">
        <v>134.4</v>
      </c>
      <c r="AR67" s="1">
        <v>135.30000000000001</v>
      </c>
      <c r="AS67" s="1">
        <v>136.30000000000001</v>
      </c>
      <c r="AT67" s="1">
        <v>137.5</v>
      </c>
      <c r="AU67" s="1">
        <v>138.1</v>
      </c>
      <c r="AV67" s="1">
        <v>138.80000000000001</v>
      </c>
      <c r="AW67" s="1">
        <v>139.30000000000001</v>
      </c>
      <c r="AX67" s="1">
        <v>139.69999999999999</v>
      </c>
      <c r="AY67" s="1">
        <v>140.19999999999999</v>
      </c>
      <c r="AZ67" s="1">
        <v>139.6</v>
      </c>
      <c r="BA67" s="1">
        <v>138.69999999999999</v>
      </c>
      <c r="BB67" s="1">
        <v>137.9</v>
      </c>
      <c r="BC67" s="1">
        <v>136.5</v>
      </c>
      <c r="BD67" s="1">
        <v>136</v>
      </c>
      <c r="BE67" s="1">
        <v>135.30000000000001</v>
      </c>
      <c r="BF67" s="1">
        <v>135.19999999999999</v>
      </c>
      <c r="BG67" s="1">
        <v>135.6</v>
      </c>
      <c r="BH67" s="1">
        <v>135.6</v>
      </c>
      <c r="BI67" s="1">
        <v>136.30000000000001</v>
      </c>
      <c r="BJ67" s="1">
        <v>136.80000000000001</v>
      </c>
      <c r="BK67" s="1">
        <v>137.1</v>
      </c>
      <c r="BL67" s="1">
        <v>137.5</v>
      </c>
      <c r="BM67" s="1">
        <v>137.30000000000001</v>
      </c>
      <c r="BN67" s="1">
        <v>137.80000000000001</v>
      </c>
      <c r="BO67" s="1">
        <v>138.19999999999999</v>
      </c>
      <c r="BP67" s="1">
        <v>138.1</v>
      </c>
      <c r="BQ67" s="1">
        <v>138.4</v>
      </c>
      <c r="BR67" s="1">
        <v>138.9</v>
      </c>
      <c r="BS67" s="1">
        <v>139.4</v>
      </c>
      <c r="BT67" s="1">
        <v>139.5</v>
      </c>
      <c r="BU67" s="1">
        <v>141</v>
      </c>
      <c r="BV67" s="1">
        <v>140.9</v>
      </c>
      <c r="BW67" s="1">
        <v>140.6</v>
      </c>
      <c r="BX67" s="1">
        <v>139.4</v>
      </c>
      <c r="BY67" s="1">
        <v>139.69999999999999</v>
      </c>
      <c r="BZ67" s="1">
        <v>139.5</v>
      </c>
      <c r="CA67" s="1">
        <v>139.9</v>
      </c>
      <c r="CB67" s="1">
        <v>140.6</v>
      </c>
      <c r="CC67" s="1">
        <v>141.69999999999999</v>
      </c>
      <c r="CD67" s="1">
        <v>142.6</v>
      </c>
      <c r="CE67" s="1">
        <v>144.1</v>
      </c>
      <c r="CF67" s="1">
        <v>145.4</v>
      </c>
      <c r="CG67" s="1">
        <v>147</v>
      </c>
      <c r="CH67" s="1">
        <v>148.69999999999999</v>
      </c>
      <c r="CI67" s="1">
        <v>150.9</v>
      </c>
      <c r="CJ67" s="1">
        <v>152</v>
      </c>
      <c r="CK67" s="1">
        <v>153.19999999999999</v>
      </c>
      <c r="CL67" s="1">
        <v>157.1</v>
      </c>
      <c r="CM67" s="10" t="s">
        <v>32</v>
      </c>
      <c r="CN67" s="1">
        <v>159.5</v>
      </c>
      <c r="CO67" s="1">
        <v>159.5</v>
      </c>
      <c r="CP67" s="1">
        <v>160</v>
      </c>
      <c r="CQ67" s="1">
        <v>160.30000000000001</v>
      </c>
      <c r="CR67" s="1">
        <v>161</v>
      </c>
      <c r="CS67" s="1">
        <v>161.80000000000001</v>
      </c>
      <c r="CT67" s="1">
        <v>163</v>
      </c>
      <c r="CU67" s="1">
        <v>164</v>
      </c>
      <c r="CV67" s="1">
        <v>164.2</v>
      </c>
      <c r="CW67" s="1">
        <v>163.5</v>
      </c>
      <c r="CX67" s="1">
        <v>163.9</v>
      </c>
      <c r="CY67" s="1">
        <v>168.2</v>
      </c>
      <c r="CZ67" s="1">
        <v>168.5</v>
      </c>
      <c r="DA67" s="1">
        <v>168.3</v>
      </c>
      <c r="DB67" s="1">
        <v>168.8</v>
      </c>
      <c r="DC67" s="1">
        <v>168.8</v>
      </c>
      <c r="DD67" s="1">
        <v>169.3</v>
      </c>
      <c r="DE67" s="1">
        <v>169.6</v>
      </c>
      <c r="DF67" s="1">
        <v>170.5</v>
      </c>
      <c r="DG67" s="1">
        <v>172.1</v>
      </c>
      <c r="DH67" s="1">
        <v>174.3</v>
      </c>
      <c r="DI67" s="1">
        <v>177.4</v>
      </c>
      <c r="DJ67" s="1">
        <v>181.3</v>
      </c>
      <c r="DK67" s="1">
        <v>184.9</v>
      </c>
      <c r="DL67" s="1">
        <v>187.1</v>
      </c>
      <c r="DM67" s="1">
        <v>190</v>
      </c>
      <c r="DN67" s="1">
        <v>193.6</v>
      </c>
      <c r="DO67" s="1">
        <v>197.3</v>
      </c>
      <c r="DP67" s="1">
        <v>199.9</v>
      </c>
      <c r="DQ67" s="1">
        <v>202.8</v>
      </c>
      <c r="DR67" s="1">
        <v>205.2</v>
      </c>
      <c r="DS67" s="1">
        <v>208.4</v>
      </c>
      <c r="DT67" s="1">
        <v>209.7</v>
      </c>
      <c r="DU67" s="1">
        <v>209.7</v>
      </c>
      <c r="DV67" s="1">
        <v>212.9</v>
      </c>
      <c r="DW67" s="1">
        <v>218</v>
      </c>
    </row>
    <row r="68" spans="1:127">
      <c r="A68" s="11" t="s">
        <v>34</v>
      </c>
      <c r="B68" s="1" t="s">
        <v>13</v>
      </c>
      <c r="C68" s="59" t="s">
        <v>96</v>
      </c>
      <c r="D68" s="1">
        <v>104.9</v>
      </c>
      <c r="E68" s="1">
        <v>105.5</v>
      </c>
      <c r="F68" s="1">
        <v>106.2</v>
      </c>
      <c r="G68" s="1">
        <v>107.2</v>
      </c>
      <c r="H68" s="1">
        <v>108.1</v>
      </c>
      <c r="I68" s="1">
        <v>109</v>
      </c>
      <c r="J68" s="1">
        <v>109.6</v>
      </c>
      <c r="K68" s="1">
        <v>110.2</v>
      </c>
      <c r="L68" s="1">
        <v>110.7</v>
      </c>
      <c r="M68" s="1">
        <v>111.2</v>
      </c>
      <c r="N68" s="1">
        <v>111.8</v>
      </c>
      <c r="O68" s="1">
        <v>112.1</v>
      </c>
      <c r="P68" s="1">
        <v>112.3</v>
      </c>
      <c r="Q68" s="1">
        <v>112.6</v>
      </c>
      <c r="R68" s="1">
        <v>112.7</v>
      </c>
      <c r="S68" s="1">
        <v>113.2</v>
      </c>
      <c r="T68" s="1">
        <v>113.7</v>
      </c>
      <c r="U68" s="1">
        <v>114.2</v>
      </c>
      <c r="V68" s="1">
        <v>114.8</v>
      </c>
      <c r="W68" s="1">
        <v>115.2</v>
      </c>
      <c r="X68" s="1">
        <v>115.8</v>
      </c>
      <c r="Y68" s="1">
        <v>116.1</v>
      </c>
      <c r="Z68" s="1">
        <v>116.4</v>
      </c>
      <c r="AA68" s="1">
        <v>116.8</v>
      </c>
      <c r="AB68" s="1">
        <v>117.3</v>
      </c>
      <c r="AC68" s="1">
        <v>118</v>
      </c>
      <c r="AD68" s="1">
        <v>118.1</v>
      </c>
      <c r="AE68" s="1">
        <v>118.5</v>
      </c>
      <c r="AF68" s="1">
        <v>119.2</v>
      </c>
      <c r="AG68" s="1">
        <v>119.8</v>
      </c>
      <c r="AH68" s="1">
        <v>119.9</v>
      </c>
      <c r="AI68" s="1">
        <v>120.4</v>
      </c>
      <c r="AJ68" s="1">
        <v>120.7</v>
      </c>
      <c r="AK68" s="1">
        <v>121.1</v>
      </c>
      <c r="AL68" s="1">
        <v>121.7</v>
      </c>
      <c r="AM68" s="1">
        <v>122</v>
      </c>
      <c r="AN68" s="1">
        <v>122.7</v>
      </c>
      <c r="AO68" s="1">
        <v>123</v>
      </c>
      <c r="AP68" s="1">
        <v>123.1</v>
      </c>
      <c r="AQ68" s="1">
        <v>123.6</v>
      </c>
      <c r="AR68" s="1">
        <v>124.2</v>
      </c>
      <c r="AS68" s="1">
        <v>124.4</v>
      </c>
      <c r="AT68" s="1">
        <v>125</v>
      </c>
      <c r="AU68" s="1">
        <v>125.5</v>
      </c>
      <c r="AV68" s="1">
        <v>126</v>
      </c>
      <c r="AW68" s="1">
        <v>126.1</v>
      </c>
      <c r="AX68" s="1">
        <v>126.2</v>
      </c>
      <c r="AY68" s="1">
        <v>126.6</v>
      </c>
      <c r="AZ68" s="1">
        <v>126.6</v>
      </c>
      <c r="BA68" s="1">
        <v>126.9</v>
      </c>
      <c r="BB68" s="1">
        <v>127.2</v>
      </c>
      <c r="BC68" s="1">
        <v>127.4</v>
      </c>
      <c r="BD68" s="1">
        <v>127.6</v>
      </c>
      <c r="BE68" s="1">
        <v>127.8</v>
      </c>
      <c r="BF68" s="1">
        <v>128.5</v>
      </c>
      <c r="BG68" s="1">
        <v>128.69999999999999</v>
      </c>
      <c r="BH68" s="1">
        <v>128.80000000000001</v>
      </c>
      <c r="BI68" s="1">
        <v>128.69999999999999</v>
      </c>
      <c r="BJ68" s="1">
        <v>129.19999999999999</v>
      </c>
      <c r="BK68" s="1">
        <v>128.80000000000001</v>
      </c>
      <c r="BL68" s="1">
        <v>129</v>
      </c>
      <c r="BM68" s="1">
        <v>128.6</v>
      </c>
      <c r="BN68" s="1">
        <v>129.1</v>
      </c>
      <c r="BO68" s="1">
        <v>129.6</v>
      </c>
      <c r="BP68" s="1">
        <v>129.9</v>
      </c>
      <c r="BQ68" s="1">
        <v>130.30000000000001</v>
      </c>
      <c r="BR68" s="1">
        <v>130.30000000000001</v>
      </c>
      <c r="BS68" s="1">
        <v>131.1</v>
      </c>
      <c r="BT68" s="1">
        <v>130.80000000000001</v>
      </c>
      <c r="BU68" s="1">
        <v>133.6</v>
      </c>
      <c r="BV68" s="1">
        <v>133.5</v>
      </c>
      <c r="BW68" s="1">
        <v>133.80000000000001</v>
      </c>
      <c r="BX68" s="1">
        <v>133.30000000000001</v>
      </c>
      <c r="BY68" s="1">
        <v>133.6</v>
      </c>
      <c r="BZ68" s="1">
        <v>133.69999999999999</v>
      </c>
      <c r="CA68" s="1">
        <v>134</v>
      </c>
      <c r="CB68" s="1">
        <v>134.19999999999999</v>
      </c>
      <c r="CC68" s="1">
        <v>134.69999999999999</v>
      </c>
      <c r="CD68" s="1">
        <v>134.9</v>
      </c>
      <c r="CE68" s="1">
        <v>135</v>
      </c>
      <c r="CF68" s="1">
        <v>135.1</v>
      </c>
      <c r="CG68" s="1">
        <v>135.30000000000001</v>
      </c>
      <c r="CH68" s="1">
        <v>135.80000000000001</v>
      </c>
      <c r="CI68" s="1">
        <v>136.1</v>
      </c>
      <c r="CJ68" s="1">
        <v>136.5</v>
      </c>
      <c r="CK68" s="1">
        <v>136.69999999999999</v>
      </c>
      <c r="CL68" s="1">
        <v>136.80000000000001</v>
      </c>
      <c r="CM68" s="10" t="s">
        <v>32</v>
      </c>
      <c r="CN68" s="1">
        <v>139.4</v>
      </c>
      <c r="CO68" s="1">
        <v>139.4</v>
      </c>
      <c r="CP68" s="1">
        <v>140.6</v>
      </c>
      <c r="CQ68" s="1">
        <v>142.19999999999999</v>
      </c>
      <c r="CR68" s="1">
        <v>144</v>
      </c>
      <c r="CS68" s="1">
        <v>146.5</v>
      </c>
      <c r="CT68" s="1">
        <v>149.19999999999999</v>
      </c>
      <c r="CU68" s="1">
        <v>151.80000000000001</v>
      </c>
      <c r="CV68" s="1">
        <v>155.5</v>
      </c>
      <c r="CW68" s="1">
        <v>156.5</v>
      </c>
      <c r="CX68" s="1">
        <v>157.6</v>
      </c>
      <c r="CY68" s="1">
        <v>159.30000000000001</v>
      </c>
      <c r="CZ68" s="1">
        <v>160</v>
      </c>
      <c r="DA68" s="1">
        <v>160.9</v>
      </c>
      <c r="DB68" s="1">
        <v>162.69999999999999</v>
      </c>
      <c r="DC68" s="1">
        <v>162.69999999999999</v>
      </c>
      <c r="DD68" s="1">
        <v>163.19999999999999</v>
      </c>
      <c r="DE68" s="1">
        <v>163.69999999999999</v>
      </c>
      <c r="DF68" s="1">
        <v>164.2</v>
      </c>
      <c r="DG68" s="1">
        <v>164.3</v>
      </c>
      <c r="DH68" s="1">
        <v>164.7</v>
      </c>
      <c r="DI68" s="1">
        <v>165.3</v>
      </c>
      <c r="DJ68" s="1">
        <v>166.2</v>
      </c>
      <c r="DK68" s="1">
        <v>167.1</v>
      </c>
      <c r="DL68" s="1">
        <v>167.9</v>
      </c>
      <c r="DM68" s="1">
        <v>168.4</v>
      </c>
      <c r="DN68" s="1">
        <v>168.8</v>
      </c>
      <c r="DO68" s="1">
        <v>169.4</v>
      </c>
      <c r="DP68" s="1">
        <v>169.9</v>
      </c>
      <c r="DQ68" s="1">
        <v>170.4</v>
      </c>
      <c r="DR68" s="1">
        <v>171</v>
      </c>
      <c r="DS68" s="1">
        <v>171.4</v>
      </c>
      <c r="DT68" s="1">
        <v>172.3</v>
      </c>
      <c r="DU68" s="1">
        <v>172.3</v>
      </c>
      <c r="DV68" s="1">
        <v>172.9</v>
      </c>
      <c r="DW68" s="1">
        <v>173.4</v>
      </c>
    </row>
    <row r="69" spans="1:127">
      <c r="A69" s="11" t="s">
        <v>34</v>
      </c>
      <c r="B69" s="1" t="s">
        <v>14</v>
      </c>
      <c r="C69" s="59" t="s">
        <v>117</v>
      </c>
      <c r="D69" s="1">
        <v>107.3</v>
      </c>
      <c r="E69" s="1">
        <v>108.3</v>
      </c>
      <c r="F69" s="1">
        <v>108.9</v>
      </c>
      <c r="G69" s="1">
        <v>109.6</v>
      </c>
      <c r="H69" s="1">
        <v>110.5</v>
      </c>
      <c r="I69" s="1">
        <v>111.6</v>
      </c>
      <c r="J69" s="1">
        <v>112.6</v>
      </c>
      <c r="K69" s="1">
        <v>113.4</v>
      </c>
      <c r="L69" s="1">
        <v>114.6</v>
      </c>
      <c r="M69" s="1">
        <v>115.4</v>
      </c>
      <c r="N69" s="1">
        <v>116.5</v>
      </c>
      <c r="O69" s="1">
        <v>117.4</v>
      </c>
      <c r="P69" s="1">
        <v>118.1</v>
      </c>
      <c r="Q69" s="1">
        <v>118.8</v>
      </c>
      <c r="R69" s="1">
        <v>119.3</v>
      </c>
      <c r="S69" s="1">
        <v>119.8</v>
      </c>
      <c r="T69" s="1">
        <v>120.4</v>
      </c>
      <c r="U69" s="1">
        <v>121.2</v>
      </c>
      <c r="V69" s="1">
        <v>122.1</v>
      </c>
      <c r="W69" s="1">
        <v>123.1</v>
      </c>
      <c r="X69" s="1">
        <v>123.8</v>
      </c>
      <c r="Y69" s="1">
        <v>124.5</v>
      </c>
      <c r="Z69" s="1">
        <v>125.6</v>
      </c>
      <c r="AA69" s="1">
        <v>126.1</v>
      </c>
      <c r="AB69" s="1">
        <v>126.7</v>
      </c>
      <c r="AC69" s="1">
        <v>127.6</v>
      </c>
      <c r="AD69" s="1">
        <v>128.4</v>
      </c>
      <c r="AE69" s="1">
        <v>129.1</v>
      </c>
      <c r="AF69" s="1">
        <v>129.80000000000001</v>
      </c>
      <c r="AG69" s="1">
        <v>130.9</v>
      </c>
      <c r="AH69" s="1">
        <v>131.4</v>
      </c>
      <c r="AI69" s="1">
        <v>132.1</v>
      </c>
      <c r="AJ69" s="1">
        <v>132.5</v>
      </c>
      <c r="AK69" s="1">
        <v>133</v>
      </c>
      <c r="AL69" s="1">
        <v>134</v>
      </c>
      <c r="AM69" s="1">
        <v>134.69999999999999</v>
      </c>
      <c r="AN69" s="1">
        <v>135.30000000000001</v>
      </c>
      <c r="AO69" s="1">
        <v>135.80000000000001</v>
      </c>
      <c r="AP69" s="1">
        <v>136.30000000000001</v>
      </c>
      <c r="AQ69" s="1">
        <v>136.69999999999999</v>
      </c>
      <c r="AR69" s="1">
        <v>137.4</v>
      </c>
      <c r="AS69" s="1">
        <v>138.1</v>
      </c>
      <c r="AT69" s="1">
        <v>138.80000000000001</v>
      </c>
      <c r="AU69" s="1">
        <v>139.5</v>
      </c>
      <c r="AV69" s="1">
        <v>140.19999999999999</v>
      </c>
      <c r="AW69" s="1">
        <v>141.1</v>
      </c>
      <c r="AX69" s="1">
        <v>141.80000000000001</v>
      </c>
      <c r="AY69" s="1">
        <v>142.30000000000001</v>
      </c>
      <c r="AZ69" s="1">
        <v>142.80000000000001</v>
      </c>
      <c r="BA69" s="1">
        <v>143.19999999999999</v>
      </c>
      <c r="BB69" s="1">
        <v>144</v>
      </c>
      <c r="BC69" s="1">
        <v>144.19999999999999</v>
      </c>
      <c r="BD69" s="1">
        <v>144.5</v>
      </c>
      <c r="BE69" s="1">
        <v>144.9</v>
      </c>
      <c r="BF69" s="1">
        <v>145.80000000000001</v>
      </c>
      <c r="BG69" s="1">
        <v>146.80000000000001</v>
      </c>
      <c r="BH69" s="1">
        <v>147.30000000000001</v>
      </c>
      <c r="BI69" s="1">
        <v>148.1</v>
      </c>
      <c r="BJ69" s="1">
        <v>148.9</v>
      </c>
      <c r="BK69" s="1">
        <v>149</v>
      </c>
      <c r="BL69" s="1">
        <v>149.5</v>
      </c>
      <c r="BM69" s="1">
        <v>149.6</v>
      </c>
      <c r="BN69" s="1">
        <v>150.4</v>
      </c>
      <c r="BO69" s="1">
        <v>151.19999999999999</v>
      </c>
      <c r="BP69" s="1">
        <v>151.69999999999999</v>
      </c>
      <c r="BQ69" s="1">
        <v>151.80000000000001</v>
      </c>
      <c r="BR69" s="1">
        <v>152.30000000000001</v>
      </c>
      <c r="BS69" s="1">
        <v>153</v>
      </c>
      <c r="BT69" s="1">
        <v>153.80000000000001</v>
      </c>
      <c r="BU69" s="1">
        <v>154.5</v>
      </c>
      <c r="BV69" s="1">
        <v>154.5</v>
      </c>
      <c r="BW69" s="1">
        <v>154.6</v>
      </c>
      <c r="BX69" s="1">
        <v>154.6</v>
      </c>
      <c r="BY69" s="1">
        <v>154.9</v>
      </c>
      <c r="BZ69" s="1">
        <v>155.19999999999999</v>
      </c>
      <c r="CA69" s="1">
        <v>155.5</v>
      </c>
      <c r="CB69" s="1">
        <v>155.9</v>
      </c>
      <c r="CC69" s="1">
        <v>156.19999999999999</v>
      </c>
      <c r="CD69" s="1">
        <v>156.6</v>
      </c>
      <c r="CE69" s="1">
        <v>156.80000000000001</v>
      </c>
      <c r="CF69" s="1">
        <v>157.1</v>
      </c>
      <c r="CG69" s="1">
        <v>157.5</v>
      </c>
      <c r="CH69" s="1">
        <v>158</v>
      </c>
      <c r="CI69" s="1">
        <v>158.6</v>
      </c>
      <c r="CJ69" s="1">
        <v>159.1</v>
      </c>
      <c r="CK69" s="1">
        <v>159.6</v>
      </c>
      <c r="CL69" s="10" t="s">
        <v>32</v>
      </c>
      <c r="CM69" s="10" t="s">
        <v>32</v>
      </c>
      <c r="CN69" s="1">
        <v>161.80000000000001</v>
      </c>
      <c r="CO69" s="1">
        <v>161.80000000000001</v>
      </c>
      <c r="CP69" s="1">
        <v>162.30000000000001</v>
      </c>
      <c r="CQ69" s="1">
        <v>162.9</v>
      </c>
      <c r="CR69" s="1">
        <v>163.19999999999999</v>
      </c>
      <c r="CS69" s="1">
        <v>163.80000000000001</v>
      </c>
      <c r="CT69" s="1">
        <v>164.8</v>
      </c>
      <c r="CU69" s="1">
        <v>165.6</v>
      </c>
      <c r="CV69" s="1">
        <v>167.5</v>
      </c>
      <c r="CW69" s="1">
        <v>168.2</v>
      </c>
      <c r="CX69" s="1">
        <v>168.9</v>
      </c>
      <c r="CY69" s="1">
        <v>170.4</v>
      </c>
      <c r="CZ69" s="1">
        <v>172.4</v>
      </c>
      <c r="DA69" s="1">
        <v>172.2</v>
      </c>
      <c r="DB69" s="1">
        <v>173.9</v>
      </c>
      <c r="DC69" s="1">
        <v>173.9</v>
      </c>
      <c r="DD69" s="1">
        <v>174.7</v>
      </c>
      <c r="DE69" s="1">
        <v>175.5</v>
      </c>
      <c r="DF69" s="1">
        <v>176.5</v>
      </c>
      <c r="DG69" s="1">
        <v>177.3</v>
      </c>
      <c r="DH69" s="1">
        <v>178</v>
      </c>
      <c r="DI69" s="1">
        <v>179.3</v>
      </c>
      <c r="DJ69" s="1">
        <v>180.9</v>
      </c>
      <c r="DK69" s="1">
        <v>182.5</v>
      </c>
      <c r="DL69" s="1">
        <v>183.9</v>
      </c>
      <c r="DM69" s="1">
        <v>185.2</v>
      </c>
      <c r="DN69" s="1">
        <v>186.3</v>
      </c>
      <c r="DO69" s="1">
        <v>187.4</v>
      </c>
      <c r="DP69" s="1">
        <v>188.3</v>
      </c>
      <c r="DQ69" s="1">
        <v>189.5</v>
      </c>
      <c r="DR69" s="1">
        <v>190.3</v>
      </c>
      <c r="DS69" s="1">
        <v>191.2</v>
      </c>
      <c r="DT69" s="1">
        <v>193</v>
      </c>
      <c r="DU69" s="1">
        <v>193</v>
      </c>
      <c r="DV69" s="1">
        <v>193.5</v>
      </c>
      <c r="DW69" s="1">
        <v>194.2</v>
      </c>
    </row>
    <row r="70" spans="1:127">
      <c r="A70" s="11" t="s">
        <v>34</v>
      </c>
      <c r="B70" s="1" t="s">
        <v>15</v>
      </c>
      <c r="C70" s="59" t="s">
        <v>96</v>
      </c>
      <c r="D70" s="1">
        <v>105.6</v>
      </c>
      <c r="E70" s="1">
        <v>106.6</v>
      </c>
      <c r="F70" s="1">
        <v>106.9</v>
      </c>
      <c r="G70" s="1">
        <v>107.7</v>
      </c>
      <c r="H70" s="1">
        <v>109.2</v>
      </c>
      <c r="I70" s="1">
        <v>112.2</v>
      </c>
      <c r="J70" s="1">
        <v>114.7</v>
      </c>
      <c r="K70" s="1">
        <v>116.6</v>
      </c>
      <c r="L70" s="1">
        <v>118.3</v>
      </c>
      <c r="M70" s="1">
        <v>120.2</v>
      </c>
      <c r="N70" s="1">
        <v>122.6</v>
      </c>
      <c r="O70" s="1">
        <v>118.4</v>
      </c>
      <c r="P70" s="1">
        <v>115.8</v>
      </c>
      <c r="Q70" s="1">
        <v>115.3</v>
      </c>
      <c r="R70" s="1">
        <v>116.1</v>
      </c>
      <c r="S70" s="1">
        <v>117.6</v>
      </c>
      <c r="T70" s="1">
        <v>118.9</v>
      </c>
      <c r="U70" s="1">
        <v>120.4</v>
      </c>
      <c r="V70" s="1">
        <v>124.7</v>
      </c>
      <c r="W70" s="1">
        <v>126.6</v>
      </c>
      <c r="X70" s="1">
        <v>125.8</v>
      </c>
      <c r="Y70" s="1">
        <v>125.4</v>
      </c>
      <c r="Z70" s="1">
        <v>125.1</v>
      </c>
      <c r="AA70" s="1">
        <v>123.6</v>
      </c>
      <c r="AB70" s="1">
        <v>123.1</v>
      </c>
      <c r="AC70" s="1">
        <v>123.1</v>
      </c>
      <c r="AD70" s="1">
        <v>123.4</v>
      </c>
      <c r="AE70" s="1">
        <v>124</v>
      </c>
      <c r="AF70" s="1">
        <v>125</v>
      </c>
      <c r="AG70" s="1">
        <v>127.3</v>
      </c>
      <c r="AH70" s="1">
        <v>128.19999999999999</v>
      </c>
      <c r="AI70" s="1">
        <v>130.30000000000001</v>
      </c>
      <c r="AJ70" s="1">
        <v>131.19999999999999</v>
      </c>
      <c r="AK70" s="1">
        <v>132.1</v>
      </c>
      <c r="AL70" s="1">
        <v>132.69999999999999</v>
      </c>
      <c r="AM70" s="1">
        <v>131.4</v>
      </c>
      <c r="AN70" s="1">
        <v>131.30000000000001</v>
      </c>
      <c r="AO70" s="1">
        <v>129.9</v>
      </c>
      <c r="AP70" s="1">
        <v>129.80000000000001</v>
      </c>
      <c r="AQ70" s="1">
        <v>131.80000000000001</v>
      </c>
      <c r="AR70" s="1">
        <v>134</v>
      </c>
      <c r="AS70" s="1">
        <v>136.80000000000001</v>
      </c>
      <c r="AT70" s="1">
        <v>138.4</v>
      </c>
      <c r="AU70" s="1">
        <v>137.9</v>
      </c>
      <c r="AV70" s="1">
        <v>136.6</v>
      </c>
      <c r="AW70" s="1">
        <v>137</v>
      </c>
      <c r="AX70" s="1">
        <v>136.1</v>
      </c>
      <c r="AY70" s="1">
        <v>134</v>
      </c>
      <c r="AZ70" s="1">
        <v>133.1</v>
      </c>
      <c r="BA70" s="1">
        <v>133</v>
      </c>
      <c r="BB70" s="1">
        <v>133.1</v>
      </c>
      <c r="BC70" s="1">
        <v>133.5</v>
      </c>
      <c r="BD70" s="1">
        <v>133.69999999999999</v>
      </c>
      <c r="BE70" s="1">
        <v>135.19999999999999</v>
      </c>
      <c r="BF70" s="1">
        <v>139</v>
      </c>
      <c r="BG70" s="1">
        <v>140.6</v>
      </c>
      <c r="BH70" s="1">
        <v>139</v>
      </c>
      <c r="BI70" s="1">
        <v>140.1</v>
      </c>
      <c r="BJ70" s="1">
        <v>142.1</v>
      </c>
      <c r="BK70" s="1">
        <v>140.5</v>
      </c>
      <c r="BL70" s="1">
        <v>139.19999999999999</v>
      </c>
      <c r="BM70" s="1">
        <v>137.6</v>
      </c>
      <c r="BN70" s="1">
        <v>137.19999999999999</v>
      </c>
      <c r="BO70" s="1">
        <v>137.5</v>
      </c>
      <c r="BP70" s="1">
        <v>138.1</v>
      </c>
      <c r="BQ70" s="1">
        <v>139.4</v>
      </c>
      <c r="BR70" s="1">
        <v>141.4</v>
      </c>
      <c r="BS70" s="1">
        <v>141.69999999999999</v>
      </c>
      <c r="BT70" s="1">
        <v>140.4</v>
      </c>
      <c r="BU70" s="1">
        <v>139.69999999999999</v>
      </c>
      <c r="BV70" s="1">
        <v>139.69999999999999</v>
      </c>
      <c r="BW70" s="1">
        <v>138.19999999999999</v>
      </c>
      <c r="BX70" s="1">
        <v>137.4</v>
      </c>
      <c r="BY70" s="1">
        <v>137.5</v>
      </c>
      <c r="BZ70" s="1">
        <v>138.1</v>
      </c>
      <c r="CA70" s="1">
        <v>140.9</v>
      </c>
      <c r="CB70" s="1">
        <v>142.69999999999999</v>
      </c>
      <c r="CC70" s="1">
        <v>144.69999999999999</v>
      </c>
      <c r="CD70" s="1">
        <v>145.9</v>
      </c>
      <c r="CE70" s="1">
        <v>147</v>
      </c>
      <c r="CF70" s="1">
        <v>149.6</v>
      </c>
      <c r="CG70" s="1">
        <v>151.9</v>
      </c>
      <c r="CH70" s="1">
        <v>155</v>
      </c>
      <c r="CI70" s="1">
        <v>153.5</v>
      </c>
      <c r="CJ70" s="1">
        <v>150.5</v>
      </c>
      <c r="CK70" s="1">
        <v>148.9</v>
      </c>
      <c r="CL70" s="1">
        <v>151.4</v>
      </c>
      <c r="CM70" s="10" t="s">
        <v>32</v>
      </c>
      <c r="CN70" s="1">
        <v>154</v>
      </c>
      <c r="CO70" s="1">
        <v>154</v>
      </c>
      <c r="CP70" s="1">
        <v>157</v>
      </c>
      <c r="CQ70" s="1">
        <v>158</v>
      </c>
      <c r="CR70" s="1">
        <v>161.4</v>
      </c>
      <c r="CS70" s="1">
        <v>164.7</v>
      </c>
      <c r="CT70" s="1">
        <v>165.4</v>
      </c>
      <c r="CU70" s="1">
        <v>161</v>
      </c>
      <c r="CV70" s="1">
        <v>156.9</v>
      </c>
      <c r="CW70" s="1">
        <v>156.69999999999999</v>
      </c>
      <c r="CX70" s="1">
        <v>158</v>
      </c>
      <c r="CY70" s="1">
        <v>160.69999999999999</v>
      </c>
      <c r="CZ70" s="1">
        <v>162.6</v>
      </c>
      <c r="DA70" s="1">
        <v>164</v>
      </c>
      <c r="DB70" s="1">
        <v>164</v>
      </c>
      <c r="DC70" s="1">
        <v>164</v>
      </c>
      <c r="DD70" s="1">
        <v>167.7</v>
      </c>
      <c r="DE70" s="1">
        <v>169.7</v>
      </c>
      <c r="DF70" s="1">
        <v>168.2</v>
      </c>
      <c r="DG70" s="1">
        <v>166.4</v>
      </c>
      <c r="DH70" s="1">
        <v>166.2</v>
      </c>
      <c r="DI70" s="1">
        <v>168.4</v>
      </c>
      <c r="DJ70" s="1">
        <v>170.8</v>
      </c>
      <c r="DK70" s="1">
        <v>173.3</v>
      </c>
      <c r="DL70" s="1">
        <v>174.9</v>
      </c>
      <c r="DM70" s="1">
        <v>175</v>
      </c>
      <c r="DN70" s="1">
        <v>176.3</v>
      </c>
      <c r="DO70" s="1">
        <v>177.8</v>
      </c>
      <c r="DP70" s="1">
        <v>179.6</v>
      </c>
      <c r="DQ70" s="1">
        <v>178.3</v>
      </c>
      <c r="DR70" s="1">
        <v>175.9</v>
      </c>
      <c r="DS70" s="1">
        <v>176.7</v>
      </c>
      <c r="DT70" s="1">
        <v>177</v>
      </c>
      <c r="DU70" s="1">
        <v>177</v>
      </c>
      <c r="DV70" s="1">
        <v>177.9</v>
      </c>
      <c r="DW70" s="1">
        <v>179.1</v>
      </c>
    </row>
    <row r="71" spans="1:127">
      <c r="A71" s="11" t="s">
        <v>34</v>
      </c>
      <c r="B71" s="1" t="s">
        <v>16</v>
      </c>
      <c r="C71" s="60" t="s">
        <v>117</v>
      </c>
      <c r="D71" s="1">
        <v>105.1</v>
      </c>
      <c r="E71" s="1">
        <v>105.7</v>
      </c>
      <c r="F71" s="1">
        <v>106.6</v>
      </c>
      <c r="G71" s="1">
        <v>107.5</v>
      </c>
      <c r="H71" s="1">
        <v>108.6</v>
      </c>
      <c r="I71" s="1">
        <v>109.5</v>
      </c>
      <c r="J71" s="1">
        <v>110.3</v>
      </c>
      <c r="K71" s="1">
        <v>111.2</v>
      </c>
      <c r="L71" s="1">
        <v>112</v>
      </c>
      <c r="M71" s="1">
        <v>112.5</v>
      </c>
      <c r="N71" s="1">
        <v>113.1</v>
      </c>
      <c r="O71" s="1">
        <v>114</v>
      </c>
      <c r="P71" s="1">
        <v>114.5</v>
      </c>
      <c r="Q71" s="1">
        <v>114.7</v>
      </c>
      <c r="R71" s="1">
        <v>115.2</v>
      </c>
      <c r="S71" s="1">
        <v>116</v>
      </c>
      <c r="T71" s="1">
        <v>116.8</v>
      </c>
      <c r="U71" s="1">
        <v>117.8</v>
      </c>
      <c r="V71" s="1">
        <v>118.8</v>
      </c>
      <c r="W71" s="1">
        <v>119.9</v>
      </c>
      <c r="X71" s="1">
        <v>120.8</v>
      </c>
      <c r="Y71" s="1">
        <v>121.1</v>
      </c>
      <c r="Z71" s="1">
        <v>122.1</v>
      </c>
      <c r="AA71" s="1">
        <v>123</v>
      </c>
      <c r="AB71" s="1">
        <v>124</v>
      </c>
      <c r="AC71" s="1">
        <v>125.2</v>
      </c>
      <c r="AD71" s="1">
        <v>125.8</v>
      </c>
      <c r="AE71" s="1">
        <v>126.9</v>
      </c>
      <c r="AF71" s="1">
        <v>127.9</v>
      </c>
      <c r="AG71" s="1">
        <v>129.19999999999999</v>
      </c>
      <c r="AH71" s="1">
        <v>130.4</v>
      </c>
      <c r="AI71" s="1">
        <v>131.19999999999999</v>
      </c>
      <c r="AJ71" s="1">
        <v>132</v>
      </c>
      <c r="AK71" s="1">
        <v>132.5</v>
      </c>
      <c r="AL71" s="1">
        <v>133.6</v>
      </c>
      <c r="AM71" s="1">
        <v>134.5</v>
      </c>
      <c r="AN71" s="1">
        <v>135.19999999999999</v>
      </c>
      <c r="AO71" s="1">
        <v>135.9</v>
      </c>
      <c r="AP71" s="1">
        <v>136.5</v>
      </c>
      <c r="AQ71" s="1">
        <v>137.1</v>
      </c>
      <c r="AR71" s="1">
        <v>137.69999999999999</v>
      </c>
      <c r="AS71" s="1">
        <v>138.69999999999999</v>
      </c>
      <c r="AT71" s="1">
        <v>139.30000000000001</v>
      </c>
      <c r="AU71" s="1">
        <v>140.19999999999999</v>
      </c>
      <c r="AV71" s="1">
        <v>141</v>
      </c>
      <c r="AW71" s="1">
        <v>141.80000000000001</v>
      </c>
      <c r="AX71" s="1">
        <v>142</v>
      </c>
      <c r="AY71" s="1">
        <v>143.1</v>
      </c>
      <c r="AZ71" s="1">
        <v>143.80000000000001</v>
      </c>
      <c r="BA71" s="1">
        <v>144.4</v>
      </c>
      <c r="BB71" s="1">
        <v>145.1</v>
      </c>
      <c r="BC71" s="1">
        <v>145.4</v>
      </c>
      <c r="BD71" s="1">
        <v>146.19999999999999</v>
      </c>
      <c r="BE71" s="1">
        <v>146.5</v>
      </c>
      <c r="BF71" s="1">
        <v>148.19999999999999</v>
      </c>
      <c r="BG71" s="1">
        <v>149.80000000000001</v>
      </c>
      <c r="BH71" s="1">
        <v>150.80000000000001</v>
      </c>
      <c r="BI71" s="1">
        <v>151.6</v>
      </c>
      <c r="BJ71" s="1">
        <v>153.19999999999999</v>
      </c>
      <c r="BK71" s="1">
        <v>154.19999999999999</v>
      </c>
      <c r="BL71" s="1">
        <v>154.69999999999999</v>
      </c>
      <c r="BM71" s="1">
        <v>154.9</v>
      </c>
      <c r="BN71" s="1">
        <v>156.30000000000001</v>
      </c>
      <c r="BO71" s="1">
        <v>156.9</v>
      </c>
      <c r="BP71" s="1">
        <v>157.9</v>
      </c>
      <c r="BQ71" s="1">
        <v>158.30000000000001</v>
      </c>
      <c r="BR71" s="1">
        <v>157.5</v>
      </c>
      <c r="BS71" s="1">
        <v>157.9</v>
      </c>
      <c r="BT71" s="1">
        <v>159.19999999999999</v>
      </c>
      <c r="BU71" s="1">
        <v>162.6</v>
      </c>
      <c r="BV71" s="1">
        <v>162.6</v>
      </c>
      <c r="BW71" s="1">
        <v>163</v>
      </c>
      <c r="BX71" s="1">
        <v>163.19999999999999</v>
      </c>
      <c r="BY71" s="1">
        <v>163.4</v>
      </c>
      <c r="BZ71" s="1">
        <v>163.5</v>
      </c>
      <c r="CA71" s="1">
        <v>164.1</v>
      </c>
      <c r="CB71" s="1">
        <v>164.9</v>
      </c>
      <c r="CC71" s="1">
        <v>165.2</v>
      </c>
      <c r="CD71" s="1">
        <v>165.8</v>
      </c>
      <c r="CE71" s="1">
        <v>166.5</v>
      </c>
      <c r="CF71" s="1">
        <v>167.1</v>
      </c>
      <c r="CG71" s="1">
        <v>167.9</v>
      </c>
      <c r="CH71" s="1">
        <v>168.5</v>
      </c>
      <c r="CI71" s="1">
        <v>169.2</v>
      </c>
      <c r="CJ71" s="1">
        <v>170.1</v>
      </c>
      <c r="CK71" s="1">
        <v>171.2</v>
      </c>
      <c r="CL71" s="10" t="s">
        <v>32</v>
      </c>
      <c r="CM71" s="10" t="s">
        <v>32</v>
      </c>
      <c r="CN71" s="1">
        <v>183.5</v>
      </c>
      <c r="CO71" s="1">
        <v>183.5</v>
      </c>
      <c r="CP71" s="1">
        <v>182.6</v>
      </c>
      <c r="CQ71" s="1">
        <v>184.4</v>
      </c>
      <c r="CR71" s="1">
        <v>184.3</v>
      </c>
      <c r="CS71" s="1">
        <v>184.8</v>
      </c>
      <c r="CT71" s="1">
        <v>185.4</v>
      </c>
      <c r="CU71" s="1">
        <v>186.5</v>
      </c>
      <c r="CV71" s="1">
        <v>188.3</v>
      </c>
      <c r="CW71" s="1">
        <v>188.1</v>
      </c>
      <c r="CX71" s="1">
        <v>188.8</v>
      </c>
      <c r="CY71" s="1">
        <v>191.9</v>
      </c>
      <c r="CZ71" s="1">
        <v>190.8</v>
      </c>
      <c r="DA71" s="1">
        <v>191.2</v>
      </c>
      <c r="DB71" s="1">
        <v>192.1</v>
      </c>
      <c r="DC71" s="1">
        <v>192.1</v>
      </c>
      <c r="DD71" s="1">
        <v>192.7</v>
      </c>
      <c r="DE71" s="1">
        <v>192.9</v>
      </c>
      <c r="DF71" s="1">
        <v>192.4</v>
      </c>
      <c r="DG71" s="1">
        <v>192.2</v>
      </c>
      <c r="DH71" s="1">
        <v>192.8</v>
      </c>
      <c r="DI71" s="1">
        <v>193.7</v>
      </c>
      <c r="DJ71" s="1">
        <v>193.9</v>
      </c>
      <c r="DK71" s="1">
        <v>194.1</v>
      </c>
      <c r="DL71" s="1">
        <v>194.3</v>
      </c>
      <c r="DM71" s="1">
        <v>194.6</v>
      </c>
      <c r="DN71" s="1">
        <v>195</v>
      </c>
      <c r="DO71" s="1">
        <v>195.9</v>
      </c>
      <c r="DP71" s="1">
        <v>196.3</v>
      </c>
      <c r="DQ71" s="1">
        <v>196.9</v>
      </c>
      <c r="DR71" s="1">
        <v>197.3</v>
      </c>
      <c r="DS71" s="1">
        <v>198.2</v>
      </c>
      <c r="DT71" s="1">
        <v>199.5</v>
      </c>
      <c r="DU71" s="1">
        <v>199.5</v>
      </c>
      <c r="DV71" s="1">
        <v>200.6</v>
      </c>
      <c r="DW71" s="1">
        <v>201</v>
      </c>
    </row>
    <row r="72" spans="1:127">
      <c r="A72" s="11" t="s">
        <v>34</v>
      </c>
      <c r="B72" s="1" t="s">
        <v>17</v>
      </c>
      <c r="C72" s="60" t="s">
        <v>19</v>
      </c>
      <c r="D72" s="1">
        <v>106.3</v>
      </c>
      <c r="E72" s="1">
        <v>106.9</v>
      </c>
      <c r="F72" s="1">
        <v>107.4</v>
      </c>
      <c r="G72" s="1">
        <v>108</v>
      </c>
      <c r="H72" s="1">
        <v>108.7</v>
      </c>
      <c r="I72" s="1">
        <v>109.5</v>
      </c>
      <c r="J72" s="1">
        <v>110.2</v>
      </c>
      <c r="K72" s="1">
        <v>111</v>
      </c>
      <c r="L72" s="1">
        <v>112.2</v>
      </c>
      <c r="M72" s="1">
        <v>113.2</v>
      </c>
      <c r="N72" s="1">
        <v>114.2</v>
      </c>
      <c r="O72" s="1">
        <v>115.2</v>
      </c>
      <c r="P72" s="1">
        <v>115.8</v>
      </c>
      <c r="Q72" s="1">
        <v>116.4</v>
      </c>
      <c r="R72" s="1">
        <v>116.8</v>
      </c>
      <c r="S72" s="1">
        <v>117.4</v>
      </c>
      <c r="T72" s="1">
        <v>118</v>
      </c>
      <c r="U72" s="1">
        <v>118.8</v>
      </c>
      <c r="V72" s="1">
        <v>119.6</v>
      </c>
      <c r="W72" s="1">
        <v>120</v>
      </c>
      <c r="X72" s="1">
        <v>120.7</v>
      </c>
      <c r="Y72" s="1">
        <v>121.5</v>
      </c>
      <c r="Z72" s="1">
        <v>122.1</v>
      </c>
      <c r="AA72" s="1">
        <v>122.6</v>
      </c>
      <c r="AB72" s="1">
        <v>123.1</v>
      </c>
      <c r="AC72" s="1">
        <v>123.8</v>
      </c>
      <c r="AD72" s="1">
        <v>124.3</v>
      </c>
      <c r="AE72" s="1">
        <v>124.7</v>
      </c>
      <c r="AF72" s="1">
        <v>125.4</v>
      </c>
      <c r="AG72" s="1">
        <v>126.4</v>
      </c>
      <c r="AH72" s="1">
        <v>126.7</v>
      </c>
      <c r="AI72" s="1">
        <v>127.2</v>
      </c>
      <c r="AJ72" s="1">
        <v>127.9</v>
      </c>
      <c r="AK72" s="1">
        <v>128.5</v>
      </c>
      <c r="AL72" s="1">
        <v>129.30000000000001</v>
      </c>
      <c r="AM72" s="1">
        <v>129.69999999999999</v>
      </c>
      <c r="AN72" s="1">
        <v>130.30000000000001</v>
      </c>
      <c r="AO72" s="1">
        <v>130.9</v>
      </c>
      <c r="AP72" s="1">
        <v>131.30000000000001</v>
      </c>
      <c r="AQ72" s="1">
        <v>131.80000000000001</v>
      </c>
      <c r="AR72" s="1">
        <v>132.19999999999999</v>
      </c>
      <c r="AS72" s="1">
        <v>132.9</v>
      </c>
      <c r="AT72" s="1">
        <v>133.5</v>
      </c>
      <c r="AU72" s="1">
        <v>134.1</v>
      </c>
      <c r="AV72" s="1">
        <v>134.6</v>
      </c>
      <c r="AW72" s="1">
        <v>135.5</v>
      </c>
      <c r="AX72" s="1">
        <v>135.80000000000001</v>
      </c>
      <c r="AY72" s="1">
        <v>136.30000000000001</v>
      </c>
      <c r="AZ72" s="1">
        <v>136.6</v>
      </c>
      <c r="BA72" s="1">
        <v>136.80000000000001</v>
      </c>
      <c r="BB72" s="1">
        <v>137.30000000000001</v>
      </c>
      <c r="BC72" s="1">
        <v>138</v>
      </c>
      <c r="BD72" s="1">
        <v>138.19999999999999</v>
      </c>
      <c r="BE72" s="1">
        <v>138.5</v>
      </c>
      <c r="BF72" s="1">
        <v>139.30000000000001</v>
      </c>
      <c r="BG72" s="1">
        <v>140.30000000000001</v>
      </c>
      <c r="BH72" s="1">
        <v>141.1</v>
      </c>
      <c r="BI72" s="1">
        <v>142</v>
      </c>
      <c r="BJ72" s="1">
        <v>143</v>
      </c>
      <c r="BK72" s="1">
        <v>143.1</v>
      </c>
      <c r="BL72" s="1">
        <v>143.5</v>
      </c>
      <c r="BM72" s="1">
        <v>143.80000000000001</v>
      </c>
      <c r="BN72" s="1">
        <v>144.30000000000001</v>
      </c>
      <c r="BO72" s="1">
        <v>145.30000000000001</v>
      </c>
      <c r="BP72" s="1">
        <v>146</v>
      </c>
      <c r="BQ72" s="1">
        <v>146.4</v>
      </c>
      <c r="BR72" s="1">
        <v>146.80000000000001</v>
      </c>
      <c r="BS72" s="1">
        <v>147.30000000000001</v>
      </c>
      <c r="BT72" s="1">
        <v>147.69999999999999</v>
      </c>
      <c r="BU72" s="1">
        <v>148</v>
      </c>
      <c r="BV72" s="1">
        <v>148</v>
      </c>
      <c r="BW72" s="1">
        <v>148.1</v>
      </c>
      <c r="BX72" s="1">
        <v>147.6</v>
      </c>
      <c r="BY72" s="1">
        <v>147.69999999999999</v>
      </c>
      <c r="BZ72" s="1">
        <v>147.9</v>
      </c>
      <c r="CA72" s="1">
        <v>148.4</v>
      </c>
      <c r="CB72" s="1">
        <v>148.6</v>
      </c>
      <c r="CC72" s="1">
        <v>148.9</v>
      </c>
      <c r="CD72" s="1">
        <v>149.1</v>
      </c>
      <c r="CE72" s="1">
        <v>149.19999999999999</v>
      </c>
      <c r="CF72" s="1">
        <v>149.4</v>
      </c>
      <c r="CG72" s="1">
        <v>149.9</v>
      </c>
      <c r="CH72" s="1">
        <v>150.30000000000001</v>
      </c>
      <c r="CI72" s="1">
        <v>150.5</v>
      </c>
      <c r="CJ72" s="1">
        <v>150.80000000000001</v>
      </c>
      <c r="CK72" s="1">
        <v>151.19999999999999</v>
      </c>
      <c r="CL72" s="10" t="s">
        <v>32</v>
      </c>
      <c r="CM72" s="10" t="s">
        <v>32</v>
      </c>
      <c r="CN72" s="1">
        <v>152.5</v>
      </c>
      <c r="CO72" s="1">
        <v>152.5</v>
      </c>
      <c r="CP72" s="1">
        <v>153.1</v>
      </c>
      <c r="CQ72" s="1">
        <v>153.4</v>
      </c>
      <c r="CR72" s="1">
        <v>153.69999999999999</v>
      </c>
      <c r="CS72" s="1">
        <v>154.30000000000001</v>
      </c>
      <c r="CT72" s="1">
        <v>155</v>
      </c>
      <c r="CU72" s="1">
        <v>155.5</v>
      </c>
      <c r="CV72" s="1">
        <v>157.19999999999999</v>
      </c>
      <c r="CW72" s="1">
        <v>157.80000000000001</v>
      </c>
      <c r="CX72" s="1">
        <v>158.80000000000001</v>
      </c>
      <c r="CY72" s="1">
        <v>161.80000000000001</v>
      </c>
      <c r="CZ72" s="1">
        <v>162.19999999999999</v>
      </c>
      <c r="DA72" s="1">
        <v>162.80000000000001</v>
      </c>
      <c r="DB72" s="1">
        <v>164.5</v>
      </c>
      <c r="DC72" s="1">
        <v>164.6</v>
      </c>
      <c r="DD72" s="1">
        <v>165.7</v>
      </c>
      <c r="DE72" s="1">
        <v>167.2</v>
      </c>
      <c r="DF72" s="1">
        <v>168.5</v>
      </c>
      <c r="DG72" s="1">
        <v>169.9</v>
      </c>
      <c r="DH72" s="1">
        <v>170.8</v>
      </c>
      <c r="DI72" s="1">
        <v>172.1</v>
      </c>
      <c r="DJ72" s="1">
        <v>173.9</v>
      </c>
      <c r="DK72" s="1">
        <v>175.6</v>
      </c>
      <c r="DL72" s="1">
        <v>177.1</v>
      </c>
      <c r="DM72" s="1">
        <v>178.3</v>
      </c>
      <c r="DN72" s="1">
        <v>179.5</v>
      </c>
      <c r="DO72" s="1">
        <v>180.9</v>
      </c>
      <c r="DP72" s="1">
        <v>181.9</v>
      </c>
      <c r="DQ72" s="1">
        <v>183.1</v>
      </c>
      <c r="DR72" s="1">
        <v>184</v>
      </c>
      <c r="DS72" s="1">
        <v>184.9</v>
      </c>
      <c r="DT72" s="1">
        <v>186.2</v>
      </c>
      <c r="DU72" s="1">
        <v>186.1</v>
      </c>
      <c r="DV72" s="1">
        <v>186.9</v>
      </c>
      <c r="DW72" s="1">
        <v>187.3</v>
      </c>
    </row>
    <row r="73" spans="1:127">
      <c r="A73" s="11" t="s">
        <v>34</v>
      </c>
      <c r="B73" s="1" t="s">
        <v>18</v>
      </c>
      <c r="C73" s="60" t="s">
        <v>19</v>
      </c>
      <c r="D73" s="1">
        <v>105.5</v>
      </c>
      <c r="E73" s="1">
        <v>106</v>
      </c>
      <c r="F73" s="1">
        <v>106.5</v>
      </c>
      <c r="G73" s="1">
        <v>107</v>
      </c>
      <c r="H73" s="1">
        <v>107.4</v>
      </c>
      <c r="I73" s="1">
        <v>108.1</v>
      </c>
      <c r="J73" s="1">
        <v>108.8</v>
      </c>
      <c r="K73" s="1">
        <v>109.4</v>
      </c>
      <c r="L73" s="1">
        <v>110.4</v>
      </c>
      <c r="M73" s="1">
        <v>111.2</v>
      </c>
      <c r="N73" s="1">
        <v>111.9</v>
      </c>
      <c r="O73" s="1">
        <v>112.7</v>
      </c>
      <c r="P73" s="1">
        <v>113.2</v>
      </c>
      <c r="Q73" s="1">
        <v>113.3</v>
      </c>
      <c r="R73" s="1">
        <v>113.7</v>
      </c>
      <c r="S73" s="1">
        <v>114.6</v>
      </c>
      <c r="T73" s="1">
        <v>115.2</v>
      </c>
      <c r="U73" s="1">
        <v>115.6</v>
      </c>
      <c r="V73" s="1">
        <v>116.3</v>
      </c>
      <c r="W73" s="1">
        <v>116.8</v>
      </c>
      <c r="X73" s="1">
        <v>117.2</v>
      </c>
      <c r="Y73" s="1">
        <v>118.1</v>
      </c>
      <c r="Z73" s="1">
        <v>118.4</v>
      </c>
      <c r="AA73" s="1">
        <v>118.6</v>
      </c>
      <c r="AB73" s="1">
        <v>119.3</v>
      </c>
      <c r="AC73" s="1">
        <v>120.1</v>
      </c>
      <c r="AD73" s="1">
        <v>120.4</v>
      </c>
      <c r="AE73" s="1">
        <v>120.8</v>
      </c>
      <c r="AF73" s="1">
        <v>121.3</v>
      </c>
      <c r="AG73" s="1">
        <v>122</v>
      </c>
      <c r="AH73" s="1">
        <v>122.3</v>
      </c>
      <c r="AI73" s="1">
        <v>122.9</v>
      </c>
      <c r="AJ73" s="1">
        <v>123.4</v>
      </c>
      <c r="AK73" s="1">
        <v>123.8</v>
      </c>
      <c r="AL73" s="1">
        <v>124.5</v>
      </c>
      <c r="AM73" s="1">
        <v>124.8</v>
      </c>
      <c r="AN73" s="1">
        <v>125.1</v>
      </c>
      <c r="AO73" s="1">
        <v>125.8</v>
      </c>
      <c r="AP73" s="1">
        <v>126.1</v>
      </c>
      <c r="AQ73" s="1">
        <v>126.4</v>
      </c>
      <c r="AR73" s="1">
        <v>126.8</v>
      </c>
      <c r="AS73" s="1">
        <v>127.2</v>
      </c>
      <c r="AT73" s="1">
        <v>127.6</v>
      </c>
      <c r="AU73" s="1">
        <v>128.19999999999999</v>
      </c>
      <c r="AV73" s="1">
        <v>128.6</v>
      </c>
      <c r="AW73" s="1">
        <v>129.1</v>
      </c>
      <c r="AX73" s="1">
        <v>129.30000000000001</v>
      </c>
      <c r="AY73" s="1">
        <v>129.80000000000001</v>
      </c>
      <c r="AZ73" s="1">
        <v>130.19999999999999</v>
      </c>
      <c r="BA73" s="1">
        <v>130.30000000000001</v>
      </c>
      <c r="BB73" s="1">
        <v>130.6</v>
      </c>
      <c r="BC73" s="1">
        <v>131.1</v>
      </c>
      <c r="BD73" s="1">
        <v>131.4</v>
      </c>
      <c r="BE73" s="1">
        <v>131.69999999999999</v>
      </c>
      <c r="BF73" s="1">
        <v>132.1</v>
      </c>
      <c r="BG73" s="1">
        <v>133</v>
      </c>
      <c r="BH73" s="1">
        <v>133.4</v>
      </c>
      <c r="BI73" s="1">
        <v>134.1</v>
      </c>
      <c r="BJ73" s="1">
        <v>134.80000000000001</v>
      </c>
      <c r="BK73" s="1">
        <v>135.1</v>
      </c>
      <c r="BL73" s="1">
        <v>135.5</v>
      </c>
      <c r="BM73" s="1">
        <v>135.6</v>
      </c>
      <c r="BN73" s="1">
        <v>136.19999999999999</v>
      </c>
      <c r="BO73" s="1">
        <v>136.69999999999999</v>
      </c>
      <c r="BP73" s="1">
        <v>137.4</v>
      </c>
      <c r="BQ73" s="1">
        <v>138.1</v>
      </c>
      <c r="BR73" s="1">
        <v>138.4</v>
      </c>
      <c r="BS73" s="1">
        <v>138.80000000000001</v>
      </c>
      <c r="BT73" s="1">
        <v>139.1</v>
      </c>
      <c r="BU73" s="1">
        <v>139.19999999999999</v>
      </c>
      <c r="BV73" s="1">
        <v>139.1</v>
      </c>
      <c r="BW73" s="1">
        <v>139.4</v>
      </c>
      <c r="BX73" s="1">
        <v>139</v>
      </c>
      <c r="BY73" s="1">
        <v>139.69999999999999</v>
      </c>
      <c r="BZ73" s="1">
        <v>139.9</v>
      </c>
      <c r="CA73" s="1">
        <v>140.4</v>
      </c>
      <c r="CB73" s="1">
        <v>140.4</v>
      </c>
      <c r="CC73" s="1">
        <v>140.5</v>
      </c>
      <c r="CD73" s="1">
        <v>140.6</v>
      </c>
      <c r="CE73" s="1">
        <v>140.6</v>
      </c>
      <c r="CF73" s="1">
        <v>140.80000000000001</v>
      </c>
      <c r="CG73" s="1">
        <v>141</v>
      </c>
      <c r="CH73" s="1">
        <v>141.30000000000001</v>
      </c>
      <c r="CI73" s="1">
        <v>141.5</v>
      </c>
      <c r="CJ73" s="1">
        <v>141.69999999999999</v>
      </c>
      <c r="CK73" s="1">
        <v>141.9</v>
      </c>
      <c r="CL73" s="10" t="s">
        <v>32</v>
      </c>
      <c r="CM73" s="10" t="s">
        <v>32</v>
      </c>
      <c r="CN73" s="1">
        <v>144.4</v>
      </c>
      <c r="CO73" s="1">
        <v>144.4</v>
      </c>
      <c r="CP73" s="1">
        <v>143.4</v>
      </c>
      <c r="CQ73" s="1">
        <v>144.30000000000001</v>
      </c>
      <c r="CR73" s="1">
        <v>144.6</v>
      </c>
      <c r="CS73" s="1">
        <v>144.9</v>
      </c>
      <c r="CT73" s="1">
        <v>145.4</v>
      </c>
      <c r="CU73" s="1">
        <v>146.1</v>
      </c>
      <c r="CV73" s="1">
        <v>147.4</v>
      </c>
      <c r="CW73" s="1">
        <v>147.9</v>
      </c>
      <c r="CX73" s="1">
        <v>148.5</v>
      </c>
      <c r="CY73" s="1">
        <v>152.1</v>
      </c>
      <c r="CZ73" s="1">
        <v>151.80000000000001</v>
      </c>
      <c r="DA73" s="1">
        <v>153.1</v>
      </c>
      <c r="DB73" s="1">
        <v>155.30000000000001</v>
      </c>
      <c r="DC73" s="1">
        <v>155.30000000000001</v>
      </c>
      <c r="DD73" s="1">
        <v>156.30000000000001</v>
      </c>
      <c r="DE73" s="1">
        <v>157.4</v>
      </c>
      <c r="DF73" s="1">
        <v>158.69999999999999</v>
      </c>
      <c r="DG73" s="1">
        <v>160.69999999999999</v>
      </c>
      <c r="DH73" s="1">
        <v>162.4</v>
      </c>
      <c r="DI73" s="1">
        <v>164.6</v>
      </c>
      <c r="DJ73" s="1">
        <v>166.5</v>
      </c>
      <c r="DK73" s="1">
        <v>168.4</v>
      </c>
      <c r="DL73" s="1">
        <v>169.9</v>
      </c>
      <c r="DM73" s="1">
        <v>171.3</v>
      </c>
      <c r="DN73" s="1">
        <v>172.7</v>
      </c>
      <c r="DO73" s="1">
        <v>174.3</v>
      </c>
      <c r="DP73" s="1">
        <v>175.3</v>
      </c>
      <c r="DQ73" s="1">
        <v>176.2</v>
      </c>
      <c r="DR73" s="1">
        <v>177</v>
      </c>
      <c r="DS73" s="1">
        <v>177.6</v>
      </c>
      <c r="DT73" s="1">
        <v>178.7</v>
      </c>
      <c r="DU73" s="1">
        <v>178.7</v>
      </c>
      <c r="DV73" s="1">
        <v>179.2</v>
      </c>
      <c r="DW73" s="1">
        <v>179.7</v>
      </c>
    </row>
    <row r="74" spans="1:127">
      <c r="A74" s="11" t="s">
        <v>34</v>
      </c>
      <c r="B74" s="1" t="s">
        <v>19</v>
      </c>
      <c r="C74" s="60" t="s">
        <v>19</v>
      </c>
      <c r="D74" s="1">
        <v>106.2</v>
      </c>
      <c r="E74" s="1">
        <v>106.8</v>
      </c>
      <c r="F74" s="1">
        <v>107.3</v>
      </c>
      <c r="G74" s="1">
        <v>107.9</v>
      </c>
      <c r="H74" s="1">
        <v>108.5</v>
      </c>
      <c r="I74" s="1">
        <v>109.3</v>
      </c>
      <c r="J74" s="1">
        <v>110</v>
      </c>
      <c r="K74" s="1">
        <v>110.7</v>
      </c>
      <c r="L74" s="1">
        <v>111.9</v>
      </c>
      <c r="M74" s="1">
        <v>112.8</v>
      </c>
      <c r="N74" s="1">
        <v>113.8</v>
      </c>
      <c r="O74" s="1">
        <v>114.8</v>
      </c>
      <c r="P74" s="1">
        <v>115.4</v>
      </c>
      <c r="Q74" s="1">
        <v>115.9</v>
      </c>
      <c r="R74" s="1">
        <v>116.4</v>
      </c>
      <c r="S74" s="1">
        <v>117</v>
      </c>
      <c r="T74" s="1">
        <v>117.6</v>
      </c>
      <c r="U74" s="1">
        <v>118.3</v>
      </c>
      <c r="V74" s="1">
        <v>119.1</v>
      </c>
      <c r="W74" s="1">
        <v>119.6</v>
      </c>
      <c r="X74" s="1">
        <v>120.1</v>
      </c>
      <c r="Y74" s="1">
        <v>121</v>
      </c>
      <c r="Z74" s="1">
        <v>121.6</v>
      </c>
      <c r="AA74" s="1">
        <v>122</v>
      </c>
      <c r="AB74" s="1">
        <v>122.5</v>
      </c>
      <c r="AC74" s="1">
        <v>123.3</v>
      </c>
      <c r="AD74" s="1">
        <v>123.7</v>
      </c>
      <c r="AE74" s="1">
        <v>124.1</v>
      </c>
      <c r="AF74" s="1">
        <v>124.7</v>
      </c>
      <c r="AG74" s="1">
        <v>125.7</v>
      </c>
      <c r="AH74" s="1">
        <v>126.1</v>
      </c>
      <c r="AI74" s="1">
        <v>126.6</v>
      </c>
      <c r="AJ74" s="1">
        <v>127.2</v>
      </c>
      <c r="AK74" s="1">
        <v>127.8</v>
      </c>
      <c r="AL74" s="1">
        <v>128.6</v>
      </c>
      <c r="AM74" s="1">
        <v>129</v>
      </c>
      <c r="AN74" s="1">
        <v>129.5</v>
      </c>
      <c r="AO74" s="1">
        <v>130.19999999999999</v>
      </c>
      <c r="AP74" s="1">
        <v>130.5</v>
      </c>
      <c r="AQ74" s="1">
        <v>131</v>
      </c>
      <c r="AR74" s="1">
        <v>131.4</v>
      </c>
      <c r="AS74" s="1">
        <v>132</v>
      </c>
      <c r="AT74" s="1">
        <v>132.69999999999999</v>
      </c>
      <c r="AU74" s="1">
        <v>133.19999999999999</v>
      </c>
      <c r="AV74" s="1">
        <v>133.80000000000001</v>
      </c>
      <c r="AW74" s="1">
        <v>134.5</v>
      </c>
      <c r="AX74" s="1">
        <v>135</v>
      </c>
      <c r="AY74" s="1">
        <v>135.4</v>
      </c>
      <c r="AZ74" s="1">
        <v>135.6</v>
      </c>
      <c r="BA74" s="1">
        <v>135.9</v>
      </c>
      <c r="BB74" s="1">
        <v>136.4</v>
      </c>
      <c r="BC74" s="1">
        <v>137</v>
      </c>
      <c r="BD74" s="1">
        <v>137.19999999999999</v>
      </c>
      <c r="BE74" s="1">
        <v>137.5</v>
      </c>
      <c r="BF74" s="1">
        <v>138.30000000000001</v>
      </c>
      <c r="BG74" s="1">
        <v>139.30000000000001</v>
      </c>
      <c r="BH74" s="1">
        <v>140</v>
      </c>
      <c r="BI74" s="1">
        <v>140.80000000000001</v>
      </c>
      <c r="BJ74" s="1">
        <v>141.80000000000001</v>
      </c>
      <c r="BK74" s="1">
        <v>142</v>
      </c>
      <c r="BL74" s="1">
        <v>142.30000000000001</v>
      </c>
      <c r="BM74" s="1">
        <v>142.6</v>
      </c>
      <c r="BN74" s="1">
        <v>143.1</v>
      </c>
      <c r="BO74" s="1">
        <v>144</v>
      </c>
      <c r="BP74" s="1">
        <v>144.69999999999999</v>
      </c>
      <c r="BQ74" s="1">
        <v>145.19999999999999</v>
      </c>
      <c r="BR74" s="1">
        <v>145.6</v>
      </c>
      <c r="BS74" s="1">
        <v>146.1</v>
      </c>
      <c r="BT74" s="1">
        <v>146.5</v>
      </c>
      <c r="BU74" s="1">
        <v>146.80000000000001</v>
      </c>
      <c r="BV74" s="1">
        <v>146.69999999999999</v>
      </c>
      <c r="BW74" s="1">
        <v>146.80000000000001</v>
      </c>
      <c r="BX74" s="1">
        <v>146.4</v>
      </c>
      <c r="BY74" s="1">
        <v>146.5</v>
      </c>
      <c r="BZ74" s="1">
        <v>146.69999999999999</v>
      </c>
      <c r="CA74" s="1">
        <v>147.30000000000001</v>
      </c>
      <c r="CB74" s="1">
        <v>147.4</v>
      </c>
      <c r="CC74" s="1">
        <v>147.6</v>
      </c>
      <c r="CD74" s="1">
        <v>147.9</v>
      </c>
      <c r="CE74" s="1">
        <v>147.9</v>
      </c>
      <c r="CF74" s="1">
        <v>148.19999999999999</v>
      </c>
      <c r="CG74" s="1">
        <v>148.6</v>
      </c>
      <c r="CH74" s="1">
        <v>149</v>
      </c>
      <c r="CI74" s="1">
        <v>149.19999999999999</v>
      </c>
      <c r="CJ74" s="1">
        <v>149.5</v>
      </c>
      <c r="CK74" s="1">
        <v>149.80000000000001</v>
      </c>
      <c r="CL74" s="10" t="s">
        <v>32</v>
      </c>
      <c r="CM74" s="10" t="s">
        <v>32</v>
      </c>
      <c r="CN74" s="1">
        <v>151.4</v>
      </c>
      <c r="CO74" s="1">
        <v>151.4</v>
      </c>
      <c r="CP74" s="1">
        <v>151.69999999999999</v>
      </c>
      <c r="CQ74" s="1">
        <v>152</v>
      </c>
      <c r="CR74" s="1">
        <v>152.30000000000001</v>
      </c>
      <c r="CS74" s="1">
        <v>152.80000000000001</v>
      </c>
      <c r="CT74" s="1">
        <v>153.6</v>
      </c>
      <c r="CU74" s="1">
        <v>154.19999999999999</v>
      </c>
      <c r="CV74" s="1">
        <v>155.80000000000001</v>
      </c>
      <c r="CW74" s="1">
        <v>156.4</v>
      </c>
      <c r="CX74" s="1">
        <v>157.30000000000001</v>
      </c>
      <c r="CY74" s="1">
        <v>160.4</v>
      </c>
      <c r="CZ74" s="1">
        <v>160.69999999999999</v>
      </c>
      <c r="DA74" s="1">
        <v>161.4</v>
      </c>
      <c r="DB74" s="1">
        <v>163.19999999999999</v>
      </c>
      <c r="DC74" s="1">
        <v>163.30000000000001</v>
      </c>
      <c r="DD74" s="1">
        <v>164.3</v>
      </c>
      <c r="DE74" s="1">
        <v>165.8</v>
      </c>
      <c r="DF74" s="1">
        <v>167</v>
      </c>
      <c r="DG74" s="1">
        <v>168.5</v>
      </c>
      <c r="DH74" s="1">
        <v>169.6</v>
      </c>
      <c r="DI74" s="1">
        <v>171.1</v>
      </c>
      <c r="DJ74" s="1">
        <v>172.8</v>
      </c>
      <c r="DK74" s="1">
        <v>174.6</v>
      </c>
      <c r="DL74" s="1">
        <v>176</v>
      </c>
      <c r="DM74" s="1">
        <v>177.3</v>
      </c>
      <c r="DN74" s="1">
        <v>178.5</v>
      </c>
      <c r="DO74" s="1">
        <v>179.9</v>
      </c>
      <c r="DP74" s="1">
        <v>181</v>
      </c>
      <c r="DQ74" s="1">
        <v>182.1</v>
      </c>
      <c r="DR74" s="1">
        <v>183</v>
      </c>
      <c r="DS74" s="1">
        <v>183.8</v>
      </c>
      <c r="DT74" s="1">
        <v>185.1</v>
      </c>
      <c r="DU74" s="1">
        <v>185.1</v>
      </c>
      <c r="DV74" s="1">
        <v>185.7</v>
      </c>
      <c r="DW74" s="1">
        <v>186.2</v>
      </c>
    </row>
    <row r="75" spans="1:127">
      <c r="A75" s="11" t="s">
        <v>34</v>
      </c>
      <c r="B75" s="1" t="s">
        <v>20</v>
      </c>
      <c r="C75" s="60" t="s">
        <v>20</v>
      </c>
      <c r="D75" s="1">
        <v>100.3</v>
      </c>
      <c r="E75" s="1">
        <v>100.4</v>
      </c>
      <c r="F75" s="1">
        <v>100.4</v>
      </c>
      <c r="G75" s="1">
        <v>100.5</v>
      </c>
      <c r="H75" s="1">
        <v>100.5</v>
      </c>
      <c r="I75" s="1">
        <v>106.6</v>
      </c>
      <c r="J75" s="1">
        <v>107.7</v>
      </c>
      <c r="K75" s="1">
        <v>108.9</v>
      </c>
      <c r="L75" s="1">
        <v>109.7</v>
      </c>
      <c r="M75" s="1">
        <v>110.5</v>
      </c>
      <c r="N75" s="1">
        <v>111.1</v>
      </c>
      <c r="O75" s="1">
        <v>110.7</v>
      </c>
      <c r="P75" s="1">
        <v>111.6</v>
      </c>
      <c r="Q75" s="1">
        <v>112.5</v>
      </c>
      <c r="R75" s="1">
        <v>113.2</v>
      </c>
      <c r="S75" s="1">
        <v>113.9</v>
      </c>
      <c r="T75" s="1">
        <v>114.3</v>
      </c>
      <c r="U75" s="1">
        <v>113.9</v>
      </c>
      <c r="V75" s="1">
        <v>114.8</v>
      </c>
      <c r="W75" s="1">
        <v>115.5</v>
      </c>
      <c r="X75" s="1">
        <v>116.1</v>
      </c>
      <c r="Y75" s="1">
        <v>116.7</v>
      </c>
      <c r="Z75" s="1">
        <v>117.1</v>
      </c>
      <c r="AA75" s="1">
        <v>116.5</v>
      </c>
      <c r="AB75" s="1">
        <v>117.3</v>
      </c>
      <c r="AC75" s="1">
        <v>118.1</v>
      </c>
      <c r="AD75" s="1">
        <v>118.6</v>
      </c>
      <c r="AE75" s="1">
        <v>119.2</v>
      </c>
      <c r="AF75" s="1">
        <v>119.6</v>
      </c>
      <c r="AG75" s="1">
        <v>119</v>
      </c>
      <c r="AH75" s="1">
        <v>119.9</v>
      </c>
      <c r="AI75" s="1">
        <v>120.9</v>
      </c>
      <c r="AJ75" s="1">
        <v>121.6</v>
      </c>
      <c r="AK75" s="1">
        <v>122.4</v>
      </c>
      <c r="AL75" s="1">
        <v>122.9</v>
      </c>
      <c r="AM75" s="1">
        <v>122.4</v>
      </c>
      <c r="AN75" s="1">
        <v>123.4</v>
      </c>
      <c r="AO75" s="1">
        <v>124.4</v>
      </c>
      <c r="AP75" s="1">
        <v>124.9</v>
      </c>
      <c r="AQ75" s="1">
        <v>125.6</v>
      </c>
      <c r="AR75" s="1">
        <v>126</v>
      </c>
      <c r="AS75" s="1">
        <v>125.5</v>
      </c>
      <c r="AT75" s="1">
        <v>126.4</v>
      </c>
      <c r="AU75" s="1">
        <v>127.3</v>
      </c>
      <c r="AV75" s="1">
        <v>127.9</v>
      </c>
      <c r="AW75" s="1">
        <v>128.69999999999999</v>
      </c>
      <c r="AX75" s="1">
        <v>129.1</v>
      </c>
      <c r="AY75" s="1">
        <v>128.5</v>
      </c>
      <c r="AZ75" s="1">
        <v>129.6</v>
      </c>
      <c r="BA75" s="1">
        <v>130.5</v>
      </c>
      <c r="BB75" s="1">
        <v>131.1</v>
      </c>
      <c r="BC75" s="1">
        <v>131.69999999999999</v>
      </c>
      <c r="BD75" s="1">
        <v>132.1</v>
      </c>
      <c r="BE75" s="1">
        <v>131.4</v>
      </c>
      <c r="BF75" s="1">
        <v>132.6</v>
      </c>
      <c r="BG75" s="1">
        <v>134.4</v>
      </c>
      <c r="BH75" s="1">
        <v>135.69999999999999</v>
      </c>
      <c r="BI75" s="1">
        <v>137.30000000000001</v>
      </c>
      <c r="BJ75" s="1">
        <v>138.6</v>
      </c>
      <c r="BK75" s="1">
        <v>139.1</v>
      </c>
      <c r="BL75" s="1">
        <v>140.4</v>
      </c>
      <c r="BM75" s="1">
        <v>141.30000000000001</v>
      </c>
      <c r="BN75" s="1">
        <v>142</v>
      </c>
      <c r="BO75" s="1">
        <v>142.9</v>
      </c>
      <c r="BP75" s="1">
        <v>143.19999999999999</v>
      </c>
      <c r="BQ75" s="1">
        <v>142.5</v>
      </c>
      <c r="BR75" s="1">
        <v>143.6</v>
      </c>
      <c r="BS75" s="1">
        <v>144.6</v>
      </c>
      <c r="BT75" s="1">
        <v>145.30000000000001</v>
      </c>
      <c r="BU75" s="1">
        <v>146.9</v>
      </c>
      <c r="BV75" s="1">
        <v>146.9</v>
      </c>
      <c r="BW75" s="1">
        <v>146.5</v>
      </c>
      <c r="BX75" s="1">
        <v>147.69999999999999</v>
      </c>
      <c r="BY75" s="1">
        <v>148.5</v>
      </c>
      <c r="BZ75" s="1">
        <v>149</v>
      </c>
      <c r="CA75" s="1">
        <v>150.1</v>
      </c>
      <c r="CB75" s="1">
        <v>149.4</v>
      </c>
      <c r="CC75" s="1">
        <v>150.6</v>
      </c>
      <c r="CD75" s="1">
        <v>151.6</v>
      </c>
      <c r="CE75" s="1">
        <v>152.19999999999999</v>
      </c>
      <c r="CF75" s="1">
        <v>153</v>
      </c>
      <c r="CG75" s="1">
        <v>153.5</v>
      </c>
      <c r="CH75" s="1">
        <v>152.80000000000001</v>
      </c>
      <c r="CI75" s="1">
        <v>153.9</v>
      </c>
      <c r="CJ75" s="1">
        <v>154.80000000000001</v>
      </c>
      <c r="CK75" s="1">
        <v>154.5</v>
      </c>
      <c r="CL75" s="1">
        <v>155.6</v>
      </c>
      <c r="CM75" s="10" t="s">
        <v>32</v>
      </c>
      <c r="CN75" s="1">
        <v>154.69999999999999</v>
      </c>
      <c r="CO75" s="1">
        <v>154.69999999999999</v>
      </c>
      <c r="CP75" s="1">
        <v>155.5</v>
      </c>
      <c r="CQ75" s="1">
        <v>156.30000000000001</v>
      </c>
      <c r="CR75" s="1">
        <v>156.5</v>
      </c>
      <c r="CS75" s="1">
        <v>158</v>
      </c>
      <c r="CT75" s="1">
        <v>158.4</v>
      </c>
      <c r="CU75" s="1">
        <v>157.69999999999999</v>
      </c>
      <c r="CV75" s="1">
        <v>159.80000000000001</v>
      </c>
      <c r="CW75" s="1">
        <v>159.9</v>
      </c>
      <c r="CX75" s="1">
        <v>161.4</v>
      </c>
      <c r="CY75" s="1">
        <v>161.6</v>
      </c>
      <c r="CZ75" s="1">
        <v>160.5</v>
      </c>
      <c r="DA75" s="1">
        <v>161.5</v>
      </c>
      <c r="DB75" s="1">
        <v>162.1</v>
      </c>
      <c r="DC75" s="1">
        <v>162.1</v>
      </c>
      <c r="DD75" s="1">
        <v>163.6</v>
      </c>
      <c r="DE75" s="1">
        <v>164.2</v>
      </c>
      <c r="DF75" s="1">
        <v>163.4</v>
      </c>
      <c r="DG75" s="1">
        <v>164.5</v>
      </c>
      <c r="DH75" s="1">
        <v>165.5</v>
      </c>
      <c r="DI75" s="1">
        <v>165.3</v>
      </c>
      <c r="DJ75" s="1">
        <v>167</v>
      </c>
      <c r="DK75" s="1">
        <v>167.5</v>
      </c>
      <c r="DL75" s="1">
        <v>166.8</v>
      </c>
      <c r="DM75" s="1">
        <v>167.8</v>
      </c>
      <c r="DN75" s="1">
        <v>169</v>
      </c>
      <c r="DO75" s="1">
        <v>169.5</v>
      </c>
      <c r="DP75" s="1">
        <v>171.2</v>
      </c>
      <c r="DQ75" s="1">
        <v>171.8</v>
      </c>
      <c r="DR75" s="1">
        <v>170.7</v>
      </c>
      <c r="DS75" s="1">
        <v>172.1</v>
      </c>
      <c r="DT75" s="1">
        <v>173.5</v>
      </c>
      <c r="DU75" s="1">
        <v>173.5</v>
      </c>
      <c r="DV75" s="1">
        <v>175.2</v>
      </c>
      <c r="DW75" s="1">
        <v>175.6</v>
      </c>
    </row>
    <row r="76" spans="1:127">
      <c r="A76" s="11" t="s">
        <v>34</v>
      </c>
      <c r="B76" s="1" t="s">
        <v>21</v>
      </c>
      <c r="C76" s="60" t="s">
        <v>21</v>
      </c>
      <c r="D76" s="1">
        <v>105.5</v>
      </c>
      <c r="E76" s="1">
        <v>106</v>
      </c>
      <c r="F76" s="1">
        <v>106.1</v>
      </c>
      <c r="G76" s="1">
        <v>106.5</v>
      </c>
      <c r="H76" s="1">
        <v>107.4</v>
      </c>
      <c r="I76" s="1">
        <v>108.3</v>
      </c>
      <c r="J76" s="1">
        <v>109.2</v>
      </c>
      <c r="K76" s="1">
        <v>109.7</v>
      </c>
      <c r="L76" s="1">
        <v>110.5</v>
      </c>
      <c r="M76" s="1">
        <v>110.9</v>
      </c>
      <c r="N76" s="1">
        <v>111.6</v>
      </c>
      <c r="O76" s="1">
        <v>111.9</v>
      </c>
      <c r="P76" s="1">
        <v>112.2</v>
      </c>
      <c r="Q76" s="1">
        <v>112.4</v>
      </c>
      <c r="R76" s="1">
        <v>112.5</v>
      </c>
      <c r="S76" s="1">
        <v>112.5</v>
      </c>
      <c r="T76" s="1">
        <v>112.5</v>
      </c>
      <c r="U76" s="1">
        <v>113.2</v>
      </c>
      <c r="V76" s="1">
        <v>113.9</v>
      </c>
      <c r="W76" s="1">
        <v>114</v>
      </c>
      <c r="X76" s="1">
        <v>114.3</v>
      </c>
      <c r="Y76" s="1">
        <v>114.7</v>
      </c>
      <c r="Z76" s="1">
        <v>115.5</v>
      </c>
      <c r="AA76" s="1">
        <v>115.7</v>
      </c>
      <c r="AB76" s="1">
        <v>116.5</v>
      </c>
      <c r="AC76" s="1">
        <v>117.7</v>
      </c>
      <c r="AD76" s="1">
        <v>118.3</v>
      </c>
      <c r="AE76" s="1">
        <v>118.7</v>
      </c>
      <c r="AF76" s="1">
        <v>119.2</v>
      </c>
      <c r="AG76" s="1">
        <v>119.8</v>
      </c>
      <c r="AH76" s="1">
        <v>120.1</v>
      </c>
      <c r="AI76" s="1">
        <v>120.6</v>
      </c>
      <c r="AJ76" s="1">
        <v>120.4</v>
      </c>
      <c r="AK76" s="1">
        <v>120.8</v>
      </c>
      <c r="AL76" s="1">
        <v>121.6</v>
      </c>
      <c r="AM76" s="1">
        <v>122</v>
      </c>
      <c r="AN76" s="1">
        <v>122.7</v>
      </c>
      <c r="AO76" s="1">
        <v>123.1</v>
      </c>
      <c r="AP76" s="1">
        <v>122.4</v>
      </c>
      <c r="AQ76" s="1">
        <v>122.3</v>
      </c>
      <c r="AR76" s="1">
        <v>122.7</v>
      </c>
      <c r="AS76" s="1">
        <v>123.3</v>
      </c>
      <c r="AT76" s="1">
        <v>123.4</v>
      </c>
      <c r="AU76" s="1">
        <v>123.6</v>
      </c>
      <c r="AV76" s="1">
        <v>124.1</v>
      </c>
      <c r="AW76" s="1">
        <v>124.3</v>
      </c>
      <c r="AX76" s="1">
        <v>125</v>
      </c>
      <c r="AY76" s="1">
        <v>126.6</v>
      </c>
      <c r="AZ76" s="1">
        <v>126.8</v>
      </c>
      <c r="BA76" s="1">
        <v>127.9</v>
      </c>
      <c r="BB76" s="1">
        <v>129.1</v>
      </c>
      <c r="BC76" s="1">
        <v>129.80000000000001</v>
      </c>
      <c r="BD76" s="1">
        <v>129.4</v>
      </c>
      <c r="BE76" s="1">
        <v>128.80000000000001</v>
      </c>
      <c r="BF76" s="1">
        <v>129.4</v>
      </c>
      <c r="BG76" s="1">
        <v>129.80000000000001</v>
      </c>
      <c r="BH76" s="1">
        <v>131</v>
      </c>
      <c r="BI76" s="1">
        <v>132.19999999999999</v>
      </c>
      <c r="BJ76" s="1">
        <v>135.30000000000001</v>
      </c>
      <c r="BK76" s="1">
        <v>136.6</v>
      </c>
      <c r="BL76" s="1">
        <v>136.6</v>
      </c>
      <c r="BM76" s="1">
        <v>136.69999999999999</v>
      </c>
      <c r="BN76" s="1">
        <v>136.5</v>
      </c>
      <c r="BO76" s="1">
        <v>136.5</v>
      </c>
      <c r="BP76" s="1">
        <v>136.9</v>
      </c>
      <c r="BQ76" s="1">
        <v>138.1</v>
      </c>
      <c r="BR76" s="1">
        <v>139.69999999999999</v>
      </c>
      <c r="BS76" s="1">
        <v>140.9</v>
      </c>
      <c r="BT76" s="1">
        <v>142.30000000000001</v>
      </c>
      <c r="BU76" s="1">
        <v>145.30000000000001</v>
      </c>
      <c r="BV76" s="1">
        <v>145.1</v>
      </c>
      <c r="BW76" s="1">
        <v>142.69999999999999</v>
      </c>
      <c r="BX76" s="1">
        <v>139.5</v>
      </c>
      <c r="BY76" s="1">
        <v>138.4</v>
      </c>
      <c r="BZ76" s="1">
        <v>139.69999999999999</v>
      </c>
      <c r="CA76" s="1">
        <v>140.30000000000001</v>
      </c>
      <c r="CB76" s="1">
        <v>141.19999999999999</v>
      </c>
      <c r="CC76" s="1">
        <v>139.30000000000001</v>
      </c>
      <c r="CD76" s="1">
        <v>138.5</v>
      </c>
      <c r="CE76" s="1">
        <v>139.19999999999999</v>
      </c>
      <c r="CF76" s="1">
        <v>140.6</v>
      </c>
      <c r="CG76" s="1">
        <v>142.30000000000001</v>
      </c>
      <c r="CH76" s="1">
        <v>143.69999999999999</v>
      </c>
      <c r="CI76" s="1">
        <v>144.6</v>
      </c>
      <c r="CJ76" s="1">
        <v>147.19999999999999</v>
      </c>
      <c r="CK76" s="1">
        <v>148.9</v>
      </c>
      <c r="CL76" s="1">
        <v>144.1</v>
      </c>
      <c r="CM76" s="10" t="s">
        <v>32</v>
      </c>
      <c r="CN76" s="1">
        <v>141.9</v>
      </c>
      <c r="CO76" s="1">
        <v>141.9</v>
      </c>
      <c r="CP76" s="1">
        <v>143</v>
      </c>
      <c r="CQ76" s="1">
        <v>142.9</v>
      </c>
      <c r="CR76" s="1">
        <v>143.1</v>
      </c>
      <c r="CS76" s="1">
        <v>143.6</v>
      </c>
      <c r="CT76" s="1">
        <v>144.6</v>
      </c>
      <c r="CU76" s="1">
        <v>147.9</v>
      </c>
      <c r="CV76" s="1">
        <v>152.4</v>
      </c>
      <c r="CW76" s="1">
        <v>155.5</v>
      </c>
      <c r="CX76" s="1">
        <v>155.6</v>
      </c>
      <c r="CY76" s="1">
        <v>159.4</v>
      </c>
      <c r="CZ76" s="1">
        <v>159.80000000000001</v>
      </c>
      <c r="DA76" s="1">
        <v>160.69999999999999</v>
      </c>
      <c r="DB76" s="1">
        <v>162.6</v>
      </c>
      <c r="DC76" s="1">
        <v>162.6</v>
      </c>
      <c r="DD76" s="1">
        <v>164.2</v>
      </c>
      <c r="DE76" s="1">
        <v>163.9</v>
      </c>
      <c r="DF76" s="1">
        <v>164.1</v>
      </c>
      <c r="DG76" s="1">
        <v>164.2</v>
      </c>
      <c r="DH76" s="1">
        <v>165.7</v>
      </c>
      <c r="DI76" s="1">
        <v>167.2</v>
      </c>
      <c r="DJ76" s="1">
        <v>172.2</v>
      </c>
      <c r="DK76" s="1">
        <v>174.6</v>
      </c>
      <c r="DL76" s="1">
        <v>176</v>
      </c>
      <c r="DM76" s="1">
        <v>179.6</v>
      </c>
      <c r="DN76" s="1">
        <v>178.8</v>
      </c>
      <c r="DO76" s="1">
        <v>179.5</v>
      </c>
      <c r="DP76" s="1">
        <v>180.5</v>
      </c>
      <c r="DQ76" s="1">
        <v>181.3</v>
      </c>
      <c r="DR76" s="1">
        <v>182</v>
      </c>
      <c r="DS76" s="1">
        <v>182</v>
      </c>
      <c r="DT76" s="1">
        <v>182.1</v>
      </c>
      <c r="DU76" s="1">
        <v>181.9</v>
      </c>
      <c r="DV76" s="1">
        <v>181.7</v>
      </c>
      <c r="DW76" s="1">
        <v>182.8</v>
      </c>
    </row>
    <row r="77" spans="1:127">
      <c r="A77" s="11" t="s">
        <v>34</v>
      </c>
      <c r="B77" s="1" t="s">
        <v>22</v>
      </c>
      <c r="C77" s="60" t="s">
        <v>20</v>
      </c>
      <c r="D77" s="1">
        <v>104.8</v>
      </c>
      <c r="E77" s="1">
        <v>105.2</v>
      </c>
      <c r="F77" s="1">
        <v>105.6</v>
      </c>
      <c r="G77" s="1">
        <v>106.3</v>
      </c>
      <c r="H77" s="1">
        <v>106.9</v>
      </c>
      <c r="I77" s="1">
        <v>107.6</v>
      </c>
      <c r="J77" s="1">
        <v>108.2</v>
      </c>
      <c r="K77" s="1">
        <v>108.7</v>
      </c>
      <c r="L77" s="1">
        <v>109.6</v>
      </c>
      <c r="M77" s="1">
        <v>110.3</v>
      </c>
      <c r="N77" s="1">
        <v>111.1</v>
      </c>
      <c r="O77" s="1">
        <v>111.7</v>
      </c>
      <c r="P77" s="1">
        <v>112.3</v>
      </c>
      <c r="Q77" s="1">
        <v>112.8</v>
      </c>
      <c r="R77" s="1">
        <v>113.2</v>
      </c>
      <c r="S77" s="1">
        <v>113.6</v>
      </c>
      <c r="T77" s="1">
        <v>114.1</v>
      </c>
      <c r="U77" s="1">
        <v>114.6</v>
      </c>
      <c r="V77" s="1">
        <v>115.2</v>
      </c>
      <c r="W77" s="1">
        <v>115.6</v>
      </c>
      <c r="X77" s="1">
        <v>116.1</v>
      </c>
      <c r="Y77" s="1">
        <v>116.7</v>
      </c>
      <c r="Z77" s="1">
        <v>117.3</v>
      </c>
      <c r="AA77" s="1">
        <v>117.5</v>
      </c>
      <c r="AB77" s="1">
        <v>118.1</v>
      </c>
      <c r="AC77" s="1">
        <v>118.7</v>
      </c>
      <c r="AD77" s="1">
        <v>119.2</v>
      </c>
      <c r="AE77" s="1">
        <v>119.7</v>
      </c>
      <c r="AF77" s="1">
        <v>120.2</v>
      </c>
      <c r="AG77" s="1">
        <v>121.1</v>
      </c>
      <c r="AH77" s="1">
        <v>121.3</v>
      </c>
      <c r="AI77" s="1">
        <v>122</v>
      </c>
      <c r="AJ77" s="1">
        <v>122.6</v>
      </c>
      <c r="AK77" s="1">
        <v>123</v>
      </c>
      <c r="AL77" s="1">
        <v>123.4</v>
      </c>
      <c r="AM77" s="1">
        <v>123.6</v>
      </c>
      <c r="AN77" s="1">
        <v>124.2</v>
      </c>
      <c r="AO77" s="1">
        <v>124.6</v>
      </c>
      <c r="AP77" s="1">
        <v>125.1</v>
      </c>
      <c r="AQ77" s="1">
        <v>125.5</v>
      </c>
      <c r="AR77" s="1">
        <v>126</v>
      </c>
      <c r="AS77" s="1">
        <v>126.4</v>
      </c>
      <c r="AT77" s="1">
        <v>126.9</v>
      </c>
      <c r="AU77" s="1">
        <v>127.4</v>
      </c>
      <c r="AV77" s="1">
        <v>127.9</v>
      </c>
      <c r="AW77" s="1">
        <v>128.4</v>
      </c>
      <c r="AX77" s="1">
        <v>128.6</v>
      </c>
      <c r="AY77" s="1">
        <v>129.19999999999999</v>
      </c>
      <c r="AZ77" s="1">
        <v>129.4</v>
      </c>
      <c r="BA77" s="1">
        <v>129.69999999999999</v>
      </c>
      <c r="BB77" s="1">
        <v>130.1</v>
      </c>
      <c r="BC77" s="1">
        <v>130.4</v>
      </c>
      <c r="BD77" s="1">
        <v>130.9</v>
      </c>
      <c r="BE77" s="1">
        <v>131.19999999999999</v>
      </c>
      <c r="BF77" s="1">
        <v>131.9</v>
      </c>
      <c r="BG77" s="1">
        <v>132.80000000000001</v>
      </c>
      <c r="BH77" s="1">
        <v>133.30000000000001</v>
      </c>
      <c r="BI77" s="1">
        <v>133.6</v>
      </c>
      <c r="BJ77" s="1">
        <v>134.4</v>
      </c>
      <c r="BK77" s="1">
        <v>134.69999999999999</v>
      </c>
      <c r="BL77" s="1">
        <v>134.9</v>
      </c>
      <c r="BM77" s="1">
        <v>135.19999999999999</v>
      </c>
      <c r="BN77" s="1">
        <v>135.6</v>
      </c>
      <c r="BO77" s="1">
        <v>136.6</v>
      </c>
      <c r="BP77" s="1">
        <v>137.4</v>
      </c>
      <c r="BQ77" s="1">
        <v>137.9</v>
      </c>
      <c r="BR77" s="1">
        <v>138.6</v>
      </c>
      <c r="BS77" s="1">
        <v>139.4</v>
      </c>
      <c r="BT77" s="1">
        <v>139.69999999999999</v>
      </c>
      <c r="BU77" s="1">
        <v>142.19999999999999</v>
      </c>
      <c r="BV77" s="1">
        <v>142.19999999999999</v>
      </c>
      <c r="BW77" s="1">
        <v>143.19999999999999</v>
      </c>
      <c r="BX77" s="1">
        <v>143.6</v>
      </c>
      <c r="BY77" s="1">
        <v>143.69999999999999</v>
      </c>
      <c r="BZ77" s="1">
        <v>143.80000000000001</v>
      </c>
      <c r="CA77" s="1">
        <v>143.69999999999999</v>
      </c>
      <c r="CB77" s="1">
        <v>143.80000000000001</v>
      </c>
      <c r="CC77" s="1">
        <v>144.19999999999999</v>
      </c>
      <c r="CD77" s="1">
        <v>144.5</v>
      </c>
      <c r="CE77" s="1">
        <v>144.6</v>
      </c>
      <c r="CF77" s="1">
        <v>145</v>
      </c>
      <c r="CG77" s="1">
        <v>145.30000000000001</v>
      </c>
      <c r="CH77" s="1">
        <v>145.80000000000001</v>
      </c>
      <c r="CI77" s="1">
        <v>146.19999999999999</v>
      </c>
      <c r="CJ77" s="1">
        <v>146.4</v>
      </c>
      <c r="CK77" s="1">
        <v>146.4</v>
      </c>
      <c r="CL77" s="10" t="s">
        <v>32</v>
      </c>
      <c r="CM77" s="10" t="s">
        <v>32</v>
      </c>
      <c r="CN77" s="1">
        <v>146.4</v>
      </c>
      <c r="CO77" s="1">
        <v>146.4</v>
      </c>
      <c r="CP77" s="1">
        <v>148.4</v>
      </c>
      <c r="CQ77" s="1">
        <v>148.69999999999999</v>
      </c>
      <c r="CR77" s="1">
        <v>148.69999999999999</v>
      </c>
      <c r="CS77" s="1">
        <v>149.19999999999999</v>
      </c>
      <c r="CT77" s="1">
        <v>149.69999999999999</v>
      </c>
      <c r="CU77" s="1">
        <v>150</v>
      </c>
      <c r="CV77" s="1">
        <v>150.9</v>
      </c>
      <c r="CW77" s="1">
        <v>151.19999999999999</v>
      </c>
      <c r="CX77" s="1">
        <v>151.80000000000001</v>
      </c>
      <c r="CY77" s="1">
        <v>154.69999999999999</v>
      </c>
      <c r="CZ77" s="1">
        <v>154.80000000000001</v>
      </c>
      <c r="DA77" s="1">
        <v>155.80000000000001</v>
      </c>
      <c r="DB77" s="1">
        <v>157.5</v>
      </c>
      <c r="DC77" s="1">
        <v>157.5</v>
      </c>
      <c r="DD77" s="1">
        <v>158.4</v>
      </c>
      <c r="DE77" s="1">
        <v>159.30000000000001</v>
      </c>
      <c r="DF77" s="1">
        <v>160.19999999999999</v>
      </c>
      <c r="DG77" s="1">
        <v>161.1</v>
      </c>
      <c r="DH77" s="1">
        <v>161.80000000000001</v>
      </c>
      <c r="DI77" s="1">
        <v>162.80000000000001</v>
      </c>
      <c r="DJ77" s="1">
        <v>164</v>
      </c>
      <c r="DK77" s="1">
        <v>165.2</v>
      </c>
      <c r="DL77" s="1">
        <v>166.4</v>
      </c>
      <c r="DM77" s="1">
        <v>167.4</v>
      </c>
      <c r="DN77" s="1">
        <v>168.5</v>
      </c>
      <c r="DO77" s="1">
        <v>169.5</v>
      </c>
      <c r="DP77" s="1">
        <v>170.4</v>
      </c>
      <c r="DQ77" s="1">
        <v>171.4</v>
      </c>
      <c r="DR77" s="1">
        <v>172.1</v>
      </c>
      <c r="DS77" s="1">
        <v>172.9</v>
      </c>
      <c r="DT77" s="1">
        <v>174.2</v>
      </c>
      <c r="DU77" s="1">
        <v>174.2</v>
      </c>
      <c r="DV77" s="1">
        <v>174.6</v>
      </c>
      <c r="DW77" s="1">
        <v>175.2</v>
      </c>
    </row>
    <row r="78" spans="1:127">
      <c r="A78" s="11" t="s">
        <v>34</v>
      </c>
      <c r="B78" s="1" t="s">
        <v>23</v>
      </c>
      <c r="C78" s="60" t="s">
        <v>23</v>
      </c>
      <c r="D78" s="1">
        <v>104</v>
      </c>
      <c r="E78" s="1">
        <v>104.5</v>
      </c>
      <c r="F78" s="1">
        <v>104.9</v>
      </c>
      <c r="G78" s="1">
        <v>105.3</v>
      </c>
      <c r="H78" s="1">
        <v>105.9</v>
      </c>
      <c r="I78" s="1">
        <v>106.4</v>
      </c>
      <c r="J78" s="1">
        <v>107</v>
      </c>
      <c r="K78" s="1">
        <v>107.5</v>
      </c>
      <c r="L78" s="1">
        <v>108.1</v>
      </c>
      <c r="M78" s="1">
        <v>108.6</v>
      </c>
      <c r="N78" s="1">
        <v>109.3</v>
      </c>
      <c r="O78" s="1">
        <v>109.7</v>
      </c>
      <c r="P78" s="1">
        <v>110.3</v>
      </c>
      <c r="Q78" s="1">
        <v>110.7</v>
      </c>
      <c r="R78" s="1">
        <v>111.2</v>
      </c>
      <c r="S78" s="1">
        <v>111.5</v>
      </c>
      <c r="T78" s="1">
        <v>111.8</v>
      </c>
      <c r="U78" s="1">
        <v>112.3</v>
      </c>
      <c r="V78" s="1">
        <v>112.7</v>
      </c>
      <c r="W78" s="1">
        <v>113.3</v>
      </c>
      <c r="X78" s="1">
        <v>113.7</v>
      </c>
      <c r="Y78" s="1">
        <v>114.3</v>
      </c>
      <c r="Z78" s="1">
        <v>114.8</v>
      </c>
      <c r="AA78" s="1">
        <v>115.1</v>
      </c>
      <c r="AB78" s="1">
        <v>115.5</v>
      </c>
      <c r="AC78" s="1">
        <v>116.3</v>
      </c>
      <c r="AD78" s="1">
        <v>116.7</v>
      </c>
      <c r="AE78" s="1">
        <v>117.1</v>
      </c>
      <c r="AF78" s="1">
        <v>117.7</v>
      </c>
      <c r="AG78" s="1">
        <v>118.5</v>
      </c>
      <c r="AH78" s="1">
        <v>119</v>
      </c>
      <c r="AI78" s="1">
        <v>119.4</v>
      </c>
      <c r="AJ78" s="1">
        <v>119.8</v>
      </c>
      <c r="AK78" s="1">
        <v>120.4</v>
      </c>
      <c r="AL78" s="1">
        <v>120.9</v>
      </c>
      <c r="AM78" s="1">
        <v>121.4</v>
      </c>
      <c r="AN78" s="1">
        <v>122</v>
      </c>
      <c r="AO78" s="1">
        <v>122.5</v>
      </c>
      <c r="AP78" s="1">
        <v>122.9</v>
      </c>
      <c r="AQ78" s="1">
        <v>123.2</v>
      </c>
      <c r="AR78" s="1">
        <v>123.7</v>
      </c>
      <c r="AS78" s="1">
        <v>124.1</v>
      </c>
      <c r="AT78" s="1">
        <v>124.5</v>
      </c>
      <c r="AU78" s="1">
        <v>124.8</v>
      </c>
      <c r="AV78" s="1">
        <v>125.4</v>
      </c>
      <c r="AW78" s="1">
        <v>126.1</v>
      </c>
      <c r="AX78" s="1">
        <v>126.4</v>
      </c>
      <c r="AY78" s="1">
        <v>126.9</v>
      </c>
      <c r="AZ78" s="1">
        <v>127.1</v>
      </c>
      <c r="BA78" s="1">
        <v>127.4</v>
      </c>
      <c r="BB78" s="1">
        <v>127.8</v>
      </c>
      <c r="BC78" s="1">
        <v>128.1</v>
      </c>
      <c r="BD78" s="1">
        <v>128.4</v>
      </c>
      <c r="BE78" s="1">
        <v>128.5</v>
      </c>
      <c r="BF78" s="1">
        <v>129.4</v>
      </c>
      <c r="BG78" s="1">
        <v>130.19999999999999</v>
      </c>
      <c r="BH78" s="1">
        <v>130.6</v>
      </c>
      <c r="BI78" s="1">
        <v>131.30000000000001</v>
      </c>
      <c r="BJ78" s="1">
        <v>132.6</v>
      </c>
      <c r="BK78" s="1">
        <v>133.1</v>
      </c>
      <c r="BL78" s="1">
        <v>133.30000000000001</v>
      </c>
      <c r="BM78" s="1">
        <v>133.80000000000001</v>
      </c>
      <c r="BN78" s="1">
        <v>134.30000000000001</v>
      </c>
      <c r="BO78" s="1">
        <v>135.19999999999999</v>
      </c>
      <c r="BP78" s="1">
        <v>136</v>
      </c>
      <c r="BQ78" s="1">
        <v>136.19999999999999</v>
      </c>
      <c r="BR78" s="1">
        <v>137</v>
      </c>
      <c r="BS78" s="1">
        <v>137.69999999999999</v>
      </c>
      <c r="BT78" s="1">
        <v>138.4</v>
      </c>
      <c r="BU78" s="1">
        <v>142.1</v>
      </c>
      <c r="BV78" s="1">
        <v>142.1</v>
      </c>
      <c r="BW78" s="1">
        <v>144.9</v>
      </c>
      <c r="BX78" s="1">
        <v>145.1</v>
      </c>
      <c r="BY78" s="1">
        <v>145.6</v>
      </c>
      <c r="BZ78" s="1">
        <v>146.19999999999999</v>
      </c>
      <c r="CA78" s="1">
        <v>146.9</v>
      </c>
      <c r="CB78" s="1">
        <v>147.4</v>
      </c>
      <c r="CC78" s="1">
        <v>147.9</v>
      </c>
      <c r="CD78" s="1">
        <v>148.5</v>
      </c>
      <c r="CE78" s="1">
        <v>149</v>
      </c>
      <c r="CF78" s="1">
        <v>149.4</v>
      </c>
      <c r="CG78" s="1">
        <v>149.9</v>
      </c>
      <c r="CH78" s="1">
        <v>150.4</v>
      </c>
      <c r="CI78" s="1">
        <v>151.19999999999999</v>
      </c>
      <c r="CJ78" s="1">
        <v>151.69999999999999</v>
      </c>
      <c r="CK78" s="1">
        <v>152.30000000000001</v>
      </c>
      <c r="CL78" s="1">
        <v>150.69999999999999</v>
      </c>
      <c r="CM78" s="10" t="s">
        <v>32</v>
      </c>
      <c r="CN78" s="1">
        <v>154.4</v>
      </c>
      <c r="CO78" s="1">
        <v>154.4</v>
      </c>
      <c r="CP78" s="1">
        <v>155</v>
      </c>
      <c r="CQ78" s="1">
        <v>155.6</v>
      </c>
      <c r="CR78" s="1">
        <v>156.30000000000001</v>
      </c>
      <c r="CS78" s="1">
        <v>157.19999999999999</v>
      </c>
      <c r="CT78" s="1">
        <v>158.30000000000001</v>
      </c>
      <c r="CU78" s="1">
        <v>159.30000000000001</v>
      </c>
      <c r="CV78" s="1">
        <v>161.30000000000001</v>
      </c>
      <c r="CW78" s="1">
        <v>161.69999999999999</v>
      </c>
      <c r="CX78" s="1">
        <v>162.30000000000001</v>
      </c>
      <c r="CY78" s="1">
        <v>165.8</v>
      </c>
      <c r="CZ78" s="1">
        <v>166.3</v>
      </c>
      <c r="DA78" s="1">
        <v>167</v>
      </c>
      <c r="DB78" s="1">
        <v>168.4</v>
      </c>
      <c r="DC78" s="1">
        <v>168.4</v>
      </c>
      <c r="DD78" s="1">
        <v>169.1</v>
      </c>
      <c r="DE78" s="1">
        <v>169.9</v>
      </c>
      <c r="DF78" s="1">
        <v>170.6</v>
      </c>
      <c r="DG78" s="1">
        <v>171.4</v>
      </c>
      <c r="DH78" s="1">
        <v>172.2</v>
      </c>
      <c r="DI78" s="1">
        <v>173</v>
      </c>
      <c r="DJ78" s="1">
        <v>174</v>
      </c>
      <c r="DK78" s="1">
        <v>174.8</v>
      </c>
      <c r="DL78" s="1">
        <v>175.4</v>
      </c>
      <c r="DM78" s="1">
        <v>176.1</v>
      </c>
      <c r="DN78" s="1">
        <v>176.8</v>
      </c>
      <c r="DO78" s="1">
        <v>177.8</v>
      </c>
      <c r="DP78" s="1">
        <v>178.7</v>
      </c>
      <c r="DQ78" s="1">
        <v>179.8</v>
      </c>
      <c r="DR78" s="1">
        <v>181.1</v>
      </c>
      <c r="DS78" s="1">
        <v>182.3</v>
      </c>
      <c r="DT78" s="1">
        <v>184.4</v>
      </c>
      <c r="DU78" s="1">
        <v>184.4</v>
      </c>
      <c r="DV78" s="1">
        <v>185</v>
      </c>
      <c r="DW78" s="1">
        <v>185.7</v>
      </c>
    </row>
    <row r="79" spans="1:127">
      <c r="A79" s="11" t="s">
        <v>34</v>
      </c>
      <c r="B79" s="1" t="s">
        <v>24</v>
      </c>
      <c r="C79" s="60" t="s">
        <v>26</v>
      </c>
      <c r="D79" s="1">
        <v>103.2</v>
      </c>
      <c r="E79" s="1">
        <v>104.2</v>
      </c>
      <c r="F79" s="1">
        <v>105.1</v>
      </c>
      <c r="G79" s="1">
        <v>104.7</v>
      </c>
      <c r="H79" s="1">
        <v>104</v>
      </c>
      <c r="I79" s="1">
        <v>105.1</v>
      </c>
      <c r="J79" s="1">
        <v>107.1</v>
      </c>
      <c r="K79" s="1">
        <v>108</v>
      </c>
      <c r="L79" s="1">
        <v>109.9</v>
      </c>
      <c r="M79" s="1">
        <v>109.5</v>
      </c>
      <c r="N79" s="1">
        <v>109.5</v>
      </c>
      <c r="O79" s="1">
        <v>109.8</v>
      </c>
      <c r="P79" s="1">
        <v>110.7</v>
      </c>
      <c r="Q79" s="1">
        <v>111.1</v>
      </c>
      <c r="R79" s="1">
        <v>111.4</v>
      </c>
      <c r="S79" s="1">
        <v>111.2</v>
      </c>
      <c r="T79" s="1">
        <v>111.3</v>
      </c>
      <c r="U79" s="1">
        <v>111.8</v>
      </c>
      <c r="V79" s="1">
        <v>113.1</v>
      </c>
      <c r="W79" s="1">
        <v>112.8</v>
      </c>
      <c r="X79" s="1">
        <v>112</v>
      </c>
      <c r="Y79" s="1">
        <v>111.8</v>
      </c>
      <c r="Z79" s="1">
        <v>110.8</v>
      </c>
      <c r="AA79" s="1">
        <v>110.1</v>
      </c>
      <c r="AB79" s="1">
        <v>109.4</v>
      </c>
      <c r="AC79" s="1">
        <v>108.7</v>
      </c>
      <c r="AD79" s="1">
        <v>109.9</v>
      </c>
      <c r="AE79" s="1">
        <v>110.1</v>
      </c>
      <c r="AF79" s="1">
        <v>112</v>
      </c>
      <c r="AG79" s="1">
        <v>112.9</v>
      </c>
      <c r="AH79" s="1">
        <v>112.7</v>
      </c>
      <c r="AI79" s="1">
        <v>111.7</v>
      </c>
      <c r="AJ79" s="1">
        <v>111.3</v>
      </c>
      <c r="AK79" s="1">
        <v>111.4</v>
      </c>
      <c r="AL79" s="1">
        <v>111.5</v>
      </c>
      <c r="AM79" s="1">
        <v>111.5</v>
      </c>
      <c r="AN79" s="1">
        <v>111.1</v>
      </c>
      <c r="AO79" s="1">
        <v>111.4</v>
      </c>
      <c r="AP79" s="1">
        <v>110.9</v>
      </c>
      <c r="AQ79" s="1">
        <v>112.1</v>
      </c>
      <c r="AR79" s="1">
        <v>112.8</v>
      </c>
      <c r="AS79" s="1">
        <v>114.2</v>
      </c>
      <c r="AT79" s="1">
        <v>113.9</v>
      </c>
      <c r="AU79" s="1">
        <v>113.1</v>
      </c>
      <c r="AV79" s="1">
        <v>114.3</v>
      </c>
      <c r="AW79" s="1">
        <v>115.2</v>
      </c>
      <c r="AX79" s="1">
        <v>115.7</v>
      </c>
      <c r="AY79" s="1">
        <v>116</v>
      </c>
      <c r="AZ79" s="1">
        <v>117</v>
      </c>
      <c r="BA79" s="1">
        <v>117.4</v>
      </c>
      <c r="BB79" s="1">
        <v>117.6</v>
      </c>
      <c r="BC79" s="1">
        <v>116.6</v>
      </c>
      <c r="BD79" s="1">
        <v>116.7</v>
      </c>
      <c r="BE79" s="1">
        <v>116.5</v>
      </c>
      <c r="BF79" s="1">
        <v>116</v>
      </c>
      <c r="BG79" s="1">
        <v>117.3</v>
      </c>
      <c r="BH79" s="1">
        <v>118.3</v>
      </c>
      <c r="BI79" s="1">
        <v>117.8</v>
      </c>
      <c r="BJ79" s="1">
        <v>118.3</v>
      </c>
      <c r="BK79" s="1">
        <v>118.5</v>
      </c>
      <c r="BL79" s="1">
        <v>119.3</v>
      </c>
      <c r="BM79" s="1">
        <v>120.2</v>
      </c>
      <c r="BN79" s="1">
        <v>121</v>
      </c>
      <c r="BO79" s="1">
        <v>121.9</v>
      </c>
      <c r="BP79" s="1">
        <v>122.9</v>
      </c>
      <c r="BQ79" s="1">
        <v>123.7</v>
      </c>
      <c r="BR79" s="1">
        <v>123.6</v>
      </c>
      <c r="BS79" s="1">
        <v>124.3</v>
      </c>
      <c r="BT79" s="1">
        <v>126</v>
      </c>
      <c r="BU79" s="1">
        <v>125.5</v>
      </c>
      <c r="BV79" s="1">
        <v>125.5</v>
      </c>
      <c r="BW79" s="1">
        <v>123.6</v>
      </c>
      <c r="BX79" s="1">
        <v>123.3</v>
      </c>
      <c r="BY79" s="1">
        <v>123.9</v>
      </c>
      <c r="BZ79" s="1">
        <v>124.6</v>
      </c>
      <c r="CA79" s="1">
        <v>124.9</v>
      </c>
      <c r="CB79" s="1">
        <v>124.6</v>
      </c>
      <c r="CC79" s="1">
        <v>125.6</v>
      </c>
      <c r="CD79" s="1">
        <v>125.8</v>
      </c>
      <c r="CE79" s="1">
        <v>126.1</v>
      </c>
      <c r="CF79" s="1">
        <v>126.3</v>
      </c>
      <c r="CG79" s="1">
        <v>126.6</v>
      </c>
      <c r="CH79" s="1">
        <v>129.80000000000001</v>
      </c>
      <c r="CI79" s="1">
        <v>130.9</v>
      </c>
      <c r="CJ79" s="1">
        <v>130.30000000000001</v>
      </c>
      <c r="CK79" s="1">
        <v>129.9</v>
      </c>
      <c r="CL79" s="10" t="s">
        <v>32</v>
      </c>
      <c r="CM79" s="10" t="s">
        <v>32</v>
      </c>
      <c r="CN79" s="1">
        <v>135</v>
      </c>
      <c r="CO79" s="1">
        <v>135</v>
      </c>
      <c r="CP79" s="1">
        <v>138.5</v>
      </c>
      <c r="CQ79" s="1">
        <v>139.6</v>
      </c>
      <c r="CR79" s="1">
        <v>140.6</v>
      </c>
      <c r="CS79" s="1">
        <v>140.4</v>
      </c>
      <c r="CT79" s="1">
        <v>140.69999999999999</v>
      </c>
      <c r="CU79" s="1">
        <v>141.9</v>
      </c>
      <c r="CV79" s="1">
        <v>145.1</v>
      </c>
      <c r="CW79" s="1">
        <v>146.19999999999999</v>
      </c>
      <c r="CX79" s="1">
        <v>146.6</v>
      </c>
      <c r="CY79" s="1">
        <v>148.9</v>
      </c>
      <c r="CZ79" s="1">
        <v>150.69999999999999</v>
      </c>
      <c r="DA79" s="1">
        <v>153.1</v>
      </c>
      <c r="DB79" s="1">
        <v>154</v>
      </c>
      <c r="DC79" s="1">
        <v>154</v>
      </c>
      <c r="DD79" s="1">
        <v>155.69999999999999</v>
      </c>
      <c r="DE79" s="1">
        <v>154.80000000000001</v>
      </c>
      <c r="DF79" s="1">
        <v>155.69999999999999</v>
      </c>
      <c r="DG79" s="1">
        <v>156.5</v>
      </c>
      <c r="DH79" s="1">
        <v>156.9</v>
      </c>
      <c r="DI79" s="1">
        <v>157.9</v>
      </c>
      <c r="DJ79" s="1">
        <v>162.6</v>
      </c>
      <c r="DK79" s="1">
        <v>163</v>
      </c>
      <c r="DL79" s="1">
        <v>161.1</v>
      </c>
      <c r="DM79" s="1">
        <v>161.6</v>
      </c>
      <c r="DN79" s="1">
        <v>161.9</v>
      </c>
      <c r="DO79" s="1">
        <v>162.30000000000001</v>
      </c>
      <c r="DP79" s="1">
        <v>162.9</v>
      </c>
      <c r="DQ79" s="1">
        <v>163</v>
      </c>
      <c r="DR79" s="1">
        <v>163.4</v>
      </c>
      <c r="DS79" s="1">
        <v>163.6</v>
      </c>
      <c r="DT79" s="1">
        <v>164.2</v>
      </c>
      <c r="DU79" s="1">
        <v>164.2</v>
      </c>
      <c r="DV79" s="1">
        <v>164.5</v>
      </c>
      <c r="DW79" s="1">
        <v>164.8</v>
      </c>
    </row>
    <row r="80" spans="1:127">
      <c r="A80" s="11" t="s">
        <v>34</v>
      </c>
      <c r="B80" s="1" t="s">
        <v>25</v>
      </c>
      <c r="C80" s="60" t="s">
        <v>117</v>
      </c>
      <c r="D80" s="1">
        <v>103.1</v>
      </c>
      <c r="E80" s="1">
        <v>103.6</v>
      </c>
      <c r="F80" s="1">
        <v>103.7</v>
      </c>
      <c r="G80" s="1">
        <v>104.2</v>
      </c>
      <c r="H80" s="1">
        <v>104.8</v>
      </c>
      <c r="I80" s="1">
        <v>105.4</v>
      </c>
      <c r="J80" s="1">
        <v>106.1</v>
      </c>
      <c r="K80" s="1">
        <v>106.6</v>
      </c>
      <c r="L80" s="1">
        <v>107.5</v>
      </c>
      <c r="M80" s="1">
        <v>108.1</v>
      </c>
      <c r="N80" s="1">
        <v>108.6</v>
      </c>
      <c r="O80" s="1">
        <v>109</v>
      </c>
      <c r="P80" s="1">
        <v>109.7</v>
      </c>
      <c r="Q80" s="1">
        <v>110.1</v>
      </c>
      <c r="R80" s="1">
        <v>110.6</v>
      </c>
      <c r="S80" s="1">
        <v>110.9</v>
      </c>
      <c r="T80" s="1">
        <v>111.2</v>
      </c>
      <c r="U80" s="1">
        <v>111.6</v>
      </c>
      <c r="V80" s="1">
        <v>112.1</v>
      </c>
      <c r="W80" s="1">
        <v>112.6</v>
      </c>
      <c r="X80" s="1">
        <v>113.1</v>
      </c>
      <c r="Y80" s="1">
        <v>113.3</v>
      </c>
      <c r="Z80" s="1">
        <v>113.7</v>
      </c>
      <c r="AA80" s="1">
        <v>113.9</v>
      </c>
      <c r="AB80" s="1">
        <v>114.3</v>
      </c>
      <c r="AC80" s="1">
        <v>114.9</v>
      </c>
      <c r="AD80" s="1">
        <v>115.4</v>
      </c>
      <c r="AE80" s="1">
        <v>115.9</v>
      </c>
      <c r="AF80" s="1">
        <v>116.3</v>
      </c>
      <c r="AG80" s="1">
        <v>116.9</v>
      </c>
      <c r="AH80" s="1">
        <v>117.2</v>
      </c>
      <c r="AI80" s="1">
        <v>117.8</v>
      </c>
      <c r="AJ80" s="1">
        <v>118.3</v>
      </c>
      <c r="AK80" s="1">
        <v>118.7</v>
      </c>
      <c r="AL80" s="1">
        <v>119.2</v>
      </c>
      <c r="AM80" s="1">
        <v>119.6</v>
      </c>
      <c r="AN80" s="1">
        <v>119.8</v>
      </c>
      <c r="AO80" s="1">
        <v>120.3</v>
      </c>
      <c r="AP80" s="1">
        <v>120.6</v>
      </c>
      <c r="AQ80" s="1">
        <v>121.1</v>
      </c>
      <c r="AR80" s="1">
        <v>121.5</v>
      </c>
      <c r="AS80" s="1">
        <v>121.7</v>
      </c>
      <c r="AT80" s="1">
        <v>122.4</v>
      </c>
      <c r="AU80" s="1">
        <v>122.7</v>
      </c>
      <c r="AV80" s="1">
        <v>122.9</v>
      </c>
      <c r="AW80" s="1">
        <v>123.5</v>
      </c>
      <c r="AX80" s="1">
        <v>124</v>
      </c>
      <c r="AY80" s="1">
        <v>124.2</v>
      </c>
      <c r="AZ80" s="1">
        <v>124.2</v>
      </c>
      <c r="BA80" s="1">
        <v>124.6</v>
      </c>
      <c r="BB80" s="1">
        <v>125</v>
      </c>
      <c r="BC80" s="1">
        <v>125.1</v>
      </c>
      <c r="BD80" s="1">
        <v>125.7</v>
      </c>
      <c r="BE80" s="1">
        <v>125.9</v>
      </c>
      <c r="BF80" s="1">
        <v>126.6</v>
      </c>
      <c r="BG80" s="1">
        <v>127.3</v>
      </c>
      <c r="BH80" s="1">
        <v>127.9</v>
      </c>
      <c r="BI80" s="1">
        <v>128.4</v>
      </c>
      <c r="BJ80" s="1">
        <v>128.9</v>
      </c>
      <c r="BK80" s="1">
        <v>129</v>
      </c>
      <c r="BL80" s="1">
        <v>129.69999999999999</v>
      </c>
      <c r="BM80" s="1">
        <v>129.9</v>
      </c>
      <c r="BN80" s="1">
        <v>130.4</v>
      </c>
      <c r="BO80" s="1">
        <v>131.30000000000001</v>
      </c>
      <c r="BP80" s="1">
        <v>131.80000000000001</v>
      </c>
      <c r="BQ80" s="1">
        <v>132.6</v>
      </c>
      <c r="BR80" s="1">
        <v>133.1</v>
      </c>
      <c r="BS80" s="1">
        <v>133.6</v>
      </c>
      <c r="BT80" s="1">
        <v>134.5</v>
      </c>
      <c r="BU80" s="1">
        <v>136.5</v>
      </c>
      <c r="BV80" s="1">
        <v>136.5</v>
      </c>
      <c r="BW80" s="1">
        <v>136.80000000000001</v>
      </c>
      <c r="BX80" s="1">
        <v>136.69999999999999</v>
      </c>
      <c r="BY80" s="1">
        <v>137.1</v>
      </c>
      <c r="BZ80" s="1">
        <v>137.69999999999999</v>
      </c>
      <c r="CA80" s="1">
        <v>139.19999999999999</v>
      </c>
      <c r="CB80" s="1">
        <v>139.6</v>
      </c>
      <c r="CC80" s="1">
        <v>140.5</v>
      </c>
      <c r="CD80" s="1">
        <v>140.9</v>
      </c>
      <c r="CE80" s="1">
        <v>141.30000000000001</v>
      </c>
      <c r="CF80" s="1">
        <v>141.69999999999999</v>
      </c>
      <c r="CG80" s="1">
        <v>142.1</v>
      </c>
      <c r="CH80" s="1">
        <v>142.30000000000001</v>
      </c>
      <c r="CI80" s="1">
        <v>142.80000000000001</v>
      </c>
      <c r="CJ80" s="1">
        <v>143.19999999999999</v>
      </c>
      <c r="CK80" s="1">
        <v>143.69999999999999</v>
      </c>
      <c r="CL80" s="10" t="s">
        <v>32</v>
      </c>
      <c r="CM80" s="10" t="s">
        <v>32</v>
      </c>
      <c r="CN80" s="1">
        <v>148.30000000000001</v>
      </c>
      <c r="CO80" s="1">
        <v>148.30000000000001</v>
      </c>
      <c r="CP80" s="1">
        <v>146</v>
      </c>
      <c r="CQ80" s="1">
        <v>146.6</v>
      </c>
      <c r="CR80" s="1">
        <v>146.5</v>
      </c>
      <c r="CS80" s="1">
        <v>148.4</v>
      </c>
      <c r="CT80" s="1">
        <v>148.5</v>
      </c>
      <c r="CU80" s="1">
        <v>149.6</v>
      </c>
      <c r="CV80" s="1">
        <v>151.5</v>
      </c>
      <c r="CW80" s="1">
        <v>152.6</v>
      </c>
      <c r="CX80" s="1">
        <v>153.19999999999999</v>
      </c>
      <c r="CY80" s="1">
        <v>155.80000000000001</v>
      </c>
      <c r="CZ80" s="1">
        <v>154.9</v>
      </c>
      <c r="DA80" s="1">
        <v>155.30000000000001</v>
      </c>
      <c r="DB80" s="1">
        <v>157.6</v>
      </c>
      <c r="DC80" s="1">
        <v>157.69999999999999</v>
      </c>
      <c r="DD80" s="1">
        <v>158.6</v>
      </c>
      <c r="DE80" s="1">
        <v>159.80000000000001</v>
      </c>
      <c r="DF80" s="1">
        <v>160.6</v>
      </c>
      <c r="DG80" s="1">
        <v>161.19999999999999</v>
      </c>
      <c r="DH80" s="1">
        <v>162.1</v>
      </c>
      <c r="DI80" s="1">
        <v>163.30000000000001</v>
      </c>
      <c r="DJ80" s="1">
        <v>164.4</v>
      </c>
      <c r="DK80" s="1">
        <v>165.1</v>
      </c>
      <c r="DL80" s="1">
        <v>165.8</v>
      </c>
      <c r="DM80" s="1">
        <v>166.3</v>
      </c>
      <c r="DN80" s="1">
        <v>166.9</v>
      </c>
      <c r="DO80" s="1">
        <v>167.6</v>
      </c>
      <c r="DP80" s="1">
        <v>168.2</v>
      </c>
      <c r="DQ80" s="1">
        <v>168.5</v>
      </c>
      <c r="DR80" s="1">
        <v>168.9</v>
      </c>
      <c r="DS80" s="1">
        <v>169.5</v>
      </c>
      <c r="DT80" s="1">
        <v>170.3</v>
      </c>
      <c r="DU80" s="1">
        <v>170.3</v>
      </c>
      <c r="DV80" s="1">
        <v>170.7</v>
      </c>
      <c r="DW80" s="1">
        <v>171.2</v>
      </c>
    </row>
    <row r="81" spans="1:127">
      <c r="A81" s="11" t="s">
        <v>34</v>
      </c>
      <c r="B81" s="1" t="s">
        <v>26</v>
      </c>
      <c r="C81" s="60" t="s">
        <v>26</v>
      </c>
      <c r="D81" s="1">
        <v>103.6</v>
      </c>
      <c r="E81" s="1">
        <v>103.9</v>
      </c>
      <c r="F81" s="1">
        <v>104</v>
      </c>
      <c r="G81" s="1">
        <v>105</v>
      </c>
      <c r="H81" s="1">
        <v>105.6</v>
      </c>
      <c r="I81" s="1">
        <v>107.4</v>
      </c>
      <c r="J81" s="1">
        <v>109.1</v>
      </c>
      <c r="K81" s="1">
        <v>109.9</v>
      </c>
      <c r="L81" s="1">
        <v>110.6</v>
      </c>
      <c r="M81" s="1">
        <v>110.8</v>
      </c>
      <c r="N81" s="1">
        <v>111.2</v>
      </c>
      <c r="O81" s="1">
        <v>111.5</v>
      </c>
      <c r="P81" s="1">
        <v>111.6</v>
      </c>
      <c r="Q81" s="1">
        <v>111.8</v>
      </c>
      <c r="R81" s="1">
        <v>112</v>
      </c>
      <c r="S81" s="1">
        <v>112.7</v>
      </c>
      <c r="T81" s="1">
        <v>113</v>
      </c>
      <c r="U81" s="1">
        <v>114.8</v>
      </c>
      <c r="V81" s="1">
        <v>116.8</v>
      </c>
      <c r="W81" s="1">
        <v>118</v>
      </c>
      <c r="X81" s="1">
        <v>118.6</v>
      </c>
      <c r="Y81" s="1">
        <v>118.8</v>
      </c>
      <c r="Z81" s="1">
        <v>119</v>
      </c>
      <c r="AA81" s="1">
        <v>119.5</v>
      </c>
      <c r="AB81" s="1">
        <v>119.7</v>
      </c>
      <c r="AC81" s="1">
        <v>119.7</v>
      </c>
      <c r="AD81" s="1">
        <v>120.1</v>
      </c>
      <c r="AE81" s="1">
        <v>121</v>
      </c>
      <c r="AF81" s="1">
        <v>121.4</v>
      </c>
      <c r="AG81" s="1">
        <v>123.1</v>
      </c>
      <c r="AH81" s="1">
        <v>124.4</v>
      </c>
      <c r="AI81" s="1">
        <v>125.1</v>
      </c>
      <c r="AJ81" s="1">
        <v>125.7</v>
      </c>
      <c r="AK81" s="1">
        <v>125.9</v>
      </c>
      <c r="AL81" s="1">
        <v>126.3</v>
      </c>
      <c r="AM81" s="1">
        <v>126.2</v>
      </c>
      <c r="AN81" s="1">
        <v>126.3</v>
      </c>
      <c r="AO81" s="1">
        <v>126.6</v>
      </c>
      <c r="AP81" s="1">
        <v>126.9</v>
      </c>
      <c r="AQ81" s="1">
        <v>127.7</v>
      </c>
      <c r="AR81" s="1">
        <v>128.5</v>
      </c>
      <c r="AS81" s="1">
        <v>129.69999999999999</v>
      </c>
      <c r="AT81" s="1">
        <v>130.80000000000001</v>
      </c>
      <c r="AU81" s="1">
        <v>131.69999999999999</v>
      </c>
      <c r="AV81" s="1">
        <v>131.80000000000001</v>
      </c>
      <c r="AW81" s="1">
        <v>132.4</v>
      </c>
      <c r="AX81" s="1">
        <v>132.80000000000001</v>
      </c>
      <c r="AY81" s="1">
        <v>133.1</v>
      </c>
      <c r="AZ81" s="1">
        <v>133.30000000000001</v>
      </c>
      <c r="BA81" s="1">
        <v>133.4</v>
      </c>
      <c r="BB81" s="1">
        <v>133.80000000000001</v>
      </c>
      <c r="BC81" s="1">
        <v>134.5</v>
      </c>
      <c r="BD81" s="1">
        <v>134.80000000000001</v>
      </c>
      <c r="BE81" s="1">
        <v>135.4</v>
      </c>
      <c r="BF81" s="1">
        <v>136.80000000000001</v>
      </c>
      <c r="BG81" s="1">
        <v>137.6</v>
      </c>
      <c r="BH81" s="1">
        <v>137.4</v>
      </c>
      <c r="BI81" s="1">
        <v>137.9</v>
      </c>
      <c r="BJ81" s="1">
        <v>138.6</v>
      </c>
      <c r="BK81" s="1">
        <v>138.5</v>
      </c>
      <c r="BL81" s="1">
        <v>139</v>
      </c>
      <c r="BM81" s="1">
        <v>139</v>
      </c>
      <c r="BN81" s="1">
        <v>139.80000000000001</v>
      </c>
      <c r="BO81" s="1">
        <v>141.4</v>
      </c>
      <c r="BP81" s="1">
        <v>142.1</v>
      </c>
      <c r="BQ81" s="1">
        <v>142.80000000000001</v>
      </c>
      <c r="BR81" s="1">
        <v>144.69999999999999</v>
      </c>
      <c r="BS81" s="1">
        <v>146</v>
      </c>
      <c r="BT81" s="1">
        <v>146.19999999999999</v>
      </c>
      <c r="BU81" s="1">
        <v>147.80000000000001</v>
      </c>
      <c r="BV81" s="1">
        <v>147.80000000000001</v>
      </c>
      <c r="BW81" s="1">
        <v>150.1</v>
      </c>
      <c r="BX81" s="1">
        <v>150.19999999999999</v>
      </c>
      <c r="BY81" s="1">
        <v>150.30000000000001</v>
      </c>
      <c r="BZ81" s="1">
        <v>150.30000000000001</v>
      </c>
      <c r="CA81" s="1">
        <v>151.6</v>
      </c>
      <c r="CB81" s="1">
        <v>152.5</v>
      </c>
      <c r="CC81" s="1">
        <v>154</v>
      </c>
      <c r="CD81" s="1">
        <v>154.9</v>
      </c>
      <c r="CE81" s="1">
        <v>155.19999999999999</v>
      </c>
      <c r="CF81" s="1">
        <v>155.4</v>
      </c>
      <c r="CG81" s="1">
        <v>155.5</v>
      </c>
      <c r="CH81" s="1">
        <v>155.69999999999999</v>
      </c>
      <c r="CI81" s="1">
        <v>156.1</v>
      </c>
      <c r="CJ81" s="1">
        <v>156.19999999999999</v>
      </c>
      <c r="CK81" s="1">
        <v>156.1</v>
      </c>
      <c r="CL81" s="10" t="s">
        <v>32</v>
      </c>
      <c r="CM81" s="10" t="s">
        <v>32</v>
      </c>
      <c r="CN81" s="1">
        <v>156.4</v>
      </c>
      <c r="CO81" s="1">
        <v>156.4</v>
      </c>
      <c r="CP81" s="1">
        <v>158.5</v>
      </c>
      <c r="CQ81" s="1">
        <v>157.5</v>
      </c>
      <c r="CR81" s="1">
        <v>158.5</v>
      </c>
      <c r="CS81" s="1">
        <v>158.6</v>
      </c>
      <c r="CT81" s="1">
        <v>159.4</v>
      </c>
      <c r="CU81" s="1">
        <v>159.19999999999999</v>
      </c>
      <c r="CV81" s="1">
        <v>159.5</v>
      </c>
      <c r="CW81" s="1">
        <v>160.19999999999999</v>
      </c>
      <c r="CX81" s="1">
        <v>160.30000000000001</v>
      </c>
      <c r="CY81" s="1">
        <v>161.19999999999999</v>
      </c>
      <c r="CZ81" s="1">
        <v>161.69999999999999</v>
      </c>
      <c r="DA81" s="1">
        <v>163.19999999999999</v>
      </c>
      <c r="DB81" s="1">
        <v>163.80000000000001</v>
      </c>
      <c r="DC81" s="1">
        <v>163.69999999999999</v>
      </c>
      <c r="DD81" s="1">
        <v>163.9</v>
      </c>
      <c r="DE81" s="1">
        <v>164.3</v>
      </c>
      <c r="DF81" s="1">
        <v>164.4</v>
      </c>
      <c r="DG81" s="1">
        <v>164.7</v>
      </c>
      <c r="DH81" s="1">
        <v>165.4</v>
      </c>
      <c r="DI81" s="1">
        <v>166</v>
      </c>
      <c r="DJ81" s="1">
        <v>166.9</v>
      </c>
      <c r="DK81" s="1">
        <v>167.9</v>
      </c>
      <c r="DL81" s="1">
        <v>169</v>
      </c>
      <c r="DM81" s="1">
        <v>171.4</v>
      </c>
      <c r="DN81" s="1">
        <v>172.3</v>
      </c>
      <c r="DO81" s="1">
        <v>173.1</v>
      </c>
      <c r="DP81" s="1">
        <v>173.4</v>
      </c>
      <c r="DQ81" s="1">
        <v>173.7</v>
      </c>
      <c r="DR81" s="1">
        <v>174.1</v>
      </c>
      <c r="DS81" s="1">
        <v>174.3</v>
      </c>
      <c r="DT81" s="1">
        <v>175</v>
      </c>
      <c r="DU81" s="1">
        <v>175</v>
      </c>
      <c r="DV81" s="1">
        <v>176.4</v>
      </c>
      <c r="DW81" s="1">
        <v>177.1</v>
      </c>
    </row>
    <row r="82" spans="1:127">
      <c r="A82" s="11" t="s">
        <v>34</v>
      </c>
      <c r="B82" s="1" t="s">
        <v>27</v>
      </c>
      <c r="C82" s="60" t="s">
        <v>117</v>
      </c>
      <c r="D82" s="1">
        <v>104.5</v>
      </c>
      <c r="E82" s="1">
        <v>104.5</v>
      </c>
      <c r="F82" s="1">
        <v>104.3</v>
      </c>
      <c r="G82" s="1">
        <v>102.9</v>
      </c>
      <c r="H82" s="1">
        <v>102.3</v>
      </c>
      <c r="I82" s="1">
        <v>102.8</v>
      </c>
      <c r="J82" s="1">
        <v>102.8</v>
      </c>
      <c r="K82" s="1">
        <v>105.4</v>
      </c>
      <c r="L82" s="1">
        <v>106.8</v>
      </c>
      <c r="M82" s="1">
        <v>107.4</v>
      </c>
      <c r="N82" s="1">
        <v>108.1</v>
      </c>
      <c r="O82" s="1">
        <v>107.9</v>
      </c>
      <c r="P82" s="1">
        <v>108.2</v>
      </c>
      <c r="Q82" s="1">
        <v>108.7</v>
      </c>
      <c r="R82" s="1">
        <v>109</v>
      </c>
      <c r="S82" s="1">
        <v>109</v>
      </c>
      <c r="T82" s="1">
        <v>109.1</v>
      </c>
      <c r="U82" s="1">
        <v>108.3</v>
      </c>
      <c r="V82" s="1">
        <v>109.2</v>
      </c>
      <c r="W82" s="1">
        <v>109.9</v>
      </c>
      <c r="X82" s="1">
        <v>109.5</v>
      </c>
      <c r="Y82" s="1">
        <v>109.6</v>
      </c>
      <c r="Z82" s="1">
        <v>109.1</v>
      </c>
      <c r="AA82" s="1">
        <v>109.8</v>
      </c>
      <c r="AB82" s="1">
        <v>110.7</v>
      </c>
      <c r="AC82" s="1">
        <v>111.2</v>
      </c>
      <c r="AD82" s="1">
        <v>111</v>
      </c>
      <c r="AE82" s="1">
        <v>111.7</v>
      </c>
      <c r="AF82" s="1">
        <v>112.3</v>
      </c>
      <c r="AG82" s="1">
        <v>112.8</v>
      </c>
      <c r="AH82" s="1">
        <v>112.3</v>
      </c>
      <c r="AI82" s="1">
        <v>112.3</v>
      </c>
      <c r="AJ82" s="1">
        <v>113.4</v>
      </c>
      <c r="AK82" s="1">
        <v>113.9</v>
      </c>
      <c r="AL82" s="1">
        <v>113.8</v>
      </c>
      <c r="AM82" s="1">
        <v>113.7</v>
      </c>
      <c r="AN82" s="1">
        <v>114.5</v>
      </c>
      <c r="AO82" s="1">
        <v>116.6</v>
      </c>
      <c r="AP82" s="1">
        <v>117.3</v>
      </c>
      <c r="AQ82" s="1">
        <v>118.1</v>
      </c>
      <c r="AR82" s="1">
        <v>119.2</v>
      </c>
      <c r="AS82" s="1">
        <v>119.4</v>
      </c>
      <c r="AT82" s="1">
        <v>120.5</v>
      </c>
      <c r="AU82" s="1">
        <v>121.5</v>
      </c>
      <c r="AV82" s="1">
        <v>122.1</v>
      </c>
      <c r="AW82" s="1">
        <v>122.1</v>
      </c>
      <c r="AX82" s="1">
        <v>122.6</v>
      </c>
      <c r="AY82" s="1">
        <v>121.1</v>
      </c>
      <c r="AZ82" s="1">
        <v>121.7</v>
      </c>
      <c r="BA82" s="1">
        <v>122.6</v>
      </c>
      <c r="BB82" s="1">
        <v>122.6</v>
      </c>
      <c r="BC82" s="1">
        <v>123.1</v>
      </c>
      <c r="BD82" s="1">
        <v>123</v>
      </c>
      <c r="BE82" s="1">
        <v>123.4</v>
      </c>
      <c r="BF82" s="1">
        <v>123.6</v>
      </c>
      <c r="BG82" s="1">
        <v>124.5</v>
      </c>
      <c r="BH82" s="1">
        <v>125.7</v>
      </c>
      <c r="BI82" s="1">
        <v>126.2</v>
      </c>
      <c r="BJ82" s="1">
        <v>126.8</v>
      </c>
      <c r="BK82" s="1">
        <v>126.5</v>
      </c>
      <c r="BL82" s="1">
        <v>127.3</v>
      </c>
      <c r="BM82" s="1">
        <v>127.7</v>
      </c>
      <c r="BN82" s="1">
        <v>128.19999999999999</v>
      </c>
      <c r="BO82" s="1">
        <v>129.19999999999999</v>
      </c>
      <c r="BP82" s="1">
        <v>129.9</v>
      </c>
      <c r="BQ82" s="1">
        <v>130.1</v>
      </c>
      <c r="BR82" s="1">
        <v>130.1</v>
      </c>
      <c r="BS82" s="1">
        <v>130.1</v>
      </c>
      <c r="BT82" s="1">
        <v>130.9</v>
      </c>
      <c r="BU82" s="1">
        <v>132</v>
      </c>
      <c r="BV82" s="1">
        <v>132</v>
      </c>
      <c r="BW82" s="1">
        <v>132.19999999999999</v>
      </c>
      <c r="BX82" s="1">
        <v>132.80000000000001</v>
      </c>
      <c r="BY82" s="1">
        <v>134.1</v>
      </c>
      <c r="BZ82" s="1">
        <v>133.4</v>
      </c>
      <c r="CA82" s="1">
        <v>133.4</v>
      </c>
      <c r="CB82" s="1">
        <v>134.30000000000001</v>
      </c>
      <c r="CC82" s="1">
        <v>135.69999999999999</v>
      </c>
      <c r="CD82" s="1">
        <v>138.4</v>
      </c>
      <c r="CE82" s="1">
        <v>139.69999999999999</v>
      </c>
      <c r="CF82" s="1">
        <v>140</v>
      </c>
      <c r="CG82" s="1">
        <v>140.30000000000001</v>
      </c>
      <c r="CH82" s="1">
        <v>140.4</v>
      </c>
      <c r="CI82" s="1">
        <v>142.30000000000001</v>
      </c>
      <c r="CJ82" s="1">
        <v>143.4</v>
      </c>
      <c r="CK82" s="1">
        <v>145.19999999999999</v>
      </c>
      <c r="CL82" s="10" t="s">
        <v>32</v>
      </c>
      <c r="CM82" s="10" t="s">
        <v>32</v>
      </c>
      <c r="CN82" s="1">
        <v>151.6</v>
      </c>
      <c r="CO82" s="1">
        <v>151.6</v>
      </c>
      <c r="CP82" s="1">
        <v>154.30000000000001</v>
      </c>
      <c r="CQ82" s="1">
        <v>158.4</v>
      </c>
      <c r="CR82" s="1">
        <v>157</v>
      </c>
      <c r="CS82" s="1">
        <v>156.9</v>
      </c>
      <c r="CT82" s="1">
        <v>157.1</v>
      </c>
      <c r="CU82" s="1">
        <v>156.80000000000001</v>
      </c>
      <c r="CV82" s="1">
        <v>155.80000000000001</v>
      </c>
      <c r="CW82" s="1">
        <v>153.80000000000001</v>
      </c>
      <c r="CX82" s="1">
        <v>155.4</v>
      </c>
      <c r="CY82" s="1">
        <v>158.6</v>
      </c>
      <c r="CZ82" s="1">
        <v>158.80000000000001</v>
      </c>
      <c r="DA82" s="1">
        <v>160.1</v>
      </c>
      <c r="DB82" s="1">
        <v>160</v>
      </c>
      <c r="DC82" s="1">
        <v>160</v>
      </c>
      <c r="DD82" s="1">
        <v>160.80000000000001</v>
      </c>
      <c r="DE82" s="1">
        <v>162.19999999999999</v>
      </c>
      <c r="DF82" s="1">
        <v>162.6</v>
      </c>
      <c r="DG82" s="1">
        <v>163</v>
      </c>
      <c r="DH82" s="1">
        <v>164.4</v>
      </c>
      <c r="DI82" s="1">
        <v>167.2</v>
      </c>
      <c r="DJ82" s="1">
        <v>168.8</v>
      </c>
      <c r="DK82" s="1">
        <v>168.4</v>
      </c>
      <c r="DL82" s="1">
        <v>169.4</v>
      </c>
      <c r="DM82" s="1">
        <v>169.7</v>
      </c>
      <c r="DN82" s="1">
        <v>171.2</v>
      </c>
      <c r="DO82" s="1">
        <v>170.9</v>
      </c>
      <c r="DP82" s="1">
        <v>172.1</v>
      </c>
      <c r="DQ82" s="1">
        <v>173.6</v>
      </c>
      <c r="DR82" s="1">
        <v>175.8</v>
      </c>
      <c r="DS82" s="1">
        <v>178.6</v>
      </c>
      <c r="DT82" s="1">
        <v>181</v>
      </c>
      <c r="DU82" s="1">
        <v>181</v>
      </c>
      <c r="DV82" s="1">
        <v>184</v>
      </c>
      <c r="DW82" s="1">
        <v>185.2</v>
      </c>
    </row>
    <row r="83" spans="1:127">
      <c r="A83" s="11" t="s">
        <v>34</v>
      </c>
      <c r="B83" s="1" t="s">
        <v>28</v>
      </c>
      <c r="C83" s="60" t="s">
        <v>28</v>
      </c>
      <c r="D83" s="1">
        <v>103.9</v>
      </c>
      <c r="E83" s="1">
        <v>104.4</v>
      </c>
      <c r="F83" s="1">
        <v>104.7</v>
      </c>
      <c r="G83" s="1">
        <v>104.8</v>
      </c>
      <c r="H83" s="1">
        <v>104.8</v>
      </c>
      <c r="I83" s="1">
        <v>105.8</v>
      </c>
      <c r="J83" s="1">
        <v>106.9</v>
      </c>
      <c r="K83" s="1">
        <v>107.9</v>
      </c>
      <c r="L83" s="1">
        <v>109</v>
      </c>
      <c r="M83" s="1">
        <v>109.2</v>
      </c>
      <c r="N83" s="1">
        <v>109.7</v>
      </c>
      <c r="O83" s="1">
        <v>110</v>
      </c>
      <c r="P83" s="1">
        <v>110.6</v>
      </c>
      <c r="Q83" s="1">
        <v>110.9</v>
      </c>
      <c r="R83" s="1">
        <v>111.3</v>
      </c>
      <c r="S83" s="1">
        <v>111.5</v>
      </c>
      <c r="T83" s="1">
        <v>111.8</v>
      </c>
      <c r="U83" s="1">
        <v>112.3</v>
      </c>
      <c r="V83" s="1">
        <v>113.3</v>
      </c>
      <c r="W83" s="1">
        <v>113.7</v>
      </c>
      <c r="X83" s="1">
        <v>113.7</v>
      </c>
      <c r="Y83" s="1">
        <v>113.9</v>
      </c>
      <c r="Z83" s="1">
        <v>113.8</v>
      </c>
      <c r="AA83" s="1">
        <v>113.8</v>
      </c>
      <c r="AB83" s="1">
        <v>114</v>
      </c>
      <c r="AC83" s="1">
        <v>114.1</v>
      </c>
      <c r="AD83" s="1">
        <v>114.7</v>
      </c>
      <c r="AE83" s="1">
        <v>115.1</v>
      </c>
      <c r="AF83" s="1">
        <v>116.1</v>
      </c>
      <c r="AG83" s="1">
        <v>117</v>
      </c>
      <c r="AH83" s="1">
        <v>117.2</v>
      </c>
      <c r="AI83" s="1">
        <v>117.2</v>
      </c>
      <c r="AJ83" s="1">
        <v>117.5</v>
      </c>
      <c r="AK83" s="1">
        <v>117.9</v>
      </c>
      <c r="AL83" s="1">
        <v>118.1</v>
      </c>
      <c r="AM83" s="1">
        <v>118.3</v>
      </c>
      <c r="AN83" s="1">
        <v>118.5</v>
      </c>
      <c r="AO83" s="1">
        <v>119.1</v>
      </c>
      <c r="AP83" s="1">
        <v>119.3</v>
      </c>
      <c r="AQ83" s="1">
        <v>120</v>
      </c>
      <c r="AR83" s="1">
        <v>120.7</v>
      </c>
      <c r="AS83" s="1">
        <v>121.5</v>
      </c>
      <c r="AT83" s="1">
        <v>121.9</v>
      </c>
      <c r="AU83" s="1">
        <v>122.1</v>
      </c>
      <c r="AV83" s="1">
        <v>122.8</v>
      </c>
      <c r="AW83" s="1">
        <v>123.4</v>
      </c>
      <c r="AX83" s="1">
        <v>123.8</v>
      </c>
      <c r="AY83" s="1">
        <v>123.9</v>
      </c>
      <c r="AZ83" s="1">
        <v>124.4</v>
      </c>
      <c r="BA83" s="1">
        <v>124.8</v>
      </c>
      <c r="BB83" s="1">
        <v>125.1</v>
      </c>
      <c r="BC83" s="1">
        <v>125.1</v>
      </c>
      <c r="BD83" s="1">
        <v>125.3</v>
      </c>
      <c r="BE83" s="1">
        <v>125.5</v>
      </c>
      <c r="BF83" s="1">
        <v>125.9</v>
      </c>
      <c r="BG83" s="1">
        <v>126.8</v>
      </c>
      <c r="BH83" s="1">
        <v>127.5</v>
      </c>
      <c r="BI83" s="1">
        <v>127.7</v>
      </c>
      <c r="BJ83" s="1">
        <v>128.4</v>
      </c>
      <c r="BK83" s="1">
        <v>128.6</v>
      </c>
      <c r="BL83" s="1">
        <v>129.1</v>
      </c>
      <c r="BM83" s="1">
        <v>129.6</v>
      </c>
      <c r="BN83" s="1">
        <v>130.30000000000001</v>
      </c>
      <c r="BO83" s="1">
        <v>131.30000000000001</v>
      </c>
      <c r="BP83" s="1">
        <v>132.1</v>
      </c>
      <c r="BQ83" s="1">
        <v>132.6</v>
      </c>
      <c r="BR83" s="1">
        <v>133.19999999999999</v>
      </c>
      <c r="BS83" s="1">
        <v>133.9</v>
      </c>
      <c r="BT83" s="1">
        <v>134.69999999999999</v>
      </c>
      <c r="BU83" s="1">
        <v>136.30000000000001</v>
      </c>
      <c r="BV83" s="1">
        <v>136.30000000000001</v>
      </c>
      <c r="BW83" s="1">
        <v>136.80000000000001</v>
      </c>
      <c r="BX83" s="1">
        <v>136.9</v>
      </c>
      <c r="BY83" s="1">
        <v>137.4</v>
      </c>
      <c r="BZ83" s="1">
        <v>137.69999999999999</v>
      </c>
      <c r="CA83" s="1">
        <v>138.19999999999999</v>
      </c>
      <c r="CB83" s="1">
        <v>138.6</v>
      </c>
      <c r="CC83" s="1">
        <v>139.5</v>
      </c>
      <c r="CD83" s="1">
        <v>140.19999999999999</v>
      </c>
      <c r="CE83" s="1">
        <v>140.69999999999999</v>
      </c>
      <c r="CF83" s="1">
        <v>141</v>
      </c>
      <c r="CG83" s="1">
        <v>141.30000000000001</v>
      </c>
      <c r="CH83" s="1">
        <v>142.5</v>
      </c>
      <c r="CI83" s="1">
        <v>143.4</v>
      </c>
      <c r="CJ83" s="1">
        <v>143.6</v>
      </c>
      <c r="CK83" s="1">
        <v>143.80000000000001</v>
      </c>
      <c r="CL83" s="10" t="s">
        <v>32</v>
      </c>
      <c r="CM83" s="10" t="s">
        <v>32</v>
      </c>
      <c r="CN83" s="1">
        <v>147</v>
      </c>
      <c r="CO83" s="1">
        <v>147</v>
      </c>
      <c r="CP83" s="1">
        <v>149</v>
      </c>
      <c r="CQ83" s="1">
        <v>150</v>
      </c>
      <c r="CR83" s="1">
        <v>150.4</v>
      </c>
      <c r="CS83" s="1">
        <v>150.69999999999999</v>
      </c>
      <c r="CT83" s="1">
        <v>151.19999999999999</v>
      </c>
      <c r="CU83" s="1">
        <v>151.9</v>
      </c>
      <c r="CV83" s="1">
        <v>153.4</v>
      </c>
      <c r="CW83" s="1">
        <v>153.80000000000001</v>
      </c>
      <c r="CX83" s="1">
        <v>154.4</v>
      </c>
      <c r="CY83" s="1">
        <v>156.80000000000001</v>
      </c>
      <c r="CZ83" s="1">
        <v>157.6</v>
      </c>
      <c r="DA83" s="1">
        <v>159</v>
      </c>
      <c r="DB83" s="1">
        <v>160</v>
      </c>
      <c r="DC83" s="1">
        <v>160</v>
      </c>
      <c r="DD83" s="1">
        <v>161</v>
      </c>
      <c r="DE83" s="1">
        <v>161.4</v>
      </c>
      <c r="DF83" s="1">
        <v>162</v>
      </c>
      <c r="DG83" s="1">
        <v>162.69999999999999</v>
      </c>
      <c r="DH83" s="1">
        <v>163.5</v>
      </c>
      <c r="DI83" s="1">
        <v>164.6</v>
      </c>
      <c r="DJ83" s="1">
        <v>166.8</v>
      </c>
      <c r="DK83" s="1">
        <v>167.5</v>
      </c>
      <c r="DL83" s="1">
        <v>167.5</v>
      </c>
      <c r="DM83" s="1">
        <v>168.4</v>
      </c>
      <c r="DN83" s="1">
        <v>169.1</v>
      </c>
      <c r="DO83" s="1">
        <v>169.7</v>
      </c>
      <c r="DP83" s="1">
        <v>170.5</v>
      </c>
      <c r="DQ83" s="1">
        <v>171.1</v>
      </c>
      <c r="DR83" s="1">
        <v>172</v>
      </c>
      <c r="DS83" s="1">
        <v>172.8</v>
      </c>
      <c r="DT83" s="1">
        <v>174.1</v>
      </c>
      <c r="DU83" s="1">
        <v>174.1</v>
      </c>
      <c r="DV83" s="1">
        <v>175</v>
      </c>
      <c r="DW83" s="1">
        <v>175.7</v>
      </c>
    </row>
    <row r="84" spans="1:127">
      <c r="A84" s="11" t="s">
        <v>34</v>
      </c>
      <c r="B84" s="1" t="s">
        <v>29</v>
      </c>
      <c r="C84" s="60" t="s">
        <v>118</v>
      </c>
      <c r="D84" s="1">
        <v>104.6</v>
      </c>
      <c r="E84" s="1">
        <v>105.3</v>
      </c>
      <c r="F84" s="1">
        <v>105.5</v>
      </c>
      <c r="G84" s="1">
        <v>106.1</v>
      </c>
      <c r="H84" s="1">
        <v>106.9</v>
      </c>
      <c r="I84" s="1">
        <v>109.3</v>
      </c>
      <c r="J84" s="1">
        <v>111</v>
      </c>
      <c r="K84" s="1">
        <v>112.4</v>
      </c>
      <c r="L84" s="1">
        <v>113.7</v>
      </c>
      <c r="M84" s="1">
        <v>114.8</v>
      </c>
      <c r="N84" s="1">
        <v>116.3</v>
      </c>
      <c r="O84" s="1">
        <v>114.5</v>
      </c>
      <c r="P84" s="1">
        <v>113.6</v>
      </c>
      <c r="Q84" s="1">
        <v>113.6</v>
      </c>
      <c r="R84" s="1">
        <v>114.2</v>
      </c>
      <c r="S84" s="1">
        <v>115.1</v>
      </c>
      <c r="T84" s="1">
        <v>115.8</v>
      </c>
      <c r="U84" s="1">
        <v>116.7</v>
      </c>
      <c r="V84" s="1">
        <v>119.2</v>
      </c>
      <c r="W84" s="1">
        <v>120.3</v>
      </c>
      <c r="X84" s="1">
        <v>120.1</v>
      </c>
      <c r="Y84" s="1">
        <v>120.1</v>
      </c>
      <c r="Z84" s="1">
        <v>120.1</v>
      </c>
      <c r="AA84" s="1">
        <v>119.4</v>
      </c>
      <c r="AB84" s="1">
        <v>119.5</v>
      </c>
      <c r="AC84" s="1">
        <v>119.7</v>
      </c>
      <c r="AD84" s="1">
        <v>120.2</v>
      </c>
      <c r="AE84" s="1">
        <v>120.7</v>
      </c>
      <c r="AF84" s="1">
        <v>121.6</v>
      </c>
      <c r="AG84" s="1">
        <v>123</v>
      </c>
      <c r="AH84" s="1">
        <v>123.6</v>
      </c>
      <c r="AI84" s="1">
        <v>124.8</v>
      </c>
      <c r="AJ84" s="1">
        <v>125.4</v>
      </c>
      <c r="AK84" s="1">
        <v>126.1</v>
      </c>
      <c r="AL84" s="1">
        <v>126.6</v>
      </c>
      <c r="AM84" s="1">
        <v>126.1</v>
      </c>
      <c r="AN84" s="1">
        <v>126.3</v>
      </c>
      <c r="AO84" s="1">
        <v>126</v>
      </c>
      <c r="AP84" s="1">
        <v>126</v>
      </c>
      <c r="AQ84" s="1">
        <v>127.3</v>
      </c>
      <c r="AR84" s="1">
        <v>128.6</v>
      </c>
      <c r="AS84" s="1">
        <v>130.1</v>
      </c>
      <c r="AT84" s="1">
        <v>131.1</v>
      </c>
      <c r="AU84" s="1">
        <v>131.1</v>
      </c>
      <c r="AV84" s="1">
        <v>130.9</v>
      </c>
      <c r="AW84" s="1">
        <v>131.4</v>
      </c>
      <c r="AX84" s="1">
        <v>131.19999999999999</v>
      </c>
      <c r="AY84" s="1">
        <v>130.4</v>
      </c>
      <c r="AZ84" s="1">
        <v>130.30000000000001</v>
      </c>
      <c r="BA84" s="1">
        <v>130.6</v>
      </c>
      <c r="BB84" s="1">
        <v>130.9</v>
      </c>
      <c r="BC84" s="1">
        <v>131.1</v>
      </c>
      <c r="BD84" s="1">
        <v>131.4</v>
      </c>
      <c r="BE84" s="1">
        <v>132</v>
      </c>
      <c r="BF84" s="1">
        <v>134.19999999999999</v>
      </c>
      <c r="BG84" s="1">
        <v>135.4</v>
      </c>
      <c r="BH84" s="1">
        <v>135.19999999999999</v>
      </c>
      <c r="BI84" s="1">
        <v>136.1</v>
      </c>
      <c r="BJ84" s="1">
        <v>137.6</v>
      </c>
      <c r="BK84" s="1">
        <v>137.19999999999999</v>
      </c>
      <c r="BL84" s="1">
        <v>136.9</v>
      </c>
      <c r="BM84" s="1">
        <v>136.4</v>
      </c>
      <c r="BN84" s="1">
        <v>136.5</v>
      </c>
      <c r="BO84" s="1">
        <v>137.1</v>
      </c>
      <c r="BP84" s="1">
        <v>137.80000000000001</v>
      </c>
      <c r="BQ84" s="1">
        <v>138.5</v>
      </c>
      <c r="BR84" s="1">
        <v>139.80000000000001</v>
      </c>
      <c r="BS84" s="1">
        <v>140.4</v>
      </c>
      <c r="BT84" s="1">
        <v>140.19999999999999</v>
      </c>
      <c r="BU84" s="1">
        <v>140.80000000000001</v>
      </c>
      <c r="BV84" s="1">
        <v>140.80000000000001</v>
      </c>
      <c r="BW84" s="1">
        <v>140.1</v>
      </c>
      <c r="BX84" s="1">
        <v>139.6</v>
      </c>
      <c r="BY84" s="1">
        <v>139.9</v>
      </c>
      <c r="BZ84" s="1">
        <v>140.4</v>
      </c>
      <c r="CA84" s="1">
        <v>142</v>
      </c>
      <c r="CB84" s="1">
        <v>142.9</v>
      </c>
      <c r="CC84" s="1">
        <v>144.19999999999999</v>
      </c>
      <c r="CD84" s="1">
        <v>145</v>
      </c>
      <c r="CE84" s="1">
        <v>145.80000000000001</v>
      </c>
      <c r="CF84" s="1">
        <v>147.19999999999999</v>
      </c>
      <c r="CG84" s="1">
        <v>148.6</v>
      </c>
      <c r="CH84" s="1">
        <v>150.4</v>
      </c>
      <c r="CI84" s="1">
        <v>150.19999999999999</v>
      </c>
      <c r="CJ84" s="1">
        <v>149.1</v>
      </c>
      <c r="CK84" s="1">
        <v>148.6</v>
      </c>
      <c r="CL84" s="10" t="s">
        <v>32</v>
      </c>
      <c r="CM84" s="10" t="s">
        <v>32</v>
      </c>
      <c r="CN84" s="1">
        <v>151.80000000000001</v>
      </c>
      <c r="CO84" s="1">
        <v>151.80000000000001</v>
      </c>
      <c r="CP84" s="1">
        <v>153.9</v>
      </c>
      <c r="CQ84" s="1">
        <v>154.69999999999999</v>
      </c>
      <c r="CR84" s="1">
        <v>156.4</v>
      </c>
      <c r="CS84" s="1">
        <v>158.4</v>
      </c>
      <c r="CT84" s="1">
        <v>158.9</v>
      </c>
      <c r="CU84" s="1">
        <v>157.30000000000001</v>
      </c>
      <c r="CV84" s="1">
        <v>156.6</v>
      </c>
      <c r="CW84" s="1">
        <v>156.80000000000001</v>
      </c>
      <c r="CX84" s="1">
        <v>157.80000000000001</v>
      </c>
      <c r="CY84" s="1">
        <v>160.4</v>
      </c>
      <c r="CZ84" s="1">
        <v>161.30000000000001</v>
      </c>
      <c r="DA84" s="1">
        <v>162.5</v>
      </c>
      <c r="DB84" s="1">
        <v>163.19999999999999</v>
      </c>
      <c r="DC84" s="1">
        <v>163.19999999999999</v>
      </c>
      <c r="DD84" s="1">
        <v>165.5</v>
      </c>
      <c r="DE84" s="1">
        <v>166.7</v>
      </c>
      <c r="DF84" s="1">
        <v>166.2</v>
      </c>
      <c r="DG84" s="1">
        <v>165.7</v>
      </c>
      <c r="DH84" s="1">
        <v>166.1</v>
      </c>
      <c r="DI84" s="1">
        <v>167.7</v>
      </c>
      <c r="DJ84" s="1">
        <v>170.1</v>
      </c>
      <c r="DK84" s="1">
        <v>171.7</v>
      </c>
      <c r="DL84" s="1">
        <v>172.6</v>
      </c>
      <c r="DM84" s="1">
        <v>173.4</v>
      </c>
      <c r="DN84" s="1">
        <v>174.3</v>
      </c>
      <c r="DO84" s="1">
        <v>175.3</v>
      </c>
      <c r="DP84" s="1">
        <v>176.7</v>
      </c>
      <c r="DQ84" s="1">
        <v>176.5</v>
      </c>
      <c r="DR84" s="1">
        <v>175.7</v>
      </c>
      <c r="DS84" s="1">
        <v>176.5</v>
      </c>
      <c r="DT84" s="1">
        <v>177.2</v>
      </c>
      <c r="DU84" s="1">
        <v>177.2</v>
      </c>
      <c r="DV84" s="1">
        <v>178.1</v>
      </c>
      <c r="DW84" s="1">
        <v>179.1</v>
      </c>
    </row>
    <row r="85" spans="1:127">
      <c r="A85" s="11"/>
    </row>
    <row r="86" spans="1:127">
      <c r="A86" s="11"/>
    </row>
    <row r="87" spans="1:127">
      <c r="A87" s="11"/>
    </row>
    <row r="88" spans="1:127">
      <c r="A88" s="11"/>
    </row>
    <row r="89" spans="1:127">
      <c r="A89" s="11"/>
    </row>
    <row r="90" spans="1:127">
      <c r="A90" s="11"/>
    </row>
    <row r="91" spans="1:127">
      <c r="A91" s="11"/>
    </row>
    <row r="92" spans="1:127">
      <c r="A92" s="11"/>
    </row>
    <row r="93" spans="1:127">
      <c r="A93" s="11"/>
    </row>
    <row r="94" spans="1:127">
      <c r="A94" s="11"/>
    </row>
    <row r="95" spans="1:127">
      <c r="A95" s="11"/>
    </row>
    <row r="96" spans="1:127">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row r="110" spans="1:1">
      <c r="A110" s="11"/>
    </row>
    <row r="111" spans="1:1">
      <c r="A111" s="11"/>
    </row>
    <row r="112" spans="1:1">
      <c r="A112" s="11"/>
    </row>
    <row r="113" spans="1:1">
      <c r="A113" s="11"/>
    </row>
    <row r="114" spans="1:1">
      <c r="A114" s="11"/>
    </row>
    <row r="115" spans="1:1">
      <c r="A115" s="11"/>
    </row>
    <row r="116" spans="1:1">
      <c r="A116" s="11"/>
    </row>
    <row r="117" spans="1:1">
      <c r="A117" s="11"/>
    </row>
    <row r="118" spans="1:1">
      <c r="A118" s="11"/>
    </row>
    <row r="119" spans="1:1">
      <c r="A119" s="11"/>
    </row>
    <row r="120" spans="1:1">
      <c r="A120" s="11"/>
    </row>
    <row r="121" spans="1:1">
      <c r="A121" s="11"/>
    </row>
    <row r="122" spans="1:1">
      <c r="A122" s="11"/>
    </row>
    <row r="123" spans="1:1">
      <c r="A123" s="11"/>
    </row>
    <row r="124" spans="1:1">
      <c r="A124" s="11"/>
    </row>
    <row r="125" spans="1:1">
      <c r="A125" s="11"/>
    </row>
    <row r="126" spans="1:1">
      <c r="A126" s="11"/>
    </row>
    <row r="127" spans="1:1">
      <c r="A127" s="11"/>
    </row>
    <row r="128" spans="1:1">
      <c r="A128" s="11"/>
    </row>
    <row r="129" spans="1:1">
      <c r="A129" s="11"/>
    </row>
    <row r="130" spans="1:1">
      <c r="A130" s="11"/>
    </row>
    <row r="131" spans="1:1">
      <c r="A131" s="11"/>
    </row>
    <row r="132" spans="1:1">
      <c r="A132" s="11"/>
    </row>
    <row r="133" spans="1:1">
      <c r="A133" s="11"/>
    </row>
    <row r="134" spans="1:1">
      <c r="A134" s="11"/>
    </row>
    <row r="135" spans="1:1">
      <c r="A135" s="11"/>
    </row>
    <row r="136" spans="1:1">
      <c r="A136" s="11"/>
    </row>
    <row r="137" spans="1:1">
      <c r="A137" s="11"/>
    </row>
    <row r="138" spans="1:1">
      <c r="A138" s="11"/>
    </row>
    <row r="139" spans="1:1">
      <c r="A139" s="11"/>
    </row>
    <row r="140" spans="1:1">
      <c r="A140" s="12"/>
    </row>
    <row r="141" spans="1:1">
      <c r="A141" s="12"/>
    </row>
    <row r="142" spans="1:1">
      <c r="A142" s="11"/>
    </row>
    <row r="143" spans="1:1">
      <c r="A143" s="11"/>
    </row>
    <row r="144" spans="1:1">
      <c r="A144" s="11"/>
    </row>
    <row r="145" spans="1:1">
      <c r="A145" s="11"/>
    </row>
    <row r="146" spans="1:1">
      <c r="A146" s="11"/>
    </row>
    <row r="147" spans="1:1">
      <c r="A147" s="11"/>
    </row>
    <row r="148" spans="1:1">
      <c r="A148" s="11"/>
    </row>
    <row r="149" spans="1:1">
      <c r="A149" s="11"/>
    </row>
    <row r="150" spans="1:1">
      <c r="A150" s="11"/>
    </row>
    <row r="151" spans="1:1">
      <c r="A151" s="11"/>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row r="169" spans="1:1">
      <c r="A169" s="11"/>
    </row>
    <row r="170" spans="1:1">
      <c r="A170" s="11"/>
    </row>
    <row r="171" spans="1:1">
      <c r="A171" s="11"/>
    </row>
    <row r="172" spans="1:1">
      <c r="A172" s="11"/>
    </row>
    <row r="173" spans="1:1">
      <c r="A173" s="11"/>
    </row>
    <row r="174" spans="1:1">
      <c r="A174" s="11"/>
    </row>
    <row r="175" spans="1:1">
      <c r="A175" s="11"/>
    </row>
    <row r="176" spans="1:1">
      <c r="A176" s="11"/>
    </row>
    <row r="177" spans="1:1">
      <c r="A177" s="11"/>
    </row>
    <row r="178" spans="1:1">
      <c r="A178" s="11"/>
    </row>
    <row r="179" spans="1:1">
      <c r="A179" s="11"/>
    </row>
    <row r="180" spans="1:1">
      <c r="A180" s="11"/>
    </row>
    <row r="181" spans="1:1">
      <c r="A181" s="11"/>
    </row>
    <row r="182" spans="1:1">
      <c r="A182" s="11"/>
    </row>
    <row r="183" spans="1:1">
      <c r="A183" s="11"/>
    </row>
    <row r="184" spans="1:1">
      <c r="A184" s="11"/>
    </row>
    <row r="185" spans="1:1">
      <c r="A185" s="11"/>
    </row>
    <row r="186" spans="1:1">
      <c r="A186" s="11"/>
    </row>
    <row r="187" spans="1:1">
      <c r="A187" s="11"/>
    </row>
    <row r="188" spans="1:1">
      <c r="A188" s="11"/>
    </row>
    <row r="189" spans="1:1">
      <c r="A189" s="11"/>
    </row>
    <row r="190" spans="1:1">
      <c r="A190" s="11"/>
    </row>
    <row r="191" spans="1:1">
      <c r="A191" s="11"/>
    </row>
    <row r="192" spans="1:1">
      <c r="A192" s="11"/>
    </row>
    <row r="193" spans="1:1">
      <c r="A193" s="11"/>
    </row>
    <row r="194" spans="1:1">
      <c r="A194" s="11"/>
    </row>
    <row r="195" spans="1:1">
      <c r="A195" s="11"/>
    </row>
    <row r="196" spans="1:1">
      <c r="A196" s="11"/>
    </row>
    <row r="197" spans="1:1">
      <c r="A197" s="11"/>
    </row>
    <row r="198" spans="1:1">
      <c r="A198" s="11"/>
    </row>
    <row r="199" spans="1:1">
      <c r="A199" s="11"/>
    </row>
    <row r="200" spans="1:1">
      <c r="A200" s="11"/>
    </row>
    <row r="201" spans="1:1">
      <c r="A201" s="11"/>
    </row>
    <row r="202" spans="1:1">
      <c r="A202" s="11"/>
    </row>
    <row r="203" spans="1:1">
      <c r="A203" s="11"/>
    </row>
    <row r="204" spans="1:1">
      <c r="A204" s="11"/>
    </row>
    <row r="205" spans="1:1">
      <c r="A205" s="11"/>
    </row>
    <row r="206" spans="1:1">
      <c r="A206" s="11"/>
    </row>
    <row r="207" spans="1:1">
      <c r="A207" s="11"/>
    </row>
    <row r="208" spans="1:1">
      <c r="A208" s="11"/>
    </row>
    <row r="209" spans="1:1">
      <c r="A209" s="11"/>
    </row>
    <row r="210" spans="1:1">
      <c r="A210" s="11"/>
    </row>
    <row r="211" spans="1:1">
      <c r="A211" s="11"/>
    </row>
    <row r="212" spans="1:1">
      <c r="A212" s="11"/>
    </row>
    <row r="213" spans="1:1">
      <c r="A213" s="11"/>
    </row>
    <row r="214" spans="1:1">
      <c r="A214" s="11"/>
    </row>
    <row r="215" spans="1:1">
      <c r="A215" s="11"/>
    </row>
    <row r="216" spans="1:1">
      <c r="A216" s="11"/>
    </row>
    <row r="217" spans="1:1">
      <c r="A217" s="11"/>
    </row>
    <row r="218" spans="1:1">
      <c r="A218" s="11"/>
    </row>
    <row r="219" spans="1:1">
      <c r="A219" s="11"/>
    </row>
    <row r="220" spans="1:1">
      <c r="A220" s="11"/>
    </row>
    <row r="221" spans="1:1">
      <c r="A221" s="11"/>
    </row>
    <row r="222" spans="1:1">
      <c r="A222" s="11"/>
    </row>
    <row r="223" spans="1:1">
      <c r="A223" s="11"/>
    </row>
    <row r="224" spans="1:1">
      <c r="A224" s="11"/>
    </row>
    <row r="225" spans="1:1">
      <c r="A225" s="11"/>
    </row>
    <row r="226" spans="1:1">
      <c r="A226" s="11"/>
    </row>
    <row r="227" spans="1:1">
      <c r="A227" s="11"/>
    </row>
    <row r="228" spans="1:1">
      <c r="A228" s="11"/>
    </row>
    <row r="229" spans="1:1">
      <c r="A229" s="11"/>
    </row>
    <row r="230" spans="1:1">
      <c r="A230" s="11"/>
    </row>
    <row r="231" spans="1:1">
      <c r="A231" s="11"/>
    </row>
    <row r="232" spans="1:1">
      <c r="A232" s="11"/>
    </row>
    <row r="233" spans="1:1">
      <c r="A233" s="11"/>
    </row>
    <row r="234" spans="1:1">
      <c r="A234" s="11"/>
    </row>
    <row r="235" spans="1:1">
      <c r="A235" s="11"/>
    </row>
    <row r="236" spans="1:1">
      <c r="A236" s="11"/>
    </row>
    <row r="237" spans="1:1">
      <c r="A237" s="11"/>
    </row>
    <row r="238" spans="1:1">
      <c r="A238" s="11"/>
    </row>
    <row r="239" spans="1:1">
      <c r="A239" s="11"/>
    </row>
    <row r="240" spans="1:1">
      <c r="A240" s="11"/>
    </row>
    <row r="241" spans="1:1">
      <c r="A241" s="11"/>
    </row>
    <row r="242" spans="1:1">
      <c r="A242" s="11"/>
    </row>
    <row r="243" spans="1:1">
      <c r="A243" s="11"/>
    </row>
    <row r="244" spans="1:1">
      <c r="A244" s="11"/>
    </row>
    <row r="245" spans="1:1">
      <c r="A245" s="11"/>
    </row>
    <row r="246" spans="1:1">
      <c r="A246" s="11"/>
    </row>
    <row r="247" spans="1:1">
      <c r="A247" s="11"/>
    </row>
    <row r="248" spans="1:1">
      <c r="A248" s="11"/>
    </row>
    <row r="249" spans="1:1">
      <c r="A249" s="11"/>
    </row>
    <row r="250" spans="1:1">
      <c r="A250" s="11"/>
    </row>
    <row r="251" spans="1:1">
      <c r="A251" s="11"/>
    </row>
    <row r="252" spans="1:1">
      <c r="A252" s="11"/>
    </row>
    <row r="253" spans="1:1">
      <c r="A253" s="11"/>
    </row>
    <row r="254" spans="1:1">
      <c r="A254" s="11"/>
    </row>
    <row r="255" spans="1:1">
      <c r="A255" s="11"/>
    </row>
    <row r="256" spans="1:1">
      <c r="A256" s="11"/>
    </row>
    <row r="257" spans="1:1">
      <c r="A257" s="11"/>
    </row>
    <row r="258" spans="1:1">
      <c r="A258" s="11"/>
    </row>
    <row r="259" spans="1:1">
      <c r="A259" s="11"/>
    </row>
    <row r="260" spans="1:1">
      <c r="A260" s="11"/>
    </row>
    <row r="261" spans="1:1">
      <c r="A261" s="11"/>
    </row>
    <row r="262" spans="1:1">
      <c r="A262" s="11"/>
    </row>
    <row r="263" spans="1:1">
      <c r="A263" s="11"/>
    </row>
    <row r="264" spans="1:1">
      <c r="A264" s="12"/>
    </row>
    <row r="265" spans="1:1">
      <c r="A265" s="12"/>
    </row>
    <row r="266" spans="1:1">
      <c r="A266" s="11"/>
    </row>
    <row r="267" spans="1:1">
      <c r="A267" s="11"/>
    </row>
    <row r="268" spans="1:1">
      <c r="A268" s="11"/>
    </row>
    <row r="269" spans="1:1">
      <c r="A269" s="11"/>
    </row>
    <row r="270" spans="1:1">
      <c r="A270" s="11"/>
    </row>
    <row r="271" spans="1:1">
      <c r="A271" s="11"/>
    </row>
    <row r="272" spans="1:1">
      <c r="A272" s="11"/>
    </row>
    <row r="273" spans="1:1">
      <c r="A273" s="11"/>
    </row>
    <row r="274" spans="1:1">
      <c r="A274" s="11"/>
    </row>
    <row r="275" spans="1:1">
      <c r="A275" s="11"/>
    </row>
    <row r="276" spans="1:1">
      <c r="A276" s="11"/>
    </row>
    <row r="277" spans="1:1">
      <c r="A277" s="11"/>
    </row>
    <row r="278" spans="1:1">
      <c r="A278" s="11"/>
    </row>
    <row r="279" spans="1:1">
      <c r="A279" s="11"/>
    </row>
    <row r="280" spans="1:1">
      <c r="A280" s="11"/>
    </row>
    <row r="281" spans="1:1">
      <c r="A281" s="11"/>
    </row>
    <row r="282" spans="1:1">
      <c r="A282" s="11"/>
    </row>
    <row r="283" spans="1:1">
      <c r="A283" s="11"/>
    </row>
    <row r="284" spans="1:1">
      <c r="A284" s="11"/>
    </row>
    <row r="285" spans="1:1">
      <c r="A285" s="11"/>
    </row>
    <row r="286" spans="1:1">
      <c r="A286" s="11"/>
    </row>
    <row r="287" spans="1:1">
      <c r="A287" s="11"/>
    </row>
    <row r="288" spans="1:1">
      <c r="A288" s="11"/>
    </row>
    <row r="289" spans="1:1">
      <c r="A289" s="11"/>
    </row>
    <row r="290" spans="1:1">
      <c r="A290" s="11"/>
    </row>
    <row r="291" spans="1:1">
      <c r="A291" s="11"/>
    </row>
    <row r="292" spans="1:1">
      <c r="A292" s="11"/>
    </row>
    <row r="293" spans="1:1">
      <c r="A293" s="11"/>
    </row>
    <row r="294" spans="1:1">
      <c r="A294" s="11"/>
    </row>
    <row r="295" spans="1:1">
      <c r="A295" s="11"/>
    </row>
    <row r="296" spans="1:1">
      <c r="A296" s="11"/>
    </row>
    <row r="297" spans="1:1">
      <c r="A297" s="11"/>
    </row>
    <row r="298" spans="1:1">
      <c r="A298" s="11"/>
    </row>
    <row r="299" spans="1:1">
      <c r="A299" s="11"/>
    </row>
    <row r="300" spans="1:1">
      <c r="A300" s="11"/>
    </row>
    <row r="301" spans="1:1">
      <c r="A301" s="11"/>
    </row>
  </sheetData>
  <autoFilter ref="A3:C84" xr:uid="{7FB95D98-3BF3-324C-A16F-DEC693866C8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6566D-B2E3-0344-914D-CD975C2275F8}">
  <sheetPr filterMode="1"/>
  <dimension ref="A1:BP117"/>
  <sheetViews>
    <sheetView topLeftCell="AP1" zoomScale="101" workbookViewId="0">
      <selection activeCell="AP17" sqref="AP17"/>
    </sheetView>
  </sheetViews>
  <sheetFormatPr baseColWidth="10" defaultRowHeight="13"/>
  <cols>
    <col min="2" max="2" width="29.83203125" bestFit="1" customWidth="1"/>
    <col min="3" max="3" width="29.83203125" customWidth="1"/>
    <col min="4" max="4" width="14.33203125" bestFit="1" customWidth="1"/>
    <col min="5" max="5" width="15" bestFit="1" customWidth="1"/>
    <col min="6" max="6" width="12.83203125" bestFit="1" customWidth="1"/>
    <col min="7" max="7" width="11.5" bestFit="1" customWidth="1"/>
    <col min="8" max="8" width="11.33203125" bestFit="1" customWidth="1"/>
    <col min="9" max="9" width="12" bestFit="1" customWidth="1"/>
    <col min="10" max="10" width="11.1640625" bestFit="1" customWidth="1"/>
    <col min="11" max="11" width="13.6640625" bestFit="1" customWidth="1"/>
    <col min="12" max="12" width="16.6640625" bestFit="1" customWidth="1"/>
    <col min="13" max="13" width="14.33203125" bestFit="1" customWidth="1"/>
    <col min="14" max="15" width="16" bestFit="1" customWidth="1"/>
    <col min="16" max="16" width="14.33203125" bestFit="1" customWidth="1"/>
    <col min="17" max="17" width="15" bestFit="1" customWidth="1"/>
    <col min="18" max="18" width="12.83203125" bestFit="1" customWidth="1"/>
    <col min="19" max="19" width="12.83203125" customWidth="1"/>
    <col min="20" max="20" width="11.33203125" bestFit="1" customWidth="1"/>
    <col min="21" max="21" width="12" bestFit="1" customWidth="1"/>
    <col min="22" max="22" width="11.1640625" bestFit="1" customWidth="1"/>
    <col min="23" max="23" width="13.6640625" bestFit="1" customWidth="1"/>
    <col min="24" max="24" width="16.6640625" bestFit="1" customWidth="1"/>
    <col min="25" max="25" width="14.33203125" bestFit="1" customWidth="1"/>
    <col min="26" max="27" width="16" bestFit="1" customWidth="1"/>
    <col min="28" max="28" width="14.33203125" bestFit="1" customWidth="1"/>
    <col min="29" max="29" width="15" bestFit="1" customWidth="1"/>
    <col min="30" max="30" width="12.83203125" bestFit="1" customWidth="1"/>
    <col min="31" max="31" width="11.5" bestFit="1" customWidth="1"/>
    <col min="32" max="32" width="11.33203125" bestFit="1" customWidth="1"/>
    <col min="33" max="33" width="12" bestFit="1" customWidth="1"/>
    <col min="34" max="34" width="11.1640625" bestFit="1" customWidth="1"/>
    <col min="35" max="35" width="13.6640625" bestFit="1" customWidth="1"/>
    <col min="36" max="36" width="16.6640625" bestFit="1" customWidth="1"/>
    <col min="37" max="37" width="14.33203125" bestFit="1" customWidth="1"/>
    <col min="38" max="39" width="16" bestFit="1" customWidth="1"/>
    <col min="40" max="40" width="14.33203125" bestFit="1" customWidth="1"/>
    <col min="41" max="41" width="15" bestFit="1" customWidth="1"/>
    <col min="42" max="42" width="12.83203125" bestFit="1" customWidth="1"/>
    <col min="43" max="43" width="11.5" bestFit="1" customWidth="1"/>
    <col min="44" max="44" width="11.33203125" bestFit="1" customWidth="1"/>
    <col min="45" max="45" width="12" bestFit="1" customWidth="1"/>
    <col min="46" max="46" width="11.1640625" bestFit="1" customWidth="1"/>
    <col min="47" max="47" width="13.6640625" bestFit="1" customWidth="1"/>
    <col min="48" max="48" width="16.6640625" bestFit="1" customWidth="1"/>
    <col min="49" max="49" width="14.33203125" bestFit="1" customWidth="1"/>
    <col min="50" max="51" width="16" bestFit="1" customWidth="1"/>
    <col min="52" max="52" width="14.33203125" bestFit="1" customWidth="1"/>
    <col min="53" max="53" width="15" bestFit="1" customWidth="1"/>
    <col min="54" max="54" width="12.83203125" bestFit="1" customWidth="1"/>
    <col min="55" max="55" width="11.5" bestFit="1" customWidth="1"/>
    <col min="56" max="56" width="11.33203125" bestFit="1" customWidth="1"/>
    <col min="57" max="57" width="12" bestFit="1" customWidth="1"/>
    <col min="58" max="58" width="11.1640625" bestFit="1" customWidth="1"/>
    <col min="59" max="59" width="13.6640625" bestFit="1" customWidth="1"/>
    <col min="60" max="60" width="16.6640625" bestFit="1" customWidth="1"/>
    <col min="61" max="61" width="14.33203125" bestFit="1" customWidth="1"/>
    <col min="62" max="63" width="16" bestFit="1" customWidth="1"/>
    <col min="64" max="64" width="14.33203125" bestFit="1" customWidth="1"/>
    <col min="65" max="65" width="15" bestFit="1" customWidth="1"/>
    <col min="66" max="66" width="12.83203125" bestFit="1" customWidth="1"/>
    <col min="67" max="67" width="11.5" bestFit="1" customWidth="1"/>
    <col min="68" max="68" width="11.33203125" bestFit="1" customWidth="1"/>
  </cols>
  <sheetData>
    <row r="1" spans="1:68">
      <c r="A1" s="1" t="s">
        <v>0</v>
      </c>
      <c r="B1" s="1" t="s">
        <v>94</v>
      </c>
      <c r="C1" s="1" t="str">
        <f>VLOOKUP(B1, Notes!$AC$6:$AD$33, 2, FALSE)</f>
        <v>Broad Categories</v>
      </c>
      <c r="D1" s="1" t="s">
        <v>201</v>
      </c>
      <c r="E1" s="1" t="s">
        <v>202</v>
      </c>
      <c r="F1" s="1" t="s">
        <v>203</v>
      </c>
      <c r="G1" s="1" t="s">
        <v>204</v>
      </c>
      <c r="H1" s="1" t="s">
        <v>205</v>
      </c>
      <c r="I1" s="1" t="s">
        <v>206</v>
      </c>
      <c r="J1" s="1" t="s">
        <v>207</v>
      </c>
      <c r="K1" s="1" t="s">
        <v>208</v>
      </c>
      <c r="L1" s="1" t="s">
        <v>209</v>
      </c>
      <c r="M1" s="1" t="s">
        <v>210</v>
      </c>
      <c r="N1" s="1" t="s">
        <v>211</v>
      </c>
      <c r="O1" s="1" t="s">
        <v>212</v>
      </c>
      <c r="P1" s="1" t="s">
        <v>213</v>
      </c>
      <c r="Q1" s="1" t="s">
        <v>214</v>
      </c>
      <c r="R1" s="1" t="s">
        <v>215</v>
      </c>
      <c r="S1" s="89">
        <v>43556</v>
      </c>
      <c r="T1" s="1" t="s">
        <v>216</v>
      </c>
      <c r="U1" s="1" t="s">
        <v>217</v>
      </c>
      <c r="V1" s="1" t="s">
        <v>218</v>
      </c>
      <c r="W1" s="1" t="s">
        <v>219</v>
      </c>
      <c r="X1" s="1" t="s">
        <v>220</v>
      </c>
      <c r="Y1" s="1" t="s">
        <v>221</v>
      </c>
      <c r="Z1" s="1" t="s">
        <v>222</v>
      </c>
      <c r="AA1" s="1" t="s">
        <v>223</v>
      </c>
      <c r="AB1" s="1" t="s">
        <v>224</v>
      </c>
      <c r="AC1" s="1" t="s">
        <v>225</v>
      </c>
      <c r="AD1" s="1" t="s">
        <v>226</v>
      </c>
      <c r="AE1" s="10" t="s">
        <v>227</v>
      </c>
      <c r="AF1" s="10" t="s">
        <v>228</v>
      </c>
      <c r="AG1" s="1" t="s">
        <v>229</v>
      </c>
      <c r="AH1" s="1" t="s">
        <v>230</v>
      </c>
      <c r="AI1" s="1" t="s">
        <v>231</v>
      </c>
      <c r="AJ1" s="1" t="s">
        <v>232</v>
      </c>
      <c r="AK1" s="1" t="s">
        <v>233</v>
      </c>
      <c r="AL1" s="1" t="s">
        <v>234</v>
      </c>
      <c r="AM1" s="1" t="s">
        <v>235</v>
      </c>
      <c r="AN1" s="1" t="s">
        <v>236</v>
      </c>
      <c r="AO1" s="1" t="s">
        <v>237</v>
      </c>
      <c r="AP1" s="33" t="s">
        <v>238</v>
      </c>
      <c r="AQ1" s="33" t="s">
        <v>239</v>
      </c>
      <c r="AR1" s="1" t="s">
        <v>240</v>
      </c>
      <c r="AS1" s="1" t="s">
        <v>241</v>
      </c>
      <c r="AT1" s="1" t="s">
        <v>242</v>
      </c>
      <c r="AU1" s="1" t="s">
        <v>243</v>
      </c>
      <c r="AV1" s="1" t="s">
        <v>244</v>
      </c>
      <c r="AW1" s="1" t="s">
        <v>245</v>
      </c>
      <c r="AX1" s="1" t="s">
        <v>246</v>
      </c>
      <c r="AY1" s="1" t="s">
        <v>247</v>
      </c>
      <c r="AZ1" s="1" t="s">
        <v>248</v>
      </c>
      <c r="BA1" s="1" t="s">
        <v>249</v>
      </c>
      <c r="BB1" s="1" t="s">
        <v>250</v>
      </c>
      <c r="BC1" s="1" t="s">
        <v>251</v>
      </c>
      <c r="BD1" s="1" t="s">
        <v>252</v>
      </c>
      <c r="BE1" s="1" t="s">
        <v>253</v>
      </c>
      <c r="BF1" s="1" t="s">
        <v>254</v>
      </c>
      <c r="BG1" s="1" t="s">
        <v>255</v>
      </c>
      <c r="BH1" s="1" t="s">
        <v>256</v>
      </c>
      <c r="BI1" s="1" t="s">
        <v>257</v>
      </c>
      <c r="BJ1" s="1" t="s">
        <v>258</v>
      </c>
      <c r="BK1" s="1" t="s">
        <v>259</v>
      </c>
      <c r="BL1" s="1" t="s">
        <v>260</v>
      </c>
      <c r="BM1" s="1" t="s">
        <v>261</v>
      </c>
      <c r="BN1" s="1" t="s">
        <v>262</v>
      </c>
      <c r="BO1" s="33" t="s">
        <v>263</v>
      </c>
      <c r="BP1" s="33" t="s">
        <v>264</v>
      </c>
    </row>
    <row r="2" spans="1:68">
      <c r="A2" s="1" t="s">
        <v>30</v>
      </c>
      <c r="B2" s="1" t="s">
        <v>3</v>
      </c>
      <c r="C2" s="10" t="str">
        <f>VLOOKUP(B2, Notes!$AC$6:$AD$33, 2, FALSE)</f>
        <v>Food</v>
      </c>
      <c r="D2" s="1">
        <v>136.6</v>
      </c>
      <c r="E2" s="1">
        <v>136.4</v>
      </c>
      <c r="F2" s="1">
        <v>136.80000000000001</v>
      </c>
      <c r="G2" s="1">
        <v>137.1</v>
      </c>
      <c r="H2" s="1">
        <v>137.4</v>
      </c>
      <c r="I2" s="1">
        <v>137.6</v>
      </c>
      <c r="J2" s="1">
        <v>138.4</v>
      </c>
      <c r="K2" s="1">
        <v>139.19999999999999</v>
      </c>
      <c r="L2" s="1">
        <v>139.4</v>
      </c>
      <c r="M2" s="1">
        <v>139.30000000000001</v>
      </c>
      <c r="N2" s="1">
        <v>137.1</v>
      </c>
      <c r="O2" s="1">
        <v>137.1</v>
      </c>
      <c r="P2" s="1">
        <v>136.6</v>
      </c>
      <c r="Q2" s="1">
        <v>136.80000000000001</v>
      </c>
      <c r="R2" s="1">
        <v>136.9</v>
      </c>
      <c r="S2" s="10">
        <v>136.9</v>
      </c>
      <c r="T2" s="1">
        <v>137.4</v>
      </c>
      <c r="U2" s="1">
        <v>137.80000000000001</v>
      </c>
      <c r="V2" s="1">
        <v>138.4</v>
      </c>
      <c r="W2" s="1">
        <v>139.19999999999999</v>
      </c>
      <c r="X2" s="1">
        <v>140.1</v>
      </c>
      <c r="Y2" s="1">
        <v>141</v>
      </c>
      <c r="Z2" s="1">
        <v>141.80000000000001</v>
      </c>
      <c r="AA2" s="1">
        <v>142.80000000000001</v>
      </c>
      <c r="AB2" s="1">
        <v>143.69999999999999</v>
      </c>
      <c r="AC2" s="1">
        <v>144.19999999999999</v>
      </c>
      <c r="AD2" s="1">
        <v>144.4</v>
      </c>
      <c r="AE2" s="1">
        <v>147.19999999999999</v>
      </c>
      <c r="AF2" s="10" t="s">
        <v>32</v>
      </c>
      <c r="AG2" s="1">
        <v>148.19999999999999</v>
      </c>
      <c r="AH2" s="1">
        <v>148.19999999999999</v>
      </c>
      <c r="AI2" s="1">
        <v>147.6</v>
      </c>
      <c r="AJ2" s="1">
        <v>146.9</v>
      </c>
      <c r="AK2" s="1">
        <v>146</v>
      </c>
      <c r="AL2" s="1">
        <v>145.4</v>
      </c>
      <c r="AM2" s="1">
        <v>144.6</v>
      </c>
      <c r="AN2" s="1">
        <v>143.4</v>
      </c>
      <c r="AO2" s="1">
        <v>142.80000000000001</v>
      </c>
      <c r="AP2" s="33">
        <v>142.5</v>
      </c>
      <c r="AQ2" s="33">
        <v>142.69999999999999</v>
      </c>
      <c r="AR2" s="1">
        <v>145.1</v>
      </c>
      <c r="AS2" s="1">
        <v>145.6</v>
      </c>
      <c r="AT2" s="1">
        <v>145.1</v>
      </c>
      <c r="AU2" s="1">
        <v>144.9</v>
      </c>
      <c r="AV2" s="1">
        <v>145.4</v>
      </c>
      <c r="AW2" s="1">
        <v>146.1</v>
      </c>
      <c r="AX2" s="1">
        <v>146.9</v>
      </c>
      <c r="AY2" s="1">
        <v>147.4</v>
      </c>
      <c r="AZ2" s="1">
        <v>148.30000000000001</v>
      </c>
      <c r="BA2" s="1">
        <v>148.80000000000001</v>
      </c>
      <c r="BB2" s="1">
        <v>150.19999999999999</v>
      </c>
      <c r="BC2" s="1">
        <v>151.80000000000001</v>
      </c>
      <c r="BD2" s="1">
        <v>152.9</v>
      </c>
      <c r="BE2" s="1">
        <v>153.80000000000001</v>
      </c>
      <c r="BF2" s="1">
        <v>155.19999999999999</v>
      </c>
      <c r="BG2" s="1">
        <v>159.5</v>
      </c>
      <c r="BH2" s="1">
        <v>162.9</v>
      </c>
      <c r="BI2" s="1">
        <v>164.7</v>
      </c>
      <c r="BJ2" s="1">
        <v>166.9</v>
      </c>
      <c r="BK2" s="1">
        <v>168.8</v>
      </c>
      <c r="BL2" s="1">
        <v>174</v>
      </c>
      <c r="BM2" s="1">
        <v>174.2</v>
      </c>
      <c r="BN2" s="1">
        <v>174.3</v>
      </c>
      <c r="BO2" s="33">
        <v>173.3</v>
      </c>
      <c r="BP2" s="33">
        <v>173.2</v>
      </c>
    </row>
    <row r="3" spans="1:68">
      <c r="A3" s="1" t="s">
        <v>30</v>
      </c>
      <c r="B3" s="1" t="s">
        <v>4</v>
      </c>
      <c r="C3" s="1" t="s">
        <v>96</v>
      </c>
      <c r="D3" s="1">
        <v>144.4</v>
      </c>
      <c r="E3" s="1">
        <v>143.69999999999999</v>
      </c>
      <c r="F3" s="1">
        <v>143.80000000000001</v>
      </c>
      <c r="G3" s="1">
        <v>144.5</v>
      </c>
      <c r="H3" s="1">
        <v>145.69999999999999</v>
      </c>
      <c r="I3" s="1">
        <v>148.1</v>
      </c>
      <c r="J3" s="1">
        <v>149.30000000000001</v>
      </c>
      <c r="K3" s="1">
        <v>148.80000000000001</v>
      </c>
      <c r="L3" s="1">
        <v>147.19999999999999</v>
      </c>
      <c r="M3" s="1">
        <v>147.6</v>
      </c>
      <c r="N3" s="1">
        <v>150.80000000000001</v>
      </c>
      <c r="O3" s="1">
        <v>151.9</v>
      </c>
      <c r="P3" s="1">
        <v>152.5</v>
      </c>
      <c r="Q3" s="1">
        <v>153</v>
      </c>
      <c r="R3" s="1">
        <v>154.1</v>
      </c>
      <c r="S3" s="10">
        <v>154.1</v>
      </c>
      <c r="T3" s="1">
        <v>159.5</v>
      </c>
      <c r="U3" s="1">
        <v>163.5</v>
      </c>
      <c r="V3" s="1">
        <v>164</v>
      </c>
      <c r="W3" s="1">
        <v>161.9</v>
      </c>
      <c r="X3" s="1">
        <v>161.9</v>
      </c>
      <c r="Y3" s="1">
        <v>161.6</v>
      </c>
      <c r="Z3" s="1">
        <v>163.69999999999999</v>
      </c>
      <c r="AA3" s="1">
        <v>165.3</v>
      </c>
      <c r="AB3" s="1">
        <v>167.3</v>
      </c>
      <c r="AC3" s="1">
        <v>167.5</v>
      </c>
      <c r="AD3" s="1">
        <v>166.8</v>
      </c>
      <c r="AE3" s="10">
        <v>166.8</v>
      </c>
      <c r="AF3" s="10" t="s">
        <v>32</v>
      </c>
      <c r="AG3" s="1">
        <v>190.3</v>
      </c>
      <c r="AH3" s="1">
        <v>190.3</v>
      </c>
      <c r="AI3" s="1">
        <v>187.2</v>
      </c>
      <c r="AJ3" s="1">
        <v>183.9</v>
      </c>
      <c r="AK3" s="1">
        <v>186.3</v>
      </c>
      <c r="AL3" s="1">
        <v>188.6</v>
      </c>
      <c r="AM3" s="1">
        <v>188.5</v>
      </c>
      <c r="AN3" s="1">
        <v>187.5</v>
      </c>
      <c r="AO3" s="1">
        <v>184</v>
      </c>
      <c r="AP3" s="33">
        <v>189.4</v>
      </c>
      <c r="AQ3" s="33">
        <v>195.5</v>
      </c>
      <c r="AR3" s="1">
        <v>198.5</v>
      </c>
      <c r="AS3" s="1">
        <v>200.1</v>
      </c>
      <c r="AT3" s="1">
        <v>204.5</v>
      </c>
      <c r="AU3" s="1">
        <v>202.3</v>
      </c>
      <c r="AV3" s="1">
        <v>202.1</v>
      </c>
      <c r="AW3" s="1">
        <v>202.5</v>
      </c>
      <c r="AX3" s="1">
        <v>199.8</v>
      </c>
      <c r="AY3" s="1">
        <v>197</v>
      </c>
      <c r="AZ3" s="1">
        <v>196.9</v>
      </c>
      <c r="BA3" s="1">
        <v>198.1</v>
      </c>
      <c r="BB3" s="1">
        <v>208</v>
      </c>
      <c r="BC3" s="1">
        <v>209.7</v>
      </c>
      <c r="BD3" s="1">
        <v>214.7</v>
      </c>
      <c r="BE3" s="1">
        <v>217.2</v>
      </c>
      <c r="BF3" s="1">
        <v>210.8</v>
      </c>
      <c r="BG3" s="1">
        <v>204.1</v>
      </c>
      <c r="BH3" s="1">
        <v>206.7</v>
      </c>
      <c r="BI3" s="1">
        <v>208.8</v>
      </c>
      <c r="BJ3" s="1">
        <v>207.2</v>
      </c>
      <c r="BK3" s="1">
        <v>206.9</v>
      </c>
      <c r="BL3" s="1">
        <v>208.3</v>
      </c>
      <c r="BM3" s="1">
        <v>205.2</v>
      </c>
      <c r="BN3" s="1">
        <v>205.2</v>
      </c>
      <c r="BO3" s="33">
        <v>206.9</v>
      </c>
      <c r="BP3" s="33">
        <v>211.5</v>
      </c>
    </row>
    <row r="4" spans="1:68">
      <c r="A4" s="1" t="s">
        <v>30</v>
      </c>
      <c r="B4" s="1" t="s">
        <v>5</v>
      </c>
      <c r="C4" s="1" t="s">
        <v>96</v>
      </c>
      <c r="D4" s="1">
        <v>143.80000000000001</v>
      </c>
      <c r="E4" s="1">
        <v>140.6</v>
      </c>
      <c r="F4" s="1">
        <v>140</v>
      </c>
      <c r="G4" s="1">
        <v>135.9</v>
      </c>
      <c r="H4" s="1">
        <v>135.5</v>
      </c>
      <c r="I4" s="1">
        <v>136.69999999999999</v>
      </c>
      <c r="J4" s="1">
        <v>139.30000000000001</v>
      </c>
      <c r="K4" s="1">
        <v>139.1</v>
      </c>
      <c r="L4" s="1">
        <v>136.6</v>
      </c>
      <c r="M4" s="1">
        <v>134.6</v>
      </c>
      <c r="N4" s="1">
        <v>136.69999999999999</v>
      </c>
      <c r="O4" s="1">
        <v>137.4</v>
      </c>
      <c r="P4" s="1">
        <v>138.19999999999999</v>
      </c>
      <c r="Q4" s="1">
        <v>139.1</v>
      </c>
      <c r="R4" s="1">
        <v>138.69999999999999</v>
      </c>
      <c r="S4" s="10">
        <v>138.69999999999999</v>
      </c>
      <c r="T4" s="1">
        <v>134.5</v>
      </c>
      <c r="U4" s="1">
        <v>136.19999999999999</v>
      </c>
      <c r="V4" s="1">
        <v>138.4</v>
      </c>
      <c r="W4" s="1">
        <v>137.1</v>
      </c>
      <c r="X4" s="1">
        <v>138.30000000000001</v>
      </c>
      <c r="Y4" s="1">
        <v>141.19999999999999</v>
      </c>
      <c r="Z4" s="1">
        <v>143.80000000000001</v>
      </c>
      <c r="AA4" s="1">
        <v>149.5</v>
      </c>
      <c r="AB4" s="1">
        <v>153.5</v>
      </c>
      <c r="AC4" s="1">
        <v>150.9</v>
      </c>
      <c r="AD4" s="1">
        <v>147.6</v>
      </c>
      <c r="AE4" s="1">
        <v>146.9</v>
      </c>
      <c r="AF4" s="10" t="s">
        <v>32</v>
      </c>
      <c r="AG4" s="1">
        <v>149.4</v>
      </c>
      <c r="AH4" s="1">
        <v>149.4</v>
      </c>
      <c r="AI4" s="1">
        <v>148.4</v>
      </c>
      <c r="AJ4" s="1">
        <v>149.5</v>
      </c>
      <c r="AK4" s="1">
        <v>159.19999999999999</v>
      </c>
      <c r="AL4" s="1">
        <v>171.6</v>
      </c>
      <c r="AM4" s="1">
        <v>173.4</v>
      </c>
      <c r="AN4" s="1">
        <v>173.4</v>
      </c>
      <c r="AO4" s="1">
        <v>168</v>
      </c>
      <c r="AP4" s="33">
        <v>163.19999999999999</v>
      </c>
      <c r="AQ4" s="33">
        <v>163.4</v>
      </c>
      <c r="AR4" s="1">
        <v>168.6</v>
      </c>
      <c r="AS4" s="1">
        <v>179.3</v>
      </c>
      <c r="AT4" s="1">
        <v>180.4</v>
      </c>
      <c r="AU4" s="1">
        <v>176.5</v>
      </c>
      <c r="AV4" s="1">
        <v>172</v>
      </c>
      <c r="AW4" s="1">
        <v>170.1</v>
      </c>
      <c r="AX4" s="1">
        <v>171.5</v>
      </c>
      <c r="AY4" s="1">
        <v>176.5</v>
      </c>
      <c r="AZ4" s="1">
        <v>178</v>
      </c>
      <c r="BA4" s="1">
        <v>175.5</v>
      </c>
      <c r="BB4" s="1">
        <v>167.9</v>
      </c>
      <c r="BC4" s="1">
        <v>164.5</v>
      </c>
      <c r="BD4" s="1">
        <v>161.4</v>
      </c>
      <c r="BE4" s="1">
        <v>169.6</v>
      </c>
      <c r="BF4" s="1">
        <v>174.3</v>
      </c>
      <c r="BG4" s="1">
        <v>168.3</v>
      </c>
      <c r="BH4" s="1">
        <v>169</v>
      </c>
      <c r="BI4" s="1">
        <v>170.3</v>
      </c>
      <c r="BJ4" s="1">
        <v>180.2</v>
      </c>
      <c r="BK4" s="1">
        <v>189.1</v>
      </c>
      <c r="BL4" s="1">
        <v>192.9</v>
      </c>
      <c r="BM4" s="1">
        <v>173.9</v>
      </c>
      <c r="BN4" s="1">
        <v>173.9</v>
      </c>
      <c r="BO4" s="33">
        <v>167.9</v>
      </c>
      <c r="BP4" s="33">
        <v>171</v>
      </c>
    </row>
    <row r="5" spans="1:68">
      <c r="A5" s="1" t="s">
        <v>30</v>
      </c>
      <c r="B5" s="1" t="s">
        <v>6</v>
      </c>
      <c r="C5" s="1" t="s">
        <v>96</v>
      </c>
      <c r="D5" s="1">
        <v>142</v>
      </c>
      <c r="E5" s="1">
        <v>141.5</v>
      </c>
      <c r="F5" s="1">
        <v>142</v>
      </c>
      <c r="G5" s="1">
        <v>142.4</v>
      </c>
      <c r="H5" s="1">
        <v>142.9</v>
      </c>
      <c r="I5" s="1">
        <v>143.19999999999999</v>
      </c>
      <c r="J5" s="1">
        <v>143.4</v>
      </c>
      <c r="K5" s="1">
        <v>143.5</v>
      </c>
      <c r="L5" s="1">
        <v>143.69999999999999</v>
      </c>
      <c r="M5" s="1">
        <v>141.9</v>
      </c>
      <c r="N5" s="1">
        <v>141.9</v>
      </c>
      <c r="O5" s="1">
        <v>142.4</v>
      </c>
      <c r="P5" s="1">
        <v>142.4</v>
      </c>
      <c r="Q5" s="1">
        <v>142.5</v>
      </c>
      <c r="R5" s="1">
        <v>142.5</v>
      </c>
      <c r="S5" s="10">
        <v>142.5</v>
      </c>
      <c r="T5" s="1">
        <v>142.6</v>
      </c>
      <c r="U5" s="1">
        <v>143.19999999999999</v>
      </c>
      <c r="V5" s="1">
        <v>143.9</v>
      </c>
      <c r="W5" s="1">
        <v>144.6</v>
      </c>
      <c r="X5" s="1">
        <v>145.69999999999999</v>
      </c>
      <c r="Y5" s="1">
        <v>146.5</v>
      </c>
      <c r="Z5" s="1">
        <v>147.1</v>
      </c>
      <c r="AA5" s="1">
        <v>148.69999999999999</v>
      </c>
      <c r="AB5" s="1">
        <v>150.5</v>
      </c>
      <c r="AC5" s="1">
        <v>150.9</v>
      </c>
      <c r="AD5" s="1">
        <v>151.69999999999999</v>
      </c>
      <c r="AE5" s="1">
        <v>155.6</v>
      </c>
      <c r="AF5" s="10" t="s">
        <v>32</v>
      </c>
      <c r="AG5" s="1">
        <v>153.30000000000001</v>
      </c>
      <c r="AH5" s="1">
        <v>153.30000000000001</v>
      </c>
      <c r="AI5" s="1">
        <v>153.30000000000001</v>
      </c>
      <c r="AJ5" s="1">
        <v>153.4</v>
      </c>
      <c r="AK5" s="1">
        <v>153.6</v>
      </c>
      <c r="AL5" s="1">
        <v>153.80000000000001</v>
      </c>
      <c r="AM5" s="1">
        <v>154</v>
      </c>
      <c r="AN5" s="1">
        <v>154</v>
      </c>
      <c r="AO5" s="1">
        <v>154.4</v>
      </c>
      <c r="AP5" s="33">
        <v>154.5</v>
      </c>
      <c r="AQ5" s="33">
        <v>155</v>
      </c>
      <c r="AR5" s="1">
        <v>155.80000000000001</v>
      </c>
      <c r="AS5" s="1">
        <v>156.1</v>
      </c>
      <c r="AT5" s="1">
        <v>157.1</v>
      </c>
      <c r="AU5" s="1">
        <v>157.5</v>
      </c>
      <c r="AV5" s="1">
        <v>158</v>
      </c>
      <c r="AW5" s="1">
        <v>158.4</v>
      </c>
      <c r="AX5" s="1">
        <v>159.1</v>
      </c>
      <c r="AY5" s="1">
        <v>159.80000000000001</v>
      </c>
      <c r="AZ5" s="1">
        <v>160.5</v>
      </c>
      <c r="BA5" s="1">
        <v>160.69999999999999</v>
      </c>
      <c r="BB5" s="1">
        <v>162</v>
      </c>
      <c r="BC5" s="1">
        <v>163.80000000000001</v>
      </c>
      <c r="BD5" s="1">
        <v>164.6</v>
      </c>
      <c r="BE5" s="1">
        <v>165.4</v>
      </c>
      <c r="BF5" s="1">
        <v>166.3</v>
      </c>
      <c r="BG5" s="1">
        <v>167.9</v>
      </c>
      <c r="BH5" s="1">
        <v>169.5</v>
      </c>
      <c r="BI5" s="1">
        <v>170.9</v>
      </c>
      <c r="BJ5" s="1">
        <v>172.3</v>
      </c>
      <c r="BK5" s="1">
        <v>173.4</v>
      </c>
      <c r="BL5" s="1">
        <v>174.3</v>
      </c>
      <c r="BM5" s="1">
        <v>177</v>
      </c>
      <c r="BN5" s="1">
        <v>177</v>
      </c>
      <c r="BO5" s="33">
        <v>178.2</v>
      </c>
      <c r="BP5" s="33">
        <v>179.6</v>
      </c>
    </row>
    <row r="6" spans="1:68">
      <c r="A6" s="1" t="s">
        <v>30</v>
      </c>
      <c r="B6" s="1" t="s">
        <v>7</v>
      </c>
      <c r="C6" s="1" t="s">
        <v>96</v>
      </c>
      <c r="D6" s="1">
        <v>123.2</v>
      </c>
      <c r="E6" s="1">
        <v>122.9</v>
      </c>
      <c r="F6" s="1">
        <v>123.2</v>
      </c>
      <c r="G6" s="1">
        <v>123.5</v>
      </c>
      <c r="H6" s="1">
        <v>123.6</v>
      </c>
      <c r="I6" s="1">
        <v>124</v>
      </c>
      <c r="J6" s="1">
        <v>124.1</v>
      </c>
      <c r="K6" s="1">
        <v>125</v>
      </c>
      <c r="L6" s="1">
        <v>124.6</v>
      </c>
      <c r="M6" s="1">
        <v>123.5</v>
      </c>
      <c r="N6" s="1">
        <v>122.8</v>
      </c>
      <c r="O6" s="1">
        <v>124.2</v>
      </c>
      <c r="P6" s="1">
        <v>123.9</v>
      </c>
      <c r="Q6" s="1">
        <v>124.1</v>
      </c>
      <c r="R6" s="1">
        <v>124.1</v>
      </c>
      <c r="S6" s="10">
        <v>124.1</v>
      </c>
      <c r="T6" s="1">
        <v>124</v>
      </c>
      <c r="U6" s="1">
        <v>124.3</v>
      </c>
      <c r="V6" s="1">
        <v>124.4</v>
      </c>
      <c r="W6" s="1">
        <v>124.7</v>
      </c>
      <c r="X6" s="1">
        <v>125.1</v>
      </c>
      <c r="Y6" s="1">
        <v>125.6</v>
      </c>
      <c r="Z6" s="1">
        <v>126</v>
      </c>
      <c r="AA6" s="1">
        <v>127.5</v>
      </c>
      <c r="AB6" s="1">
        <v>132</v>
      </c>
      <c r="AC6" s="1">
        <v>133.69999999999999</v>
      </c>
      <c r="AD6" s="1">
        <v>133.30000000000001</v>
      </c>
      <c r="AE6" s="1">
        <v>137.1</v>
      </c>
      <c r="AF6" s="10" t="s">
        <v>32</v>
      </c>
      <c r="AG6" s="1">
        <v>138.19999999999999</v>
      </c>
      <c r="AH6" s="1">
        <v>138.19999999999999</v>
      </c>
      <c r="AI6" s="1">
        <v>139.80000000000001</v>
      </c>
      <c r="AJ6" s="1">
        <v>140.4</v>
      </c>
      <c r="AK6" s="1">
        <v>142.6</v>
      </c>
      <c r="AL6" s="1">
        <v>145.4</v>
      </c>
      <c r="AM6" s="1">
        <v>150</v>
      </c>
      <c r="AN6" s="1">
        <v>154.80000000000001</v>
      </c>
      <c r="AO6" s="1">
        <v>163</v>
      </c>
      <c r="AP6" s="33">
        <v>168.2</v>
      </c>
      <c r="AQ6" s="33">
        <v>175.2</v>
      </c>
      <c r="AR6" s="1">
        <v>184.4</v>
      </c>
      <c r="AS6" s="1">
        <v>190.4</v>
      </c>
      <c r="AT6" s="1">
        <v>188.7</v>
      </c>
      <c r="AU6" s="1">
        <v>190.9</v>
      </c>
      <c r="AV6" s="1">
        <v>195.5</v>
      </c>
      <c r="AW6" s="1">
        <v>198.8</v>
      </c>
      <c r="AX6" s="1">
        <v>198.4</v>
      </c>
      <c r="AY6" s="1">
        <v>195.8</v>
      </c>
      <c r="AZ6" s="1">
        <v>192.6</v>
      </c>
      <c r="BA6" s="1">
        <v>192.6</v>
      </c>
      <c r="BB6" s="1">
        <v>203.1</v>
      </c>
      <c r="BC6" s="1">
        <v>207.4</v>
      </c>
      <c r="BD6" s="1">
        <v>209.9</v>
      </c>
      <c r="BE6" s="1">
        <v>208.1</v>
      </c>
      <c r="BF6" s="1">
        <v>202.2</v>
      </c>
      <c r="BG6" s="1">
        <v>198.1</v>
      </c>
      <c r="BH6" s="1">
        <v>194.1</v>
      </c>
      <c r="BI6" s="1">
        <v>191.6</v>
      </c>
      <c r="BJ6" s="1">
        <v>194</v>
      </c>
      <c r="BK6" s="1">
        <v>193.9</v>
      </c>
      <c r="BL6" s="1">
        <v>192.6</v>
      </c>
      <c r="BM6" s="1">
        <v>183.4</v>
      </c>
      <c r="BN6" s="1">
        <v>183.3</v>
      </c>
      <c r="BO6" s="33">
        <v>178.5</v>
      </c>
      <c r="BP6" s="33">
        <v>173.3</v>
      </c>
    </row>
    <row r="7" spans="1:68">
      <c r="A7" s="1" t="s">
        <v>30</v>
      </c>
      <c r="B7" s="1" t="s">
        <v>8</v>
      </c>
      <c r="C7" s="1" t="s">
        <v>96</v>
      </c>
      <c r="D7" s="1">
        <v>147.9</v>
      </c>
      <c r="E7" s="1">
        <v>149.4</v>
      </c>
      <c r="F7" s="1">
        <v>152.9</v>
      </c>
      <c r="G7" s="1">
        <v>156.4</v>
      </c>
      <c r="H7" s="1">
        <v>157.5</v>
      </c>
      <c r="I7" s="1">
        <v>154.1</v>
      </c>
      <c r="J7" s="1">
        <v>153.30000000000001</v>
      </c>
      <c r="K7" s="1">
        <v>154.4</v>
      </c>
      <c r="L7" s="1">
        <v>150.1</v>
      </c>
      <c r="M7" s="1">
        <v>144.5</v>
      </c>
      <c r="N7" s="1">
        <v>143.9</v>
      </c>
      <c r="O7" s="1">
        <v>140.19999999999999</v>
      </c>
      <c r="P7" s="1">
        <v>135.5</v>
      </c>
      <c r="Q7" s="1">
        <v>135.80000000000001</v>
      </c>
      <c r="R7" s="1">
        <v>136.1</v>
      </c>
      <c r="S7" s="10">
        <v>136.1</v>
      </c>
      <c r="T7" s="1">
        <v>143.69999999999999</v>
      </c>
      <c r="U7" s="1">
        <v>143.30000000000001</v>
      </c>
      <c r="V7" s="1">
        <v>146.4</v>
      </c>
      <c r="W7" s="1">
        <v>145.5</v>
      </c>
      <c r="X7" s="1">
        <v>143.80000000000001</v>
      </c>
      <c r="Y7" s="1">
        <v>145.69999999999999</v>
      </c>
      <c r="Z7" s="1">
        <v>146.19999999999999</v>
      </c>
      <c r="AA7" s="1">
        <v>144.30000000000001</v>
      </c>
      <c r="AB7" s="1">
        <v>142.19999999999999</v>
      </c>
      <c r="AC7" s="1">
        <v>140.69999999999999</v>
      </c>
      <c r="AD7" s="1">
        <v>141.80000000000001</v>
      </c>
      <c r="AE7" s="1">
        <v>147.30000000000001</v>
      </c>
      <c r="AF7" s="10" t="s">
        <v>32</v>
      </c>
      <c r="AG7" s="1">
        <v>143.19999999999999</v>
      </c>
      <c r="AH7" s="1">
        <v>143.19999999999999</v>
      </c>
      <c r="AI7" s="1">
        <v>146.9</v>
      </c>
      <c r="AJ7" s="1">
        <v>147</v>
      </c>
      <c r="AK7" s="1">
        <v>147.19999999999999</v>
      </c>
      <c r="AL7" s="1">
        <v>146.5</v>
      </c>
      <c r="AM7" s="1">
        <v>145.9</v>
      </c>
      <c r="AN7" s="1">
        <v>147</v>
      </c>
      <c r="AO7" s="1">
        <v>147.80000000000001</v>
      </c>
      <c r="AP7" s="33">
        <v>150.5</v>
      </c>
      <c r="AQ7" s="33">
        <v>160.6</v>
      </c>
      <c r="AR7" s="1">
        <v>162.30000000000001</v>
      </c>
      <c r="AS7" s="1">
        <v>158.6</v>
      </c>
      <c r="AT7" s="1">
        <v>157.69999999999999</v>
      </c>
      <c r="AU7" s="1">
        <v>155.69999999999999</v>
      </c>
      <c r="AV7" s="1">
        <v>152.69999999999999</v>
      </c>
      <c r="AW7" s="1">
        <v>152.6</v>
      </c>
      <c r="AX7" s="1">
        <v>153.19999999999999</v>
      </c>
      <c r="AY7" s="1">
        <v>152</v>
      </c>
      <c r="AZ7" s="1">
        <v>151.19999999999999</v>
      </c>
      <c r="BA7" s="1">
        <v>151.4</v>
      </c>
      <c r="BB7" s="1">
        <v>155.9</v>
      </c>
      <c r="BC7" s="1">
        <v>169.7</v>
      </c>
      <c r="BD7" s="1">
        <v>168</v>
      </c>
      <c r="BE7" s="1">
        <v>165.8</v>
      </c>
      <c r="BF7" s="1">
        <v>169.6</v>
      </c>
      <c r="BG7" s="1">
        <v>169.2</v>
      </c>
      <c r="BH7" s="1">
        <v>164.1</v>
      </c>
      <c r="BI7" s="1">
        <v>162.19999999999999</v>
      </c>
      <c r="BJ7" s="1">
        <v>159.1</v>
      </c>
      <c r="BK7" s="1">
        <v>156.69999999999999</v>
      </c>
      <c r="BL7" s="1">
        <v>156.30000000000001</v>
      </c>
      <c r="BM7" s="1">
        <v>167.2</v>
      </c>
      <c r="BN7" s="1">
        <v>167.2</v>
      </c>
      <c r="BO7" s="33">
        <v>173.7</v>
      </c>
      <c r="BP7" s="33">
        <v>169</v>
      </c>
    </row>
    <row r="8" spans="1:68">
      <c r="A8" s="1" t="s">
        <v>30</v>
      </c>
      <c r="B8" s="1" t="s">
        <v>9</v>
      </c>
      <c r="C8" s="1" t="s">
        <v>96</v>
      </c>
      <c r="D8" s="1">
        <v>152.1</v>
      </c>
      <c r="E8" s="1">
        <v>142.4</v>
      </c>
      <c r="F8" s="1">
        <v>138</v>
      </c>
      <c r="G8" s="1">
        <v>135.1</v>
      </c>
      <c r="H8" s="1">
        <v>137.80000000000001</v>
      </c>
      <c r="I8" s="1">
        <v>143.5</v>
      </c>
      <c r="J8" s="1">
        <v>154.19999999999999</v>
      </c>
      <c r="K8" s="1">
        <v>156.30000000000001</v>
      </c>
      <c r="L8" s="1">
        <v>149.4</v>
      </c>
      <c r="M8" s="1">
        <v>147.6</v>
      </c>
      <c r="N8" s="1">
        <v>147.5</v>
      </c>
      <c r="O8" s="1">
        <v>136.6</v>
      </c>
      <c r="P8" s="1">
        <v>131.69999999999999</v>
      </c>
      <c r="Q8" s="1">
        <v>128.69999999999999</v>
      </c>
      <c r="R8" s="1">
        <v>128.19999999999999</v>
      </c>
      <c r="S8" s="10">
        <v>128.19999999999999</v>
      </c>
      <c r="T8" s="1">
        <v>133.4</v>
      </c>
      <c r="U8" s="1">
        <v>140.6</v>
      </c>
      <c r="V8" s="1">
        <v>150.1</v>
      </c>
      <c r="W8" s="1">
        <v>156.19999999999999</v>
      </c>
      <c r="X8" s="1">
        <v>163.4</v>
      </c>
      <c r="Y8" s="1">
        <v>178.8</v>
      </c>
      <c r="Z8" s="1">
        <v>191.4</v>
      </c>
      <c r="AA8" s="1">
        <v>209.5</v>
      </c>
      <c r="AB8" s="1">
        <v>191.5</v>
      </c>
      <c r="AC8" s="1">
        <v>165.1</v>
      </c>
      <c r="AD8" s="1">
        <v>152.30000000000001</v>
      </c>
      <c r="AE8" s="1">
        <v>162.69999999999999</v>
      </c>
      <c r="AF8" s="10" t="s">
        <v>32</v>
      </c>
      <c r="AG8" s="1">
        <v>148.9</v>
      </c>
      <c r="AH8" s="1">
        <v>148.9</v>
      </c>
      <c r="AI8" s="1">
        <v>171</v>
      </c>
      <c r="AJ8" s="1">
        <v>178.8</v>
      </c>
      <c r="AK8" s="1">
        <v>200.6</v>
      </c>
      <c r="AL8" s="1">
        <v>222.2</v>
      </c>
      <c r="AM8" s="1">
        <v>225.2</v>
      </c>
      <c r="AN8" s="1">
        <v>187.8</v>
      </c>
      <c r="AO8" s="1">
        <v>149.69999999999999</v>
      </c>
      <c r="AP8" s="33">
        <v>141</v>
      </c>
      <c r="AQ8" s="33">
        <v>135.1</v>
      </c>
      <c r="AR8" s="1">
        <v>138.4</v>
      </c>
      <c r="AS8" s="1">
        <v>144.69999999999999</v>
      </c>
      <c r="AT8" s="1">
        <v>152.80000000000001</v>
      </c>
      <c r="AU8" s="1">
        <v>153.9</v>
      </c>
      <c r="AV8" s="1">
        <v>151.4</v>
      </c>
      <c r="AW8" s="1">
        <v>170.4</v>
      </c>
      <c r="AX8" s="1">
        <v>183.9</v>
      </c>
      <c r="AY8" s="1">
        <v>172.3</v>
      </c>
      <c r="AZ8" s="1">
        <v>159.19999999999999</v>
      </c>
      <c r="BA8" s="1">
        <v>155.19999999999999</v>
      </c>
      <c r="BB8" s="1">
        <v>155.80000000000001</v>
      </c>
      <c r="BC8" s="1">
        <v>153.6</v>
      </c>
      <c r="BD8" s="1">
        <v>160.4</v>
      </c>
      <c r="BE8" s="1">
        <v>167.3</v>
      </c>
      <c r="BF8" s="1">
        <v>168.6</v>
      </c>
      <c r="BG8" s="1">
        <v>173.1</v>
      </c>
      <c r="BH8" s="1">
        <v>176.9</v>
      </c>
      <c r="BI8" s="1">
        <v>184.8</v>
      </c>
      <c r="BJ8" s="1">
        <v>171.6</v>
      </c>
      <c r="BK8" s="1">
        <v>150.19999999999999</v>
      </c>
      <c r="BL8" s="1">
        <v>142.9</v>
      </c>
      <c r="BM8" s="1">
        <v>140.9</v>
      </c>
      <c r="BN8" s="1">
        <v>140.9</v>
      </c>
      <c r="BO8" s="33">
        <v>142.80000000000001</v>
      </c>
      <c r="BP8" s="33">
        <v>148.69999999999999</v>
      </c>
    </row>
    <row r="9" spans="1:68">
      <c r="A9" s="1" t="s">
        <v>30</v>
      </c>
      <c r="B9" s="1" t="s">
        <v>10</v>
      </c>
      <c r="C9" s="1" t="s">
        <v>96</v>
      </c>
      <c r="D9" s="1">
        <v>131.80000000000001</v>
      </c>
      <c r="E9" s="1">
        <v>130.19999999999999</v>
      </c>
      <c r="F9" s="1">
        <v>129.30000000000001</v>
      </c>
      <c r="G9" s="1">
        <v>128.4</v>
      </c>
      <c r="H9" s="1">
        <v>127.2</v>
      </c>
      <c r="I9" s="1">
        <v>126</v>
      </c>
      <c r="J9" s="1">
        <v>126.4</v>
      </c>
      <c r="K9" s="1">
        <v>126.8</v>
      </c>
      <c r="L9" s="1">
        <v>125.4</v>
      </c>
      <c r="M9" s="1">
        <v>121.4</v>
      </c>
      <c r="N9" s="1">
        <v>121</v>
      </c>
      <c r="O9" s="1">
        <v>120.9</v>
      </c>
      <c r="P9" s="1">
        <v>121.3</v>
      </c>
      <c r="Q9" s="1">
        <v>121.5</v>
      </c>
      <c r="R9" s="1">
        <v>122.3</v>
      </c>
      <c r="S9" s="10">
        <v>122.3</v>
      </c>
      <c r="T9" s="1">
        <v>125.1</v>
      </c>
      <c r="U9" s="1">
        <v>128.69999999999999</v>
      </c>
      <c r="V9" s="1">
        <v>130.6</v>
      </c>
      <c r="W9" s="1">
        <v>131.5</v>
      </c>
      <c r="X9" s="1">
        <v>132.19999999999999</v>
      </c>
      <c r="Y9" s="1">
        <v>133.1</v>
      </c>
      <c r="Z9" s="1">
        <v>136.19999999999999</v>
      </c>
      <c r="AA9" s="1">
        <v>138.80000000000001</v>
      </c>
      <c r="AB9" s="1">
        <v>141.1</v>
      </c>
      <c r="AC9" s="1">
        <v>141.80000000000001</v>
      </c>
      <c r="AD9" s="1">
        <v>141.80000000000001</v>
      </c>
      <c r="AE9" s="1">
        <v>150.19999999999999</v>
      </c>
      <c r="AF9" s="10" t="s">
        <v>32</v>
      </c>
      <c r="AG9" s="1">
        <v>150.30000000000001</v>
      </c>
      <c r="AH9" s="1">
        <v>150.30000000000001</v>
      </c>
      <c r="AI9" s="1">
        <v>149.9</v>
      </c>
      <c r="AJ9" s="1">
        <v>149.30000000000001</v>
      </c>
      <c r="AK9" s="1">
        <v>150.30000000000001</v>
      </c>
      <c r="AL9" s="1">
        <v>155.9</v>
      </c>
      <c r="AM9" s="1">
        <v>159.5</v>
      </c>
      <c r="AN9" s="1">
        <v>159.5</v>
      </c>
      <c r="AO9" s="1">
        <v>158.30000000000001</v>
      </c>
      <c r="AP9" s="33">
        <v>159.19999999999999</v>
      </c>
      <c r="AQ9" s="33">
        <v>161.1</v>
      </c>
      <c r="AR9" s="1">
        <v>165.1</v>
      </c>
      <c r="AS9" s="1">
        <v>165.5</v>
      </c>
      <c r="AT9" s="1">
        <v>163.6</v>
      </c>
      <c r="AU9" s="1">
        <v>162.80000000000001</v>
      </c>
      <c r="AV9" s="1">
        <v>163.9</v>
      </c>
      <c r="AW9" s="1">
        <v>165.2</v>
      </c>
      <c r="AX9" s="1">
        <v>165.4</v>
      </c>
      <c r="AY9" s="1">
        <v>164.5</v>
      </c>
      <c r="AZ9" s="1">
        <v>164</v>
      </c>
      <c r="BA9" s="1">
        <v>163.9</v>
      </c>
      <c r="BB9" s="1">
        <v>164.2</v>
      </c>
      <c r="BC9" s="1">
        <v>165.1</v>
      </c>
      <c r="BD9" s="1">
        <v>165</v>
      </c>
      <c r="BE9" s="1">
        <v>164.6</v>
      </c>
      <c r="BF9" s="1">
        <v>164.4</v>
      </c>
      <c r="BG9" s="1">
        <v>167.1</v>
      </c>
      <c r="BH9" s="1">
        <v>169</v>
      </c>
      <c r="BI9" s="1">
        <v>169.7</v>
      </c>
      <c r="BJ9" s="1">
        <v>170.2</v>
      </c>
      <c r="BK9" s="1">
        <v>170.5</v>
      </c>
      <c r="BL9" s="1">
        <v>170.7</v>
      </c>
      <c r="BM9" s="1">
        <v>170.4</v>
      </c>
      <c r="BN9" s="1">
        <v>170.5</v>
      </c>
      <c r="BO9" s="33">
        <v>172.8</v>
      </c>
      <c r="BP9" s="33">
        <v>174.9</v>
      </c>
    </row>
    <row r="10" spans="1:68">
      <c r="A10" s="1" t="s">
        <v>30</v>
      </c>
      <c r="B10" s="1" t="s">
        <v>11</v>
      </c>
      <c r="C10" s="1" t="s">
        <v>96</v>
      </c>
      <c r="D10" s="1">
        <v>119.5</v>
      </c>
      <c r="E10" s="1">
        <v>117.9</v>
      </c>
      <c r="F10" s="1">
        <v>117.1</v>
      </c>
      <c r="G10" s="1">
        <v>115.2</v>
      </c>
      <c r="H10" s="1">
        <v>111.8</v>
      </c>
      <c r="I10" s="1">
        <v>112.4</v>
      </c>
      <c r="J10" s="1">
        <v>114.3</v>
      </c>
      <c r="K10" s="1">
        <v>115.4</v>
      </c>
      <c r="L10" s="1">
        <v>114.4</v>
      </c>
      <c r="M10" s="1">
        <v>112.3</v>
      </c>
      <c r="N10" s="1">
        <v>111.6</v>
      </c>
      <c r="O10" s="1">
        <v>109.9</v>
      </c>
      <c r="P10" s="1">
        <v>108.4</v>
      </c>
      <c r="Q10" s="1">
        <v>108.3</v>
      </c>
      <c r="R10" s="1">
        <v>108.3</v>
      </c>
      <c r="S10" s="10">
        <v>108.3</v>
      </c>
      <c r="T10" s="1">
        <v>109.3</v>
      </c>
      <c r="U10" s="1">
        <v>110.6</v>
      </c>
      <c r="V10" s="1">
        <v>110.8</v>
      </c>
      <c r="W10" s="1">
        <v>111.7</v>
      </c>
      <c r="X10" s="1">
        <v>112.8</v>
      </c>
      <c r="Y10" s="1">
        <v>113.6</v>
      </c>
      <c r="Z10" s="1">
        <v>113.8</v>
      </c>
      <c r="AA10" s="1">
        <v>113.6</v>
      </c>
      <c r="AB10" s="1">
        <v>113.8</v>
      </c>
      <c r="AC10" s="1">
        <v>113.1</v>
      </c>
      <c r="AD10" s="1">
        <v>112.6</v>
      </c>
      <c r="AE10" s="1">
        <v>119.8</v>
      </c>
      <c r="AF10" s="10" t="s">
        <v>32</v>
      </c>
      <c r="AG10" s="1">
        <v>113.2</v>
      </c>
      <c r="AH10" s="1">
        <v>113.2</v>
      </c>
      <c r="AI10" s="1">
        <v>114.2</v>
      </c>
      <c r="AJ10" s="1">
        <v>115.1</v>
      </c>
      <c r="AK10" s="1">
        <v>115.3</v>
      </c>
      <c r="AL10" s="1">
        <v>114.9</v>
      </c>
      <c r="AM10" s="1">
        <v>114.4</v>
      </c>
      <c r="AN10" s="1">
        <v>113.8</v>
      </c>
      <c r="AO10" s="1">
        <v>111.8</v>
      </c>
      <c r="AP10" s="33">
        <v>111.7</v>
      </c>
      <c r="AQ10" s="33">
        <v>112.2</v>
      </c>
      <c r="AR10" s="1">
        <v>114.3</v>
      </c>
      <c r="AS10" s="1">
        <v>114.6</v>
      </c>
      <c r="AT10" s="1">
        <v>113.9</v>
      </c>
      <c r="AU10" s="1">
        <v>115.2</v>
      </c>
      <c r="AV10" s="1">
        <v>119.3</v>
      </c>
      <c r="AW10" s="1">
        <v>121.6</v>
      </c>
      <c r="AX10" s="1">
        <v>122.1</v>
      </c>
      <c r="AY10" s="1">
        <v>120.6</v>
      </c>
      <c r="AZ10" s="1">
        <v>119.3</v>
      </c>
      <c r="BA10" s="1">
        <v>118.1</v>
      </c>
      <c r="BB10" s="1">
        <v>118.1</v>
      </c>
      <c r="BC10" s="1">
        <v>118.2</v>
      </c>
      <c r="BD10" s="1">
        <v>118.9</v>
      </c>
      <c r="BE10" s="1">
        <v>119.1</v>
      </c>
      <c r="BF10" s="1">
        <v>119.2</v>
      </c>
      <c r="BG10" s="1">
        <v>120.2</v>
      </c>
      <c r="BH10" s="1">
        <v>120.8</v>
      </c>
      <c r="BI10" s="1">
        <v>121.1</v>
      </c>
      <c r="BJ10" s="1">
        <v>121.5</v>
      </c>
      <c r="BK10" s="1">
        <v>121.2</v>
      </c>
      <c r="BL10" s="1">
        <v>120.3</v>
      </c>
      <c r="BM10" s="1">
        <v>119.1</v>
      </c>
      <c r="BN10" s="1">
        <v>119.1</v>
      </c>
      <c r="BO10" s="33">
        <v>120.4</v>
      </c>
      <c r="BP10" s="33">
        <v>121.9</v>
      </c>
    </row>
    <row r="11" spans="1:68">
      <c r="A11" s="1" t="s">
        <v>30</v>
      </c>
      <c r="B11" s="1" t="s">
        <v>12</v>
      </c>
      <c r="C11" s="1" t="s">
        <v>96</v>
      </c>
      <c r="D11" s="1">
        <v>136</v>
      </c>
      <c r="E11" s="1">
        <v>135.6</v>
      </c>
      <c r="F11" s="1">
        <v>136.30000000000001</v>
      </c>
      <c r="G11" s="1">
        <v>137.19999999999999</v>
      </c>
      <c r="H11" s="1">
        <v>137.4</v>
      </c>
      <c r="I11" s="1">
        <v>137.6</v>
      </c>
      <c r="J11" s="1">
        <v>138.19999999999999</v>
      </c>
      <c r="K11" s="1">
        <v>138.6</v>
      </c>
      <c r="L11" s="1">
        <v>138.69999999999999</v>
      </c>
      <c r="M11" s="1">
        <v>139.5</v>
      </c>
      <c r="N11" s="1">
        <v>140.6</v>
      </c>
      <c r="O11" s="1">
        <v>140.19999999999999</v>
      </c>
      <c r="P11" s="1">
        <v>138.9</v>
      </c>
      <c r="Q11" s="1">
        <v>139.19999999999999</v>
      </c>
      <c r="R11" s="1">
        <v>138.9</v>
      </c>
      <c r="S11" s="10">
        <v>138.9</v>
      </c>
      <c r="T11" s="1">
        <v>139.30000000000001</v>
      </c>
      <c r="U11" s="1">
        <v>140.4</v>
      </c>
      <c r="V11" s="1">
        <v>141.69999999999999</v>
      </c>
      <c r="W11" s="1">
        <v>142.69999999999999</v>
      </c>
      <c r="X11" s="1">
        <v>144.19999999999999</v>
      </c>
      <c r="Y11" s="1">
        <v>145.5</v>
      </c>
      <c r="Z11" s="1">
        <v>147.30000000000001</v>
      </c>
      <c r="AA11" s="1">
        <v>149.1</v>
      </c>
      <c r="AB11" s="1">
        <v>151.6</v>
      </c>
      <c r="AC11" s="1">
        <v>152.80000000000001</v>
      </c>
      <c r="AD11" s="1">
        <v>154</v>
      </c>
      <c r="AE11" s="1">
        <v>158.69999999999999</v>
      </c>
      <c r="AF11" s="10" t="s">
        <v>32</v>
      </c>
      <c r="AG11" s="1">
        <v>159.80000000000001</v>
      </c>
      <c r="AH11" s="1">
        <v>159.80000000000001</v>
      </c>
      <c r="AI11" s="1">
        <v>160</v>
      </c>
      <c r="AJ11" s="1">
        <v>160</v>
      </c>
      <c r="AK11" s="1">
        <v>160.9</v>
      </c>
      <c r="AL11" s="1">
        <v>162</v>
      </c>
      <c r="AM11" s="1">
        <v>163.5</v>
      </c>
      <c r="AN11" s="1">
        <v>164.5</v>
      </c>
      <c r="AO11" s="1">
        <v>165</v>
      </c>
      <c r="AP11" s="33">
        <v>164</v>
      </c>
      <c r="AQ11" s="33">
        <v>164.4</v>
      </c>
      <c r="AR11" s="1">
        <v>169.7</v>
      </c>
      <c r="AS11" s="1">
        <v>170</v>
      </c>
      <c r="AT11" s="1">
        <v>169.7</v>
      </c>
      <c r="AU11" s="1">
        <v>169.8</v>
      </c>
      <c r="AV11" s="1">
        <v>170.1</v>
      </c>
      <c r="AW11" s="1">
        <v>170.6</v>
      </c>
      <c r="AX11" s="1">
        <v>170.8</v>
      </c>
      <c r="AY11" s="1">
        <v>171.7</v>
      </c>
      <c r="AZ11" s="1">
        <v>173.3</v>
      </c>
      <c r="BA11" s="1">
        <v>175.4</v>
      </c>
      <c r="BB11" s="1">
        <v>178.7</v>
      </c>
      <c r="BC11" s="1">
        <v>182.9</v>
      </c>
      <c r="BD11" s="1">
        <v>186.6</v>
      </c>
      <c r="BE11" s="1">
        <v>188.9</v>
      </c>
      <c r="BF11" s="1">
        <v>191.8</v>
      </c>
      <c r="BG11" s="1">
        <v>195.6</v>
      </c>
      <c r="BH11" s="1">
        <v>199.1</v>
      </c>
      <c r="BI11" s="1">
        <v>201.6</v>
      </c>
      <c r="BJ11" s="1">
        <v>204.8</v>
      </c>
      <c r="BK11" s="1">
        <v>207.5</v>
      </c>
      <c r="BL11" s="1">
        <v>210.5</v>
      </c>
      <c r="BM11" s="1">
        <v>212.1</v>
      </c>
      <c r="BN11" s="1">
        <v>212.1</v>
      </c>
      <c r="BO11" s="33">
        <v>215.5</v>
      </c>
      <c r="BP11" s="33">
        <v>221</v>
      </c>
    </row>
    <row r="12" spans="1:68">
      <c r="A12" s="1" t="s">
        <v>30</v>
      </c>
      <c r="B12" s="1" t="s">
        <v>14</v>
      </c>
      <c r="C12" s="1" t="s">
        <v>117</v>
      </c>
      <c r="D12" s="1">
        <v>151.80000000000001</v>
      </c>
      <c r="E12" s="1">
        <v>151.69999999999999</v>
      </c>
      <c r="F12" s="1">
        <v>152.80000000000001</v>
      </c>
      <c r="G12" s="1">
        <v>153.80000000000001</v>
      </c>
      <c r="H12" s="1">
        <v>154.30000000000001</v>
      </c>
      <c r="I12" s="1">
        <v>154.30000000000001</v>
      </c>
      <c r="J12" s="1">
        <v>154.80000000000001</v>
      </c>
      <c r="K12" s="1">
        <v>155.19999999999999</v>
      </c>
      <c r="L12" s="1">
        <v>155.9</v>
      </c>
      <c r="M12" s="1">
        <v>155.19999999999999</v>
      </c>
      <c r="N12" s="1">
        <v>156.1</v>
      </c>
      <c r="O12" s="1">
        <v>156</v>
      </c>
      <c r="P12" s="1">
        <v>155.80000000000001</v>
      </c>
      <c r="Q12" s="1">
        <v>156.19999999999999</v>
      </c>
      <c r="R12" s="1">
        <v>156.4</v>
      </c>
      <c r="S12" s="10">
        <v>156.4</v>
      </c>
      <c r="T12" s="1">
        <v>156.4</v>
      </c>
      <c r="U12" s="1">
        <v>156.6</v>
      </c>
      <c r="V12" s="1">
        <v>156.69999999999999</v>
      </c>
      <c r="W12" s="1">
        <v>156.9</v>
      </c>
      <c r="X12" s="1">
        <v>157.19999999999999</v>
      </c>
      <c r="Y12" s="1">
        <v>157.4</v>
      </c>
      <c r="Z12" s="1">
        <v>157.69999999999999</v>
      </c>
      <c r="AA12" s="1">
        <v>158.30000000000001</v>
      </c>
      <c r="AB12" s="1">
        <v>158.69999999999999</v>
      </c>
      <c r="AC12" s="1">
        <v>159.19999999999999</v>
      </c>
      <c r="AD12" s="1">
        <v>160</v>
      </c>
      <c r="AE12" s="10">
        <v>160</v>
      </c>
      <c r="AF12" s="10" t="s">
        <v>32</v>
      </c>
      <c r="AG12" s="1">
        <v>161.80000000000001</v>
      </c>
      <c r="AH12" s="1">
        <v>161.80000000000001</v>
      </c>
      <c r="AI12" s="1">
        <v>161.5</v>
      </c>
      <c r="AJ12" s="1">
        <v>161.6</v>
      </c>
      <c r="AK12" s="1">
        <v>161.9</v>
      </c>
      <c r="AL12" s="1">
        <v>162.69999999999999</v>
      </c>
      <c r="AM12" s="1">
        <v>163.6</v>
      </c>
      <c r="AN12" s="1">
        <v>164.3</v>
      </c>
      <c r="AO12" s="1">
        <v>165.8</v>
      </c>
      <c r="AP12" s="33">
        <v>166.4</v>
      </c>
      <c r="AQ12" s="33">
        <v>166.8</v>
      </c>
      <c r="AR12" s="1">
        <v>169.8</v>
      </c>
      <c r="AS12" s="1">
        <v>171.7</v>
      </c>
      <c r="AT12" s="1">
        <v>171</v>
      </c>
      <c r="AU12" s="1">
        <v>171.9</v>
      </c>
      <c r="AV12" s="1">
        <v>172.8</v>
      </c>
      <c r="AW12" s="1">
        <v>173.6</v>
      </c>
      <c r="AX12" s="1">
        <v>174.3</v>
      </c>
      <c r="AY12" s="1">
        <v>175.1</v>
      </c>
      <c r="AZ12" s="1">
        <v>175.8</v>
      </c>
      <c r="BA12" s="1">
        <v>176.3</v>
      </c>
      <c r="BB12" s="1">
        <v>177.4</v>
      </c>
      <c r="BC12" s="1">
        <v>178.9</v>
      </c>
      <c r="BD12" s="1">
        <v>180.4</v>
      </c>
      <c r="BE12" s="1">
        <v>181.9</v>
      </c>
      <c r="BF12" s="1">
        <v>183.1</v>
      </c>
      <c r="BG12" s="1">
        <v>184</v>
      </c>
      <c r="BH12" s="1">
        <v>184.8</v>
      </c>
      <c r="BI12" s="1">
        <v>185.6</v>
      </c>
      <c r="BJ12" s="1">
        <v>186.9</v>
      </c>
      <c r="BK12" s="1">
        <v>187.7</v>
      </c>
      <c r="BL12" s="1">
        <v>188.5</v>
      </c>
      <c r="BM12" s="1">
        <v>189.9</v>
      </c>
      <c r="BN12" s="1">
        <v>189.9</v>
      </c>
      <c r="BO12" s="33">
        <v>190.5</v>
      </c>
      <c r="BP12" s="33">
        <v>191.1</v>
      </c>
    </row>
    <row r="13" spans="1:68">
      <c r="A13" s="1" t="s">
        <v>30</v>
      </c>
      <c r="B13" s="1" t="s">
        <v>15</v>
      </c>
      <c r="C13" s="1" t="s">
        <v>96</v>
      </c>
      <c r="D13" s="1">
        <v>140.4</v>
      </c>
      <c r="E13" s="1">
        <v>138.69999999999999</v>
      </c>
      <c r="F13" s="1">
        <v>138.6</v>
      </c>
      <c r="G13" s="1">
        <v>138.6</v>
      </c>
      <c r="H13" s="1">
        <v>139.1</v>
      </c>
      <c r="I13" s="1">
        <v>140</v>
      </c>
      <c r="J13" s="1">
        <v>142</v>
      </c>
      <c r="K13" s="1">
        <v>142.69999999999999</v>
      </c>
      <c r="L13" s="1">
        <v>141.30000000000001</v>
      </c>
      <c r="M13" s="1">
        <v>140.19999999999999</v>
      </c>
      <c r="N13" s="1">
        <v>140</v>
      </c>
      <c r="O13" s="1">
        <v>138.5</v>
      </c>
      <c r="P13" s="1">
        <v>137.4</v>
      </c>
      <c r="Q13" s="1">
        <v>137.19999999999999</v>
      </c>
      <c r="R13" s="1">
        <v>137.30000000000001</v>
      </c>
      <c r="S13" s="10">
        <v>137.30000000000001</v>
      </c>
      <c r="T13" s="1">
        <v>139.19999999999999</v>
      </c>
      <c r="U13" s="1">
        <v>141</v>
      </c>
      <c r="V13" s="1">
        <v>143</v>
      </c>
      <c r="W13" s="1">
        <v>144</v>
      </c>
      <c r="X13" s="1">
        <v>145.5</v>
      </c>
      <c r="Y13" s="1">
        <v>148.30000000000001</v>
      </c>
      <c r="Z13" s="1">
        <v>150.9</v>
      </c>
      <c r="AA13" s="1">
        <v>154.30000000000001</v>
      </c>
      <c r="AB13" s="1">
        <v>153</v>
      </c>
      <c r="AC13" s="1">
        <v>149.80000000000001</v>
      </c>
      <c r="AD13" s="1">
        <v>148.19999999999999</v>
      </c>
      <c r="AE13" s="1">
        <v>150.1</v>
      </c>
      <c r="AF13" s="10" t="s">
        <v>32</v>
      </c>
      <c r="AG13" s="1">
        <v>152.30000000000001</v>
      </c>
      <c r="AH13" s="1">
        <v>152.30000000000001</v>
      </c>
      <c r="AI13" s="1">
        <v>155.30000000000001</v>
      </c>
      <c r="AJ13" s="1">
        <v>156.1</v>
      </c>
      <c r="AK13" s="1">
        <v>159.6</v>
      </c>
      <c r="AL13" s="1">
        <v>163.4</v>
      </c>
      <c r="AM13" s="1">
        <v>164.5</v>
      </c>
      <c r="AN13" s="1">
        <v>159.6</v>
      </c>
      <c r="AO13" s="1">
        <v>154.69999999999999</v>
      </c>
      <c r="AP13" s="33">
        <v>154.5</v>
      </c>
      <c r="AQ13" s="33">
        <v>155.6</v>
      </c>
      <c r="AR13" s="1">
        <v>158.69999999999999</v>
      </c>
      <c r="AS13" s="1">
        <v>160.5</v>
      </c>
      <c r="AT13" s="1">
        <v>161.69999999999999</v>
      </c>
      <c r="AU13" s="1">
        <v>161.80000000000001</v>
      </c>
      <c r="AV13" s="1">
        <v>162.1</v>
      </c>
      <c r="AW13" s="1">
        <v>165.5</v>
      </c>
      <c r="AX13" s="1">
        <v>167.5</v>
      </c>
      <c r="AY13" s="1">
        <v>165.8</v>
      </c>
      <c r="AZ13" s="1">
        <v>164.1</v>
      </c>
      <c r="BA13" s="1">
        <v>163.9</v>
      </c>
      <c r="BB13" s="1">
        <v>166.6</v>
      </c>
      <c r="BC13" s="1">
        <v>168.6</v>
      </c>
      <c r="BD13" s="1">
        <v>170.8</v>
      </c>
      <c r="BE13" s="1">
        <v>172.4</v>
      </c>
      <c r="BF13" s="1">
        <v>172.5</v>
      </c>
      <c r="BG13" s="1">
        <v>173.9</v>
      </c>
      <c r="BH13" s="1">
        <v>175.5</v>
      </c>
      <c r="BI13" s="1">
        <v>177.4</v>
      </c>
      <c r="BJ13" s="1">
        <v>176.6</v>
      </c>
      <c r="BK13" s="1">
        <v>174.4</v>
      </c>
      <c r="BL13" s="1">
        <v>175</v>
      </c>
      <c r="BM13" s="1">
        <v>174.8</v>
      </c>
      <c r="BN13" s="1">
        <v>174.8</v>
      </c>
      <c r="BO13" s="33">
        <v>175.5</v>
      </c>
      <c r="BP13" s="33">
        <v>176.8</v>
      </c>
    </row>
    <row r="14" spans="1:68">
      <c r="A14" s="1" t="s">
        <v>30</v>
      </c>
      <c r="B14" s="1" t="s">
        <v>13</v>
      </c>
      <c r="C14" s="1" t="s">
        <v>96</v>
      </c>
      <c r="D14" s="1">
        <v>131.19999999999999</v>
      </c>
      <c r="E14" s="1">
        <v>130.5</v>
      </c>
      <c r="F14" s="1">
        <v>131.19999999999999</v>
      </c>
      <c r="G14" s="1">
        <v>131.9</v>
      </c>
      <c r="H14" s="1">
        <v>132.19999999999999</v>
      </c>
      <c r="I14" s="1">
        <v>132.80000000000001</v>
      </c>
      <c r="J14" s="1">
        <v>132.80000000000001</v>
      </c>
      <c r="K14" s="1">
        <v>133.80000000000001</v>
      </c>
      <c r="L14" s="1">
        <v>133.1</v>
      </c>
      <c r="M14" s="1">
        <v>134.6</v>
      </c>
      <c r="N14" s="1">
        <v>137.5</v>
      </c>
      <c r="O14" s="1">
        <v>137.80000000000001</v>
      </c>
      <c r="P14" s="1">
        <v>137</v>
      </c>
      <c r="Q14" s="1">
        <v>137.4</v>
      </c>
      <c r="R14" s="1">
        <v>137.4</v>
      </c>
      <c r="S14" s="10">
        <v>137.4</v>
      </c>
      <c r="T14" s="1">
        <v>137.69999999999999</v>
      </c>
      <c r="U14" s="1">
        <v>138</v>
      </c>
      <c r="V14" s="1">
        <v>138.5</v>
      </c>
      <c r="W14" s="1">
        <v>138.5</v>
      </c>
      <c r="X14" s="1">
        <v>138.5</v>
      </c>
      <c r="Y14" s="1">
        <v>138.6</v>
      </c>
      <c r="Z14" s="1">
        <v>138.69999999999999</v>
      </c>
      <c r="AA14" s="1">
        <v>139.30000000000001</v>
      </c>
      <c r="AB14" s="1">
        <v>139.69999999999999</v>
      </c>
      <c r="AC14" s="1">
        <v>140.1</v>
      </c>
      <c r="AD14" s="1">
        <v>140.1</v>
      </c>
      <c r="AE14" s="1">
        <v>139.19999999999999</v>
      </c>
      <c r="AF14" s="10" t="s">
        <v>32</v>
      </c>
      <c r="AG14" s="1">
        <v>142.1</v>
      </c>
      <c r="AH14" s="1">
        <v>142.1</v>
      </c>
      <c r="AI14" s="1">
        <v>143.5</v>
      </c>
      <c r="AJ14" s="1">
        <v>145.4</v>
      </c>
      <c r="AK14" s="1">
        <v>147.4</v>
      </c>
      <c r="AL14" s="1">
        <v>150</v>
      </c>
      <c r="AM14" s="1">
        <v>153.4</v>
      </c>
      <c r="AN14" s="1">
        <v>156.1</v>
      </c>
      <c r="AO14" s="1">
        <v>160</v>
      </c>
      <c r="AP14" s="33">
        <v>160.6</v>
      </c>
      <c r="AQ14" s="33">
        <v>161.9</v>
      </c>
      <c r="AR14" s="1">
        <v>164.6</v>
      </c>
      <c r="AS14" s="1">
        <v>165.5</v>
      </c>
      <c r="AT14" s="1">
        <v>166.2</v>
      </c>
      <c r="AU14" s="1">
        <v>167.6</v>
      </c>
      <c r="AV14" s="1">
        <v>168.3</v>
      </c>
      <c r="AW14" s="1">
        <v>168.8</v>
      </c>
      <c r="AX14" s="1">
        <v>169.1</v>
      </c>
      <c r="AY14" s="1">
        <v>169.7</v>
      </c>
      <c r="AZ14" s="1">
        <v>169.8</v>
      </c>
      <c r="BA14" s="1">
        <v>170.5</v>
      </c>
      <c r="BB14" s="1">
        <v>171.2</v>
      </c>
      <c r="BC14" s="1">
        <v>172.4</v>
      </c>
      <c r="BD14" s="1">
        <v>173.2</v>
      </c>
      <c r="BE14" s="1">
        <v>174.2</v>
      </c>
      <c r="BF14" s="1">
        <v>174.5</v>
      </c>
      <c r="BG14" s="1">
        <v>174.8</v>
      </c>
      <c r="BH14" s="1">
        <v>175.4</v>
      </c>
      <c r="BI14" s="1">
        <v>175.8</v>
      </c>
      <c r="BJ14" s="1">
        <v>176.4</v>
      </c>
      <c r="BK14" s="1">
        <v>176.8</v>
      </c>
      <c r="BL14" s="1">
        <v>176.9</v>
      </c>
      <c r="BM14" s="1">
        <v>177.6</v>
      </c>
      <c r="BN14" s="1">
        <v>177.6</v>
      </c>
      <c r="BO14" s="33">
        <v>178.2</v>
      </c>
      <c r="BP14" s="33">
        <v>178.7</v>
      </c>
    </row>
    <row r="15" spans="1:68">
      <c r="A15" s="1" t="s">
        <v>30</v>
      </c>
      <c r="B15" s="1" t="s">
        <v>16</v>
      </c>
      <c r="C15" s="1" t="s">
        <v>117</v>
      </c>
      <c r="D15" s="1">
        <v>153.6</v>
      </c>
      <c r="E15" s="1">
        <v>153.30000000000001</v>
      </c>
      <c r="F15" s="1">
        <v>155.1</v>
      </c>
      <c r="G15" s="1">
        <v>156.1</v>
      </c>
      <c r="H15" s="1">
        <v>157</v>
      </c>
      <c r="I15" s="1">
        <v>157.30000000000001</v>
      </c>
      <c r="J15" s="1">
        <v>156.1</v>
      </c>
      <c r="K15" s="1">
        <v>156.4</v>
      </c>
      <c r="L15" s="1">
        <v>157.69999999999999</v>
      </c>
      <c r="M15" s="1">
        <v>159.6</v>
      </c>
      <c r="N15" s="1">
        <v>161.9</v>
      </c>
      <c r="O15" s="1">
        <v>162.4</v>
      </c>
      <c r="P15" s="1">
        <v>162.69999999999999</v>
      </c>
      <c r="Q15" s="1">
        <v>162.80000000000001</v>
      </c>
      <c r="R15" s="1">
        <v>162.9</v>
      </c>
      <c r="S15" s="10">
        <v>162.9</v>
      </c>
      <c r="T15" s="1">
        <v>163.30000000000001</v>
      </c>
      <c r="U15" s="1">
        <v>164.2</v>
      </c>
      <c r="V15" s="1">
        <v>164.5</v>
      </c>
      <c r="W15" s="1">
        <v>165.1</v>
      </c>
      <c r="X15" s="1">
        <v>165.7</v>
      </c>
      <c r="Y15" s="1">
        <v>166.3</v>
      </c>
      <c r="Z15" s="1">
        <v>167.2</v>
      </c>
      <c r="AA15" s="1">
        <v>167.8</v>
      </c>
      <c r="AB15" s="1">
        <v>168.6</v>
      </c>
      <c r="AC15" s="1">
        <v>169.4</v>
      </c>
      <c r="AD15" s="1">
        <v>170.5</v>
      </c>
      <c r="AE15" s="10">
        <v>170.5</v>
      </c>
      <c r="AF15" s="10" t="s">
        <v>32</v>
      </c>
      <c r="AG15" s="1">
        <v>182.4</v>
      </c>
      <c r="AH15" s="1">
        <v>182.4</v>
      </c>
      <c r="AI15" s="1">
        <v>180.9</v>
      </c>
      <c r="AJ15" s="1">
        <v>182.9</v>
      </c>
      <c r="AK15" s="1">
        <v>182.7</v>
      </c>
      <c r="AL15" s="1">
        <v>183.4</v>
      </c>
      <c r="AM15" s="1">
        <v>183.6</v>
      </c>
      <c r="AN15" s="1">
        <v>184.6</v>
      </c>
      <c r="AO15" s="1">
        <v>186.5</v>
      </c>
      <c r="AP15" s="33">
        <v>186.1</v>
      </c>
      <c r="AQ15" s="33">
        <v>186.8</v>
      </c>
      <c r="AR15" s="1">
        <v>189.6</v>
      </c>
      <c r="AS15" s="1">
        <v>189.1</v>
      </c>
      <c r="AT15" s="1">
        <v>189.7</v>
      </c>
      <c r="AU15" s="1">
        <v>190.2</v>
      </c>
      <c r="AV15" s="1">
        <v>190.5</v>
      </c>
      <c r="AW15" s="1">
        <v>191.2</v>
      </c>
      <c r="AX15" s="1">
        <v>191.4</v>
      </c>
      <c r="AY15" s="1">
        <v>190.8</v>
      </c>
      <c r="AZ15" s="1">
        <v>190.7</v>
      </c>
      <c r="BA15" s="1">
        <v>191.5</v>
      </c>
      <c r="BB15" s="1">
        <v>192.3</v>
      </c>
      <c r="BC15" s="1">
        <v>192.8</v>
      </c>
      <c r="BD15" s="1">
        <v>192.9</v>
      </c>
      <c r="BE15" s="1">
        <v>192.9</v>
      </c>
      <c r="BF15" s="1">
        <v>193.2</v>
      </c>
      <c r="BG15" s="1">
        <v>193.7</v>
      </c>
      <c r="BH15" s="1">
        <v>194.5</v>
      </c>
      <c r="BI15" s="1">
        <v>194.9</v>
      </c>
      <c r="BJ15" s="1">
        <v>195.5</v>
      </c>
      <c r="BK15" s="1">
        <v>195.9</v>
      </c>
      <c r="BL15" s="1">
        <v>196.9</v>
      </c>
      <c r="BM15" s="1">
        <v>198.3</v>
      </c>
      <c r="BN15" s="1">
        <v>198.4</v>
      </c>
      <c r="BO15" s="33">
        <v>199.5</v>
      </c>
      <c r="BP15" s="33">
        <v>199.9</v>
      </c>
    </row>
    <row r="16" spans="1:68">
      <c r="A16" s="1" t="s">
        <v>30</v>
      </c>
      <c r="B16" s="1" t="s">
        <v>17</v>
      </c>
      <c r="C16" s="1" t="s">
        <v>19</v>
      </c>
      <c r="D16" s="1">
        <v>148.30000000000001</v>
      </c>
      <c r="E16" s="1">
        <v>148.69999999999999</v>
      </c>
      <c r="F16" s="1">
        <v>149.19999999999999</v>
      </c>
      <c r="G16" s="1">
        <v>150.1</v>
      </c>
      <c r="H16" s="1">
        <v>150.80000000000001</v>
      </c>
      <c r="I16" s="1">
        <v>151.30000000000001</v>
      </c>
      <c r="J16" s="1">
        <v>151.5</v>
      </c>
      <c r="K16" s="1">
        <v>152.1</v>
      </c>
      <c r="L16" s="1">
        <v>152.1</v>
      </c>
      <c r="M16" s="1">
        <v>150.69999999999999</v>
      </c>
      <c r="N16" s="1">
        <v>151.69999999999999</v>
      </c>
      <c r="O16" s="1">
        <v>151.6</v>
      </c>
      <c r="P16" s="1">
        <v>150.6</v>
      </c>
      <c r="Q16" s="1">
        <v>150.5</v>
      </c>
      <c r="R16" s="1">
        <v>150.80000000000001</v>
      </c>
      <c r="S16" s="10">
        <v>150.80000000000001</v>
      </c>
      <c r="T16" s="1">
        <v>151.30000000000001</v>
      </c>
      <c r="U16" s="1">
        <v>151.4</v>
      </c>
      <c r="V16" s="1">
        <v>151.6</v>
      </c>
      <c r="W16" s="1">
        <v>151.80000000000001</v>
      </c>
      <c r="X16" s="1">
        <v>151.69999999999999</v>
      </c>
      <c r="Y16" s="1">
        <v>151.69999999999999</v>
      </c>
      <c r="Z16" s="1">
        <v>152.30000000000001</v>
      </c>
      <c r="AA16" s="1">
        <v>152.6</v>
      </c>
      <c r="AB16" s="1">
        <v>152.80000000000001</v>
      </c>
      <c r="AC16" s="1">
        <v>153</v>
      </c>
      <c r="AD16" s="1">
        <v>153.4</v>
      </c>
      <c r="AE16" s="10">
        <v>153.4</v>
      </c>
      <c r="AF16" s="10" t="s">
        <v>32</v>
      </c>
      <c r="AG16" s="1">
        <v>154.69999999999999</v>
      </c>
      <c r="AH16" s="1">
        <v>154.69999999999999</v>
      </c>
      <c r="AI16" s="1">
        <v>155.1</v>
      </c>
      <c r="AJ16" s="1">
        <v>155.4</v>
      </c>
      <c r="AK16" s="1">
        <v>155.69999999999999</v>
      </c>
      <c r="AL16" s="1">
        <v>156.30000000000001</v>
      </c>
      <c r="AM16" s="1">
        <v>157</v>
      </c>
      <c r="AN16" s="1">
        <v>157.5</v>
      </c>
      <c r="AO16" s="1">
        <v>159.1</v>
      </c>
      <c r="AP16" s="33">
        <v>159.6</v>
      </c>
      <c r="AQ16" s="33">
        <v>160.69999999999999</v>
      </c>
      <c r="AR16" s="1">
        <v>165.3</v>
      </c>
      <c r="AS16" s="1">
        <v>165.3</v>
      </c>
      <c r="AT16" s="1">
        <v>166</v>
      </c>
      <c r="AU16" s="1">
        <v>167</v>
      </c>
      <c r="AV16" s="1">
        <v>167.7</v>
      </c>
      <c r="AW16" s="1">
        <v>168.9</v>
      </c>
      <c r="AX16" s="1">
        <v>170.4</v>
      </c>
      <c r="AY16" s="1">
        <v>171.8</v>
      </c>
      <c r="AZ16" s="1">
        <v>173.2</v>
      </c>
      <c r="BA16" s="1">
        <v>174.1</v>
      </c>
      <c r="BB16" s="1">
        <v>175.4</v>
      </c>
      <c r="BC16" s="1">
        <v>177.5</v>
      </c>
      <c r="BD16" s="1">
        <v>179.3</v>
      </c>
      <c r="BE16" s="1">
        <v>180.7</v>
      </c>
      <c r="BF16" s="1">
        <v>182</v>
      </c>
      <c r="BG16" s="1">
        <v>183.2</v>
      </c>
      <c r="BH16" s="1">
        <v>184.7</v>
      </c>
      <c r="BI16" s="1">
        <v>186.1</v>
      </c>
      <c r="BJ16" s="1">
        <v>187.2</v>
      </c>
      <c r="BK16" s="1">
        <v>188.1</v>
      </c>
      <c r="BL16" s="1">
        <v>189</v>
      </c>
      <c r="BM16" s="1">
        <v>190</v>
      </c>
      <c r="BN16" s="1">
        <v>190</v>
      </c>
      <c r="BO16" s="33">
        <v>190.7</v>
      </c>
      <c r="BP16" s="33">
        <v>191.2</v>
      </c>
    </row>
    <row r="17" spans="1:68">
      <c r="A17" s="1" t="s">
        <v>30</v>
      </c>
      <c r="B17" s="1" t="s">
        <v>18</v>
      </c>
      <c r="C17" s="1" t="s">
        <v>19</v>
      </c>
      <c r="D17" s="1">
        <v>142.30000000000001</v>
      </c>
      <c r="E17" s="1">
        <v>142.4</v>
      </c>
      <c r="F17" s="1">
        <v>143</v>
      </c>
      <c r="G17" s="1">
        <v>143.30000000000001</v>
      </c>
      <c r="H17" s="1">
        <v>144.1</v>
      </c>
      <c r="I17" s="1">
        <v>144.69999999999999</v>
      </c>
      <c r="J17" s="1">
        <v>145.1</v>
      </c>
      <c r="K17" s="1">
        <v>145.80000000000001</v>
      </c>
      <c r="L17" s="1">
        <v>146.1</v>
      </c>
      <c r="M17" s="1">
        <v>144.5</v>
      </c>
      <c r="N17" s="1">
        <v>145.5</v>
      </c>
      <c r="O17" s="1">
        <v>145.9</v>
      </c>
      <c r="P17" s="1">
        <v>145.1</v>
      </c>
      <c r="Q17" s="1">
        <v>146.1</v>
      </c>
      <c r="R17" s="1">
        <v>146.1</v>
      </c>
      <c r="S17" s="10">
        <v>146.1</v>
      </c>
      <c r="T17" s="1">
        <v>146.6</v>
      </c>
      <c r="U17" s="1">
        <v>146.5</v>
      </c>
      <c r="V17" s="1">
        <v>146.6</v>
      </c>
      <c r="W17" s="1">
        <v>146.6</v>
      </c>
      <c r="X17" s="1">
        <v>146.6</v>
      </c>
      <c r="Y17" s="1">
        <v>146.69999999999999</v>
      </c>
      <c r="Z17" s="1">
        <v>147</v>
      </c>
      <c r="AA17" s="1">
        <v>147.30000000000001</v>
      </c>
      <c r="AB17" s="1">
        <v>147.4</v>
      </c>
      <c r="AC17" s="1">
        <v>147.5</v>
      </c>
      <c r="AD17" s="1">
        <v>147.6</v>
      </c>
      <c r="AE17" s="10">
        <v>147.6</v>
      </c>
      <c r="AF17" s="10" t="s">
        <v>32</v>
      </c>
      <c r="AG17" s="1">
        <v>150</v>
      </c>
      <c r="AH17" s="1">
        <v>150</v>
      </c>
      <c r="AI17" s="1">
        <v>149.30000000000001</v>
      </c>
      <c r="AJ17" s="1">
        <v>149.9</v>
      </c>
      <c r="AK17" s="1">
        <v>150.6</v>
      </c>
      <c r="AL17" s="1">
        <v>151</v>
      </c>
      <c r="AM17" s="1">
        <v>151.6</v>
      </c>
      <c r="AN17" s="1">
        <v>152.4</v>
      </c>
      <c r="AO17" s="1">
        <v>153.9</v>
      </c>
      <c r="AP17" s="33">
        <v>154.4</v>
      </c>
      <c r="AQ17" s="33">
        <v>155.1</v>
      </c>
      <c r="AR17" s="1">
        <v>160.6</v>
      </c>
      <c r="AS17" s="1">
        <v>159.9</v>
      </c>
      <c r="AT17" s="1">
        <v>161.1</v>
      </c>
      <c r="AU17" s="1">
        <v>162.6</v>
      </c>
      <c r="AV17" s="1">
        <v>163.6</v>
      </c>
      <c r="AW17" s="1">
        <v>164.8</v>
      </c>
      <c r="AX17" s="1">
        <v>166</v>
      </c>
      <c r="AY17" s="1">
        <v>167.3</v>
      </c>
      <c r="AZ17" s="1">
        <v>169.3</v>
      </c>
      <c r="BA17" s="1">
        <v>171</v>
      </c>
      <c r="BB17" s="1">
        <v>173.2</v>
      </c>
      <c r="BC17" s="1">
        <v>175.1</v>
      </c>
      <c r="BD17" s="1">
        <v>177.2</v>
      </c>
      <c r="BE17" s="1">
        <v>178.7</v>
      </c>
      <c r="BF17" s="1">
        <v>180.3</v>
      </c>
      <c r="BG17" s="1">
        <v>181.7</v>
      </c>
      <c r="BH17" s="1">
        <v>183.3</v>
      </c>
      <c r="BI17" s="1">
        <v>184.4</v>
      </c>
      <c r="BJ17" s="1">
        <v>185.2</v>
      </c>
      <c r="BK17" s="1">
        <v>185.9</v>
      </c>
      <c r="BL17" s="1">
        <v>186.3</v>
      </c>
      <c r="BM17" s="1">
        <v>187</v>
      </c>
      <c r="BN17" s="1">
        <v>187</v>
      </c>
      <c r="BO17" s="33">
        <v>187.3</v>
      </c>
      <c r="BP17" s="33">
        <v>187.9</v>
      </c>
    </row>
    <row r="18" spans="1:68">
      <c r="A18" s="1" t="s">
        <v>30</v>
      </c>
      <c r="B18" s="1" t="s">
        <v>19</v>
      </c>
      <c r="C18" s="1" t="s">
        <v>19</v>
      </c>
      <c r="D18" s="1">
        <v>147.5</v>
      </c>
      <c r="E18" s="1">
        <v>147.80000000000001</v>
      </c>
      <c r="F18" s="1">
        <v>148.30000000000001</v>
      </c>
      <c r="G18" s="1">
        <v>149.1</v>
      </c>
      <c r="H18" s="1">
        <v>149.80000000000001</v>
      </c>
      <c r="I18" s="1">
        <v>150.30000000000001</v>
      </c>
      <c r="J18" s="1">
        <v>150.6</v>
      </c>
      <c r="K18" s="1">
        <v>151.30000000000001</v>
      </c>
      <c r="L18" s="1">
        <v>151.30000000000001</v>
      </c>
      <c r="M18" s="1">
        <v>149.80000000000001</v>
      </c>
      <c r="N18" s="1">
        <v>150.80000000000001</v>
      </c>
      <c r="O18" s="1">
        <v>150.80000000000001</v>
      </c>
      <c r="P18" s="1">
        <v>149.9</v>
      </c>
      <c r="Q18" s="1">
        <v>149.9</v>
      </c>
      <c r="R18" s="1">
        <v>150.1</v>
      </c>
      <c r="S18" s="10">
        <v>150.1</v>
      </c>
      <c r="T18" s="1">
        <v>150.69999999999999</v>
      </c>
      <c r="U18" s="1">
        <v>150.69999999999999</v>
      </c>
      <c r="V18" s="1">
        <v>150.9</v>
      </c>
      <c r="W18" s="1">
        <v>151.1</v>
      </c>
      <c r="X18" s="1">
        <v>151</v>
      </c>
      <c r="Y18" s="1">
        <v>151</v>
      </c>
      <c r="Z18" s="1">
        <v>151.5</v>
      </c>
      <c r="AA18" s="1">
        <v>151.9</v>
      </c>
      <c r="AB18" s="1">
        <v>152.1</v>
      </c>
      <c r="AC18" s="1">
        <v>152.30000000000001</v>
      </c>
      <c r="AD18" s="1">
        <v>152.5</v>
      </c>
      <c r="AE18" s="10">
        <v>152.5</v>
      </c>
      <c r="AF18" s="10" t="s">
        <v>32</v>
      </c>
      <c r="AG18" s="1">
        <v>154.1</v>
      </c>
      <c r="AH18" s="1">
        <v>154.1</v>
      </c>
      <c r="AI18" s="1">
        <v>154.30000000000001</v>
      </c>
      <c r="AJ18" s="1">
        <v>154.6</v>
      </c>
      <c r="AK18" s="1">
        <v>155</v>
      </c>
      <c r="AL18" s="1">
        <v>155.5</v>
      </c>
      <c r="AM18" s="1">
        <v>156.30000000000001</v>
      </c>
      <c r="AN18" s="1">
        <v>156.80000000000001</v>
      </c>
      <c r="AO18" s="1">
        <v>158.4</v>
      </c>
      <c r="AP18" s="33">
        <v>158.9</v>
      </c>
      <c r="AQ18" s="33">
        <v>159.9</v>
      </c>
      <c r="AR18" s="1">
        <v>164.5</v>
      </c>
      <c r="AS18" s="1">
        <v>164.6</v>
      </c>
      <c r="AT18" s="1">
        <v>165.3</v>
      </c>
      <c r="AU18" s="1">
        <v>166.3</v>
      </c>
      <c r="AV18" s="1">
        <v>167.1</v>
      </c>
      <c r="AW18" s="1">
        <v>168.3</v>
      </c>
      <c r="AX18" s="1">
        <v>169.8</v>
      </c>
      <c r="AY18" s="1">
        <v>171.2</v>
      </c>
      <c r="AZ18" s="1">
        <v>172.7</v>
      </c>
      <c r="BA18" s="1">
        <v>173.7</v>
      </c>
      <c r="BB18" s="1">
        <v>175.1</v>
      </c>
      <c r="BC18" s="1">
        <v>177.1</v>
      </c>
      <c r="BD18" s="1">
        <v>179</v>
      </c>
      <c r="BE18" s="1">
        <v>180.4</v>
      </c>
      <c r="BF18" s="1">
        <v>181.7</v>
      </c>
      <c r="BG18" s="1">
        <v>183</v>
      </c>
      <c r="BH18" s="1">
        <v>184.5</v>
      </c>
      <c r="BI18" s="1">
        <v>185.9</v>
      </c>
      <c r="BJ18" s="1">
        <v>186.9</v>
      </c>
      <c r="BK18" s="1">
        <v>187.8</v>
      </c>
      <c r="BL18" s="1">
        <v>188.6</v>
      </c>
      <c r="BM18" s="1">
        <v>189.6</v>
      </c>
      <c r="BN18" s="1">
        <v>189.6</v>
      </c>
      <c r="BO18" s="33">
        <v>190.2</v>
      </c>
      <c r="BP18" s="33">
        <v>190.8</v>
      </c>
    </row>
    <row r="19" spans="1:68">
      <c r="A19" s="1" t="s">
        <v>30</v>
      </c>
      <c r="B19" s="1" t="s">
        <v>20</v>
      </c>
      <c r="C19" s="1" t="s">
        <v>277</v>
      </c>
      <c r="D19" s="1" t="s">
        <v>32</v>
      </c>
      <c r="E19" s="1" t="s">
        <v>32</v>
      </c>
      <c r="F19" s="1" t="s">
        <v>32</v>
      </c>
      <c r="G19" s="1" t="s">
        <v>32</v>
      </c>
      <c r="H19" s="1" t="s">
        <v>32</v>
      </c>
      <c r="I19" s="1" t="s">
        <v>32</v>
      </c>
      <c r="J19" s="1" t="s">
        <v>32</v>
      </c>
      <c r="K19" s="1" t="s">
        <v>32</v>
      </c>
      <c r="L19" s="1" t="s">
        <v>32</v>
      </c>
      <c r="M19" s="1" t="s">
        <v>32</v>
      </c>
      <c r="N19" s="1" t="s">
        <v>32</v>
      </c>
      <c r="O19" s="1" t="s">
        <v>32</v>
      </c>
      <c r="P19" s="1" t="s">
        <v>32</v>
      </c>
      <c r="Q19" s="1" t="s">
        <v>32</v>
      </c>
      <c r="R19" s="1" t="s">
        <v>32</v>
      </c>
      <c r="S19" s="10" t="s">
        <v>32</v>
      </c>
      <c r="T19" s="1" t="s">
        <v>32</v>
      </c>
      <c r="U19" s="1" t="s">
        <v>32</v>
      </c>
      <c r="V19" s="1" t="s">
        <v>32</v>
      </c>
      <c r="W19" s="1" t="s">
        <v>32</v>
      </c>
      <c r="X19" s="1" t="s">
        <v>32</v>
      </c>
      <c r="Y19" s="1" t="s">
        <v>32</v>
      </c>
      <c r="Z19" s="1" t="s">
        <v>32</v>
      </c>
      <c r="AA19" s="1" t="s">
        <v>32</v>
      </c>
      <c r="AB19" s="1" t="s">
        <v>32</v>
      </c>
      <c r="AC19" s="1" t="s">
        <v>32</v>
      </c>
      <c r="AD19" s="1" t="s">
        <v>32</v>
      </c>
      <c r="AE19" s="1" t="s">
        <v>32</v>
      </c>
      <c r="AF19" s="10" t="s">
        <v>32</v>
      </c>
      <c r="AG19" s="1" t="s">
        <v>32</v>
      </c>
      <c r="AH19" s="1" t="s">
        <v>32</v>
      </c>
      <c r="AI19" s="1" t="s">
        <v>32</v>
      </c>
      <c r="AJ19" s="1" t="s">
        <v>32</v>
      </c>
      <c r="AK19" s="1" t="s">
        <v>32</v>
      </c>
      <c r="AL19" s="1" t="s">
        <v>32</v>
      </c>
      <c r="AM19" s="1" t="s">
        <v>32</v>
      </c>
      <c r="AN19" s="1" t="s">
        <v>32</v>
      </c>
      <c r="AO19" s="1" t="s">
        <v>32</v>
      </c>
      <c r="AP19" s="39" t="s">
        <v>32</v>
      </c>
      <c r="AQ19" s="39" t="s">
        <v>32</v>
      </c>
      <c r="AR19" s="1" t="s">
        <v>32</v>
      </c>
      <c r="AS19" s="1" t="s">
        <v>32</v>
      </c>
      <c r="AT19" s="1" t="s">
        <v>32</v>
      </c>
      <c r="AU19" s="1" t="s">
        <v>32</v>
      </c>
      <c r="AV19" s="1" t="s">
        <v>32</v>
      </c>
      <c r="AW19" s="1" t="s">
        <v>32</v>
      </c>
      <c r="AX19" s="1" t="s">
        <v>32</v>
      </c>
      <c r="AY19" s="1" t="s">
        <v>32</v>
      </c>
      <c r="AZ19" s="1" t="s">
        <v>32</v>
      </c>
      <c r="BA19" s="1" t="s">
        <v>32</v>
      </c>
      <c r="BB19" s="1" t="s">
        <v>32</v>
      </c>
      <c r="BC19" s="1" t="s">
        <v>32</v>
      </c>
      <c r="BD19" s="1" t="s">
        <v>32</v>
      </c>
      <c r="BE19" s="1" t="s">
        <v>32</v>
      </c>
      <c r="BF19" s="1" t="s">
        <v>32</v>
      </c>
      <c r="BG19" s="1" t="s">
        <v>32</v>
      </c>
      <c r="BH19" s="1" t="s">
        <v>32</v>
      </c>
      <c r="BI19" s="1" t="s">
        <v>32</v>
      </c>
      <c r="BJ19" s="1" t="s">
        <v>32</v>
      </c>
      <c r="BK19" s="1" t="s">
        <v>32</v>
      </c>
      <c r="BL19" s="1" t="s">
        <v>32</v>
      </c>
      <c r="BM19" s="1" t="s">
        <v>32</v>
      </c>
      <c r="BN19" s="1" t="s">
        <v>32</v>
      </c>
      <c r="BO19" s="39" t="s">
        <v>32</v>
      </c>
      <c r="BP19" s="39" t="s">
        <v>32</v>
      </c>
    </row>
    <row r="20" spans="1:68">
      <c r="A20" s="1" t="s">
        <v>30</v>
      </c>
      <c r="B20" s="1" t="s">
        <v>21</v>
      </c>
      <c r="C20" s="1" t="s">
        <v>277</v>
      </c>
      <c r="D20" s="1">
        <v>142.30000000000001</v>
      </c>
      <c r="E20" s="1">
        <v>142.4</v>
      </c>
      <c r="F20" s="1">
        <v>142.6</v>
      </c>
      <c r="G20" s="1">
        <v>143.80000000000001</v>
      </c>
      <c r="H20" s="1">
        <v>144.30000000000001</v>
      </c>
      <c r="I20" s="1">
        <v>145.1</v>
      </c>
      <c r="J20" s="1">
        <v>146.80000000000001</v>
      </c>
      <c r="K20" s="1">
        <v>147.69999999999999</v>
      </c>
      <c r="L20" s="1">
        <v>149</v>
      </c>
      <c r="M20" s="1">
        <v>149.69999999999999</v>
      </c>
      <c r="N20" s="1">
        <v>150.30000000000001</v>
      </c>
      <c r="O20" s="1">
        <v>149</v>
      </c>
      <c r="P20" s="1">
        <v>146.19999999999999</v>
      </c>
      <c r="Q20" s="1">
        <v>145.30000000000001</v>
      </c>
      <c r="R20" s="1">
        <v>146.4</v>
      </c>
      <c r="S20" s="10">
        <v>146.4</v>
      </c>
      <c r="T20" s="1">
        <v>146.9</v>
      </c>
      <c r="U20" s="1">
        <v>147.80000000000001</v>
      </c>
      <c r="V20" s="1">
        <v>146.80000000000001</v>
      </c>
      <c r="W20" s="1">
        <v>146.4</v>
      </c>
      <c r="X20" s="1">
        <v>146.9</v>
      </c>
      <c r="Y20" s="1">
        <v>147.69999999999999</v>
      </c>
      <c r="Z20" s="1">
        <v>148.4</v>
      </c>
      <c r="AA20" s="1">
        <v>149.9</v>
      </c>
      <c r="AB20" s="1">
        <v>150.4</v>
      </c>
      <c r="AC20" s="1">
        <v>152.30000000000001</v>
      </c>
      <c r="AD20" s="1">
        <v>153.4</v>
      </c>
      <c r="AE20" s="1">
        <v>148.4</v>
      </c>
      <c r="AF20" s="10" t="s">
        <v>32</v>
      </c>
      <c r="AG20" s="1">
        <v>144.9</v>
      </c>
      <c r="AH20" s="1">
        <v>144.9</v>
      </c>
      <c r="AI20" s="1">
        <v>145.80000000000001</v>
      </c>
      <c r="AJ20" s="1">
        <v>146.4</v>
      </c>
      <c r="AK20" s="1">
        <v>146.80000000000001</v>
      </c>
      <c r="AL20" s="1">
        <v>147.5</v>
      </c>
      <c r="AM20" s="1">
        <v>148.69999999999999</v>
      </c>
      <c r="AN20" s="1">
        <v>150.9</v>
      </c>
      <c r="AO20" s="1">
        <v>154.4</v>
      </c>
      <c r="AP20" s="33">
        <v>156</v>
      </c>
      <c r="AQ20" s="33">
        <v>156</v>
      </c>
      <c r="AR20" s="1">
        <v>161.69999999999999</v>
      </c>
      <c r="AS20" s="1">
        <v>162.1</v>
      </c>
      <c r="AT20" s="1">
        <v>162.5</v>
      </c>
      <c r="AU20" s="1">
        <v>163.1</v>
      </c>
      <c r="AV20" s="1">
        <v>163.69999999999999</v>
      </c>
      <c r="AW20" s="1">
        <v>165.5</v>
      </c>
      <c r="AX20" s="1">
        <v>165.3</v>
      </c>
      <c r="AY20" s="1">
        <v>165.6</v>
      </c>
      <c r="AZ20" s="1">
        <v>165.8</v>
      </c>
      <c r="BA20" s="1">
        <v>167.4</v>
      </c>
      <c r="BB20" s="1">
        <v>168.9</v>
      </c>
      <c r="BC20" s="1">
        <v>173.3</v>
      </c>
      <c r="BD20" s="1">
        <v>175.3</v>
      </c>
      <c r="BE20" s="1">
        <v>176.7</v>
      </c>
      <c r="BF20" s="1">
        <v>179.6</v>
      </c>
      <c r="BG20" s="1">
        <v>179.1</v>
      </c>
      <c r="BH20" s="1">
        <v>179.7</v>
      </c>
      <c r="BI20" s="1">
        <v>180.8</v>
      </c>
      <c r="BJ20" s="1">
        <v>181.9</v>
      </c>
      <c r="BK20" s="1">
        <v>182.8</v>
      </c>
      <c r="BL20" s="1">
        <v>183.2</v>
      </c>
      <c r="BM20" s="1">
        <v>181.6</v>
      </c>
      <c r="BN20" s="1">
        <v>181.4</v>
      </c>
      <c r="BO20" s="33">
        <v>181.5</v>
      </c>
      <c r="BP20" s="33">
        <v>182.5</v>
      </c>
    </row>
    <row r="21" spans="1:68">
      <c r="A21" s="1" t="s">
        <v>30</v>
      </c>
      <c r="B21" s="1" t="s">
        <v>22</v>
      </c>
      <c r="C21" s="1" t="s">
        <v>277</v>
      </c>
      <c r="D21" s="1">
        <v>139.80000000000001</v>
      </c>
      <c r="E21" s="1">
        <v>139.9</v>
      </c>
      <c r="F21" s="1">
        <v>139.9</v>
      </c>
      <c r="G21" s="1">
        <v>140.9</v>
      </c>
      <c r="H21" s="1">
        <v>141.80000000000001</v>
      </c>
      <c r="I21" s="1">
        <v>142.19999999999999</v>
      </c>
      <c r="J21" s="1">
        <v>143.1</v>
      </c>
      <c r="K21" s="1">
        <v>143.80000000000001</v>
      </c>
      <c r="L21" s="1">
        <v>144</v>
      </c>
      <c r="M21" s="1">
        <v>147.5</v>
      </c>
      <c r="N21" s="1">
        <v>148</v>
      </c>
      <c r="O21" s="1">
        <v>149.5</v>
      </c>
      <c r="P21" s="1">
        <v>150.1</v>
      </c>
      <c r="Q21" s="1">
        <v>150.1</v>
      </c>
      <c r="R21" s="1">
        <v>150</v>
      </c>
      <c r="S21" s="10">
        <v>150</v>
      </c>
      <c r="T21" s="1">
        <v>149.5</v>
      </c>
      <c r="U21" s="1">
        <v>149.6</v>
      </c>
      <c r="V21" s="1">
        <v>150</v>
      </c>
      <c r="W21" s="1">
        <v>150.19999999999999</v>
      </c>
      <c r="X21" s="1">
        <v>150.30000000000001</v>
      </c>
      <c r="Y21" s="1">
        <v>150.6</v>
      </c>
      <c r="Z21" s="1">
        <v>150.9</v>
      </c>
      <c r="AA21" s="1">
        <v>151.19999999999999</v>
      </c>
      <c r="AB21" s="1">
        <v>151.69999999999999</v>
      </c>
      <c r="AC21" s="1">
        <v>151.80000000000001</v>
      </c>
      <c r="AD21" s="1">
        <v>151.5</v>
      </c>
      <c r="AE21" s="10">
        <v>151.5</v>
      </c>
      <c r="AF21" s="10" t="s">
        <v>32</v>
      </c>
      <c r="AG21" s="1">
        <v>151.69999999999999</v>
      </c>
      <c r="AH21" s="1">
        <v>151.69999999999999</v>
      </c>
      <c r="AI21" s="1">
        <v>151.9</v>
      </c>
      <c r="AJ21" s="1">
        <v>151.6</v>
      </c>
      <c r="AK21" s="1">
        <v>152</v>
      </c>
      <c r="AL21" s="1">
        <v>152.80000000000001</v>
      </c>
      <c r="AM21" s="1">
        <v>153.4</v>
      </c>
      <c r="AN21" s="1">
        <v>153.9</v>
      </c>
      <c r="AO21" s="1">
        <v>154.80000000000001</v>
      </c>
      <c r="AP21" s="33">
        <v>154.80000000000001</v>
      </c>
      <c r="AQ21" s="33">
        <v>155.5</v>
      </c>
      <c r="AR21" s="1">
        <v>158.80000000000001</v>
      </c>
      <c r="AS21" s="1">
        <v>159.19999999999999</v>
      </c>
      <c r="AT21" s="1">
        <v>160.30000000000001</v>
      </c>
      <c r="AU21" s="1">
        <v>160.9</v>
      </c>
      <c r="AV21" s="1">
        <v>161.30000000000001</v>
      </c>
      <c r="AW21" s="1">
        <v>162</v>
      </c>
      <c r="AX21" s="1">
        <v>162.9</v>
      </c>
      <c r="AY21" s="1">
        <v>163.9</v>
      </c>
      <c r="AZ21" s="1">
        <v>164.9</v>
      </c>
      <c r="BA21" s="1">
        <v>165.7</v>
      </c>
      <c r="BB21" s="1">
        <v>166.5</v>
      </c>
      <c r="BC21" s="1">
        <v>167.7</v>
      </c>
      <c r="BD21" s="1">
        <v>168.9</v>
      </c>
      <c r="BE21" s="1">
        <v>170.3</v>
      </c>
      <c r="BF21" s="1">
        <v>171.3</v>
      </c>
      <c r="BG21" s="1">
        <v>172.3</v>
      </c>
      <c r="BH21" s="1">
        <v>173.6</v>
      </c>
      <c r="BI21" s="1">
        <v>174.4</v>
      </c>
      <c r="BJ21" s="1">
        <v>175.5</v>
      </c>
      <c r="BK21" s="1">
        <v>176.4</v>
      </c>
      <c r="BL21" s="1">
        <v>177.2</v>
      </c>
      <c r="BM21" s="1">
        <v>178.6</v>
      </c>
      <c r="BN21" s="1">
        <v>178.6</v>
      </c>
      <c r="BO21" s="33">
        <v>179.1</v>
      </c>
      <c r="BP21" s="33">
        <v>179.8</v>
      </c>
    </row>
    <row r="22" spans="1:68">
      <c r="A22" s="1" t="s">
        <v>30</v>
      </c>
      <c r="B22" s="1" t="s">
        <v>23</v>
      </c>
      <c r="C22" s="1" t="s">
        <v>290</v>
      </c>
      <c r="D22" s="1">
        <v>136</v>
      </c>
      <c r="E22" s="1">
        <v>136.19999999999999</v>
      </c>
      <c r="F22" s="1">
        <v>136.69999999999999</v>
      </c>
      <c r="G22" s="1">
        <v>137.6</v>
      </c>
      <c r="H22" s="1">
        <v>138.4</v>
      </c>
      <c r="I22" s="1">
        <v>138.4</v>
      </c>
      <c r="J22" s="1">
        <v>139</v>
      </c>
      <c r="K22" s="1">
        <v>139.4</v>
      </c>
      <c r="L22" s="1">
        <v>140</v>
      </c>
      <c r="M22" s="1">
        <v>144.80000000000001</v>
      </c>
      <c r="N22" s="1">
        <v>145.4</v>
      </c>
      <c r="O22" s="1">
        <v>149.6</v>
      </c>
      <c r="P22" s="1">
        <v>149.6</v>
      </c>
      <c r="Q22" s="1">
        <v>149.9</v>
      </c>
      <c r="R22" s="1">
        <v>150.4</v>
      </c>
      <c r="S22" s="10">
        <v>150.4</v>
      </c>
      <c r="T22" s="1">
        <v>151.30000000000001</v>
      </c>
      <c r="U22" s="1">
        <v>151.69999999999999</v>
      </c>
      <c r="V22" s="1">
        <v>152.19999999999999</v>
      </c>
      <c r="W22" s="1">
        <v>152.69999999999999</v>
      </c>
      <c r="X22" s="1">
        <v>153.4</v>
      </c>
      <c r="Y22" s="1">
        <v>153.69999999999999</v>
      </c>
      <c r="Z22" s="1">
        <v>154.30000000000001</v>
      </c>
      <c r="AA22" s="1">
        <v>154.80000000000001</v>
      </c>
      <c r="AB22" s="1">
        <v>155.69999999999999</v>
      </c>
      <c r="AC22" s="1">
        <v>156.19999999999999</v>
      </c>
      <c r="AD22" s="1">
        <v>156.69999999999999</v>
      </c>
      <c r="AE22" s="1">
        <v>154.30000000000001</v>
      </c>
      <c r="AF22" s="10" t="s">
        <v>32</v>
      </c>
      <c r="AG22" s="1">
        <v>158.19999999999999</v>
      </c>
      <c r="AH22" s="1">
        <v>158.19999999999999</v>
      </c>
      <c r="AI22" s="1">
        <v>158.80000000000001</v>
      </c>
      <c r="AJ22" s="1">
        <v>159.1</v>
      </c>
      <c r="AK22" s="1">
        <v>159.5</v>
      </c>
      <c r="AL22" s="1">
        <v>160.4</v>
      </c>
      <c r="AM22" s="1">
        <v>161.6</v>
      </c>
      <c r="AN22" s="1">
        <v>162.5</v>
      </c>
      <c r="AO22" s="1">
        <v>164.3</v>
      </c>
      <c r="AP22" s="33">
        <v>164.6</v>
      </c>
      <c r="AQ22" s="33">
        <v>165.3</v>
      </c>
      <c r="AR22" s="1">
        <v>169.1</v>
      </c>
      <c r="AS22" s="1">
        <v>169.7</v>
      </c>
      <c r="AT22" s="1">
        <v>170.4</v>
      </c>
      <c r="AU22" s="1">
        <v>171.1</v>
      </c>
      <c r="AV22" s="1">
        <v>171.9</v>
      </c>
      <c r="AW22" s="1">
        <v>172.5</v>
      </c>
      <c r="AX22" s="1">
        <v>173.4</v>
      </c>
      <c r="AY22" s="1">
        <v>174</v>
      </c>
      <c r="AZ22" s="1">
        <v>174.7</v>
      </c>
      <c r="BA22" s="1">
        <v>175.3</v>
      </c>
      <c r="BB22" s="1">
        <v>176</v>
      </c>
      <c r="BC22" s="1">
        <v>177</v>
      </c>
      <c r="BD22" s="1">
        <v>177.7</v>
      </c>
      <c r="BE22" s="1">
        <v>178.2</v>
      </c>
      <c r="BF22" s="1">
        <v>178.8</v>
      </c>
      <c r="BG22" s="1">
        <v>179.4</v>
      </c>
      <c r="BH22" s="1">
        <v>180.2</v>
      </c>
      <c r="BI22" s="1">
        <v>181.2</v>
      </c>
      <c r="BJ22" s="1">
        <v>182.3</v>
      </c>
      <c r="BK22" s="1">
        <v>183.5</v>
      </c>
      <c r="BL22" s="1">
        <v>184.7</v>
      </c>
      <c r="BM22" s="1">
        <v>186.6</v>
      </c>
      <c r="BN22" s="1">
        <v>186.6</v>
      </c>
      <c r="BO22" s="33">
        <v>187.2</v>
      </c>
      <c r="BP22" s="33">
        <v>187.8</v>
      </c>
    </row>
    <row r="23" spans="1:68">
      <c r="A23" s="1" t="s">
        <v>30</v>
      </c>
      <c r="B23" s="1" t="s">
        <v>24</v>
      </c>
      <c r="C23" s="1" t="s">
        <v>26</v>
      </c>
      <c r="D23" s="1">
        <v>122.7</v>
      </c>
      <c r="E23" s="1">
        <v>123.3</v>
      </c>
      <c r="F23" s="1">
        <v>124.6</v>
      </c>
      <c r="G23" s="1">
        <v>125.3</v>
      </c>
      <c r="H23" s="1">
        <v>126.4</v>
      </c>
      <c r="I23" s="1">
        <v>127.4</v>
      </c>
      <c r="J23" s="1">
        <v>127.5</v>
      </c>
      <c r="K23" s="1">
        <v>128.30000000000001</v>
      </c>
      <c r="L23" s="1">
        <v>129.9</v>
      </c>
      <c r="M23" s="1">
        <v>130.80000000000001</v>
      </c>
      <c r="N23" s="1">
        <v>130.30000000000001</v>
      </c>
      <c r="O23" s="1">
        <v>128.9</v>
      </c>
      <c r="P23" s="1">
        <v>128.6</v>
      </c>
      <c r="Q23" s="1">
        <v>129.19999999999999</v>
      </c>
      <c r="R23" s="1">
        <v>129.9</v>
      </c>
      <c r="S23" s="10">
        <v>129.9</v>
      </c>
      <c r="T23" s="1">
        <v>130.19999999999999</v>
      </c>
      <c r="U23" s="1">
        <v>130.19999999999999</v>
      </c>
      <c r="V23" s="1">
        <v>131.19999999999999</v>
      </c>
      <c r="W23" s="1">
        <v>131.4</v>
      </c>
      <c r="X23" s="1">
        <v>131.6</v>
      </c>
      <c r="Y23" s="1">
        <v>131.69999999999999</v>
      </c>
      <c r="Z23" s="1">
        <v>132.1</v>
      </c>
      <c r="AA23" s="1">
        <v>135</v>
      </c>
      <c r="AB23" s="1">
        <v>136.30000000000001</v>
      </c>
      <c r="AC23" s="1">
        <v>136</v>
      </c>
      <c r="AD23" s="1">
        <v>135.80000000000001</v>
      </c>
      <c r="AE23" s="10">
        <v>135.80000000000001</v>
      </c>
      <c r="AF23" s="10" t="s">
        <v>32</v>
      </c>
      <c r="AG23" s="1">
        <v>141.4</v>
      </c>
      <c r="AH23" s="1">
        <v>141.4</v>
      </c>
      <c r="AI23" s="1">
        <v>143.6</v>
      </c>
      <c r="AJ23" s="1">
        <v>144.6</v>
      </c>
      <c r="AK23" s="1">
        <v>146.4</v>
      </c>
      <c r="AL23" s="1">
        <v>146.1</v>
      </c>
      <c r="AM23" s="1">
        <v>146.4</v>
      </c>
      <c r="AN23" s="1">
        <v>147.5</v>
      </c>
      <c r="AO23" s="1">
        <v>150.19999999999999</v>
      </c>
      <c r="AP23" s="33">
        <v>151.30000000000001</v>
      </c>
      <c r="AQ23" s="33">
        <v>151.69999999999999</v>
      </c>
      <c r="AR23" s="1">
        <v>153.19999999999999</v>
      </c>
      <c r="AS23" s="1">
        <v>154.19999999999999</v>
      </c>
      <c r="AT23" s="1">
        <v>157.1</v>
      </c>
      <c r="AU23" s="1">
        <v>157.69999999999999</v>
      </c>
      <c r="AV23" s="1">
        <v>157.80000000000001</v>
      </c>
      <c r="AW23" s="1">
        <v>159.5</v>
      </c>
      <c r="AX23" s="1">
        <v>158.9</v>
      </c>
      <c r="AY23" s="1">
        <v>160.1</v>
      </c>
      <c r="AZ23" s="1">
        <v>160.80000000000001</v>
      </c>
      <c r="BA23" s="1">
        <v>161.19999999999999</v>
      </c>
      <c r="BB23" s="1">
        <v>162</v>
      </c>
      <c r="BC23" s="1">
        <v>166.2</v>
      </c>
      <c r="BD23" s="1">
        <v>167.1</v>
      </c>
      <c r="BE23" s="1">
        <v>165.5</v>
      </c>
      <c r="BF23" s="1">
        <v>166.3</v>
      </c>
      <c r="BG23" s="1">
        <v>166.6</v>
      </c>
      <c r="BH23" s="1">
        <v>166.9</v>
      </c>
      <c r="BI23" s="1">
        <v>167.4</v>
      </c>
      <c r="BJ23" s="1">
        <v>167.5</v>
      </c>
      <c r="BK23" s="1">
        <v>167.8</v>
      </c>
      <c r="BL23" s="1">
        <v>168.2</v>
      </c>
      <c r="BM23" s="1">
        <v>169</v>
      </c>
      <c r="BN23" s="1">
        <v>169</v>
      </c>
      <c r="BO23" s="33">
        <v>169.4</v>
      </c>
      <c r="BP23" s="33">
        <v>169.7</v>
      </c>
    </row>
    <row r="24" spans="1:68">
      <c r="A24" s="1" t="s">
        <v>30</v>
      </c>
      <c r="B24" s="1" t="s">
        <v>25</v>
      </c>
      <c r="C24" s="1" t="s">
        <v>117</v>
      </c>
      <c r="D24" s="1">
        <v>134.30000000000001</v>
      </c>
      <c r="E24" s="1">
        <v>134.30000000000001</v>
      </c>
      <c r="F24" s="1">
        <v>135.1</v>
      </c>
      <c r="G24" s="1">
        <v>136</v>
      </c>
      <c r="H24" s="1">
        <v>136.80000000000001</v>
      </c>
      <c r="I24" s="1">
        <v>137.80000000000001</v>
      </c>
      <c r="J24" s="1">
        <v>138.4</v>
      </c>
      <c r="K24" s="1">
        <v>138.6</v>
      </c>
      <c r="L24" s="1">
        <v>140</v>
      </c>
      <c r="M24" s="1">
        <v>140.1</v>
      </c>
      <c r="N24" s="1">
        <v>143.1</v>
      </c>
      <c r="O24" s="1">
        <v>143.30000000000001</v>
      </c>
      <c r="P24" s="1">
        <v>142.9</v>
      </c>
      <c r="Q24" s="1">
        <v>143.4</v>
      </c>
      <c r="R24" s="1">
        <v>143.80000000000001</v>
      </c>
      <c r="S24" s="10">
        <v>143.80000000000001</v>
      </c>
      <c r="T24" s="1">
        <v>145.9</v>
      </c>
      <c r="U24" s="1">
        <v>146.4</v>
      </c>
      <c r="V24" s="1">
        <v>147.5</v>
      </c>
      <c r="W24" s="1">
        <v>148</v>
      </c>
      <c r="X24" s="1">
        <v>148.30000000000001</v>
      </c>
      <c r="Y24" s="1">
        <v>148.69999999999999</v>
      </c>
      <c r="Z24" s="1">
        <v>149.1</v>
      </c>
      <c r="AA24" s="1">
        <v>149.5</v>
      </c>
      <c r="AB24" s="1">
        <v>150.1</v>
      </c>
      <c r="AC24" s="1">
        <v>150.4</v>
      </c>
      <c r="AD24" s="1">
        <v>151.19999999999999</v>
      </c>
      <c r="AE24" s="10">
        <v>151.19999999999999</v>
      </c>
      <c r="AF24" s="10" t="s">
        <v>32</v>
      </c>
      <c r="AG24" s="1">
        <v>153.19999999999999</v>
      </c>
      <c r="AH24" s="1">
        <v>153.19999999999999</v>
      </c>
      <c r="AI24" s="1">
        <v>152.19999999999999</v>
      </c>
      <c r="AJ24" s="1">
        <v>152.80000000000001</v>
      </c>
      <c r="AK24" s="1">
        <v>152.4</v>
      </c>
      <c r="AL24" s="1">
        <v>153.6</v>
      </c>
      <c r="AM24" s="1">
        <v>153.9</v>
      </c>
      <c r="AN24" s="1">
        <v>155.1</v>
      </c>
      <c r="AO24" s="1">
        <v>157</v>
      </c>
      <c r="AP24" s="33">
        <v>157.80000000000001</v>
      </c>
      <c r="AQ24" s="33">
        <v>158.6</v>
      </c>
      <c r="AR24" s="1">
        <v>160</v>
      </c>
      <c r="AS24" s="1">
        <v>160.4</v>
      </c>
      <c r="AT24" s="1">
        <v>160.69999999999999</v>
      </c>
      <c r="AU24" s="1">
        <v>161.1</v>
      </c>
      <c r="AV24" s="1">
        <v>162.69999999999999</v>
      </c>
      <c r="AW24" s="1">
        <v>163.19999999999999</v>
      </c>
      <c r="AX24" s="1">
        <v>163.80000000000001</v>
      </c>
      <c r="AY24" s="1">
        <v>164.5</v>
      </c>
      <c r="AZ24" s="1">
        <v>164.9</v>
      </c>
      <c r="BA24" s="1">
        <v>165.5</v>
      </c>
      <c r="BB24" s="1">
        <v>166.6</v>
      </c>
      <c r="BC24" s="1">
        <v>167.2</v>
      </c>
      <c r="BD24" s="1">
        <v>167.6</v>
      </c>
      <c r="BE24" s="1">
        <v>168</v>
      </c>
      <c r="BF24" s="1">
        <v>168.6</v>
      </c>
      <c r="BG24" s="1">
        <v>169.3</v>
      </c>
      <c r="BH24" s="1">
        <v>170</v>
      </c>
      <c r="BI24" s="1">
        <v>170.6</v>
      </c>
      <c r="BJ24" s="1">
        <v>170.8</v>
      </c>
      <c r="BK24" s="1">
        <v>171.2</v>
      </c>
      <c r="BL24" s="1">
        <v>171.8</v>
      </c>
      <c r="BM24" s="1">
        <v>172.8</v>
      </c>
      <c r="BN24" s="1">
        <v>172.8</v>
      </c>
      <c r="BO24" s="33">
        <v>173.2</v>
      </c>
      <c r="BP24" s="33">
        <v>173.8</v>
      </c>
    </row>
    <row r="25" spans="1:68">
      <c r="A25" s="1" t="s">
        <v>30</v>
      </c>
      <c r="B25" s="1" t="s">
        <v>26</v>
      </c>
      <c r="C25" s="1" t="s">
        <v>26</v>
      </c>
      <c r="D25" s="1">
        <v>141.6</v>
      </c>
      <c r="E25" s="1">
        <v>141.5</v>
      </c>
      <c r="F25" s="1">
        <v>142.69999999999999</v>
      </c>
      <c r="G25" s="1">
        <v>143.69999999999999</v>
      </c>
      <c r="H25" s="1">
        <v>144.4</v>
      </c>
      <c r="I25" s="1">
        <v>145.1</v>
      </c>
      <c r="J25" s="1">
        <v>145.80000000000001</v>
      </c>
      <c r="K25" s="1">
        <v>146.9</v>
      </c>
      <c r="L25" s="1">
        <v>147.6</v>
      </c>
      <c r="M25" s="1">
        <v>148</v>
      </c>
      <c r="N25" s="1">
        <v>150.19999999999999</v>
      </c>
      <c r="O25" s="1">
        <v>155.1</v>
      </c>
      <c r="P25" s="1">
        <v>155.19999999999999</v>
      </c>
      <c r="Q25" s="1">
        <v>155.5</v>
      </c>
      <c r="R25" s="1">
        <v>155.5</v>
      </c>
      <c r="S25" s="10">
        <v>155.5</v>
      </c>
      <c r="T25" s="1">
        <v>156.69999999999999</v>
      </c>
      <c r="U25" s="1">
        <v>157.69999999999999</v>
      </c>
      <c r="V25" s="1">
        <v>159.1</v>
      </c>
      <c r="W25" s="1">
        <v>159.69999999999999</v>
      </c>
      <c r="X25" s="1">
        <v>160.19999999999999</v>
      </c>
      <c r="Y25" s="1">
        <v>160.69999999999999</v>
      </c>
      <c r="Z25" s="1">
        <v>160.80000000000001</v>
      </c>
      <c r="AA25" s="1">
        <v>161.1</v>
      </c>
      <c r="AB25" s="1">
        <v>161.69999999999999</v>
      </c>
      <c r="AC25" s="1">
        <v>161.9</v>
      </c>
      <c r="AD25" s="1">
        <v>161.19999999999999</v>
      </c>
      <c r="AE25" s="10">
        <v>161.19999999999999</v>
      </c>
      <c r="AF25" s="10" t="s">
        <v>32</v>
      </c>
      <c r="AG25" s="1">
        <v>161.80000000000001</v>
      </c>
      <c r="AH25" s="1">
        <v>161.80000000000001</v>
      </c>
      <c r="AI25" s="1">
        <v>162.69999999999999</v>
      </c>
      <c r="AJ25" s="1">
        <v>161.1</v>
      </c>
      <c r="AK25" s="1">
        <v>162.5</v>
      </c>
      <c r="AL25" s="1">
        <v>161.6</v>
      </c>
      <c r="AM25" s="1">
        <v>162.9</v>
      </c>
      <c r="AN25" s="1">
        <v>163.5</v>
      </c>
      <c r="AO25" s="1">
        <v>163.6</v>
      </c>
      <c r="AP25" s="33">
        <v>163.80000000000001</v>
      </c>
      <c r="AQ25" s="33">
        <v>164.1</v>
      </c>
      <c r="AR25" s="1">
        <v>167.6</v>
      </c>
      <c r="AS25" s="1">
        <v>166.8</v>
      </c>
      <c r="AT25" s="1">
        <v>167.2</v>
      </c>
      <c r="AU25" s="1">
        <v>167.5</v>
      </c>
      <c r="AV25" s="1">
        <v>168.5</v>
      </c>
      <c r="AW25" s="1">
        <v>169</v>
      </c>
      <c r="AX25" s="1">
        <v>169.3</v>
      </c>
      <c r="AY25" s="1">
        <v>169.7</v>
      </c>
      <c r="AZ25" s="1">
        <v>169.9</v>
      </c>
      <c r="BA25" s="1">
        <v>170.3</v>
      </c>
      <c r="BB25" s="1">
        <v>170.6</v>
      </c>
      <c r="BC25" s="1">
        <v>170.9</v>
      </c>
      <c r="BD25" s="1">
        <v>171.8</v>
      </c>
      <c r="BE25" s="1">
        <v>172.6</v>
      </c>
      <c r="BF25" s="1">
        <v>174.7</v>
      </c>
      <c r="BG25" s="1">
        <v>175.7</v>
      </c>
      <c r="BH25" s="1">
        <v>176.2</v>
      </c>
      <c r="BI25" s="1">
        <v>176.5</v>
      </c>
      <c r="BJ25" s="1">
        <v>176.9</v>
      </c>
      <c r="BK25" s="1">
        <v>177.3</v>
      </c>
      <c r="BL25" s="1">
        <v>177.8</v>
      </c>
      <c r="BM25" s="1">
        <v>178.5</v>
      </c>
      <c r="BN25" s="1">
        <v>178.5</v>
      </c>
      <c r="BO25" s="33">
        <v>179.4</v>
      </c>
      <c r="BP25" s="33">
        <v>180.3</v>
      </c>
    </row>
    <row r="26" spans="1:68">
      <c r="A26" s="1" t="s">
        <v>30</v>
      </c>
      <c r="B26" s="1" t="s">
        <v>27</v>
      </c>
      <c r="C26" s="1" t="s">
        <v>117</v>
      </c>
      <c r="D26" s="1">
        <v>128.6</v>
      </c>
      <c r="E26" s="1">
        <v>128.80000000000001</v>
      </c>
      <c r="F26" s="1">
        <v>129.30000000000001</v>
      </c>
      <c r="G26" s="1">
        <v>130.4</v>
      </c>
      <c r="H26" s="1">
        <v>131.19999999999999</v>
      </c>
      <c r="I26" s="1">
        <v>131.4</v>
      </c>
      <c r="J26" s="1">
        <v>131.4</v>
      </c>
      <c r="K26" s="1">
        <v>131.30000000000001</v>
      </c>
      <c r="L26" s="1">
        <v>132</v>
      </c>
      <c r="M26" s="1">
        <v>134.4</v>
      </c>
      <c r="N26" s="1">
        <v>133.1</v>
      </c>
      <c r="O26" s="1">
        <v>133.19999999999999</v>
      </c>
      <c r="P26" s="1">
        <v>133.5</v>
      </c>
      <c r="Q26" s="1">
        <v>134.9</v>
      </c>
      <c r="R26" s="1">
        <v>134</v>
      </c>
      <c r="S26" s="10">
        <v>134</v>
      </c>
      <c r="T26" s="1">
        <v>133.9</v>
      </c>
      <c r="U26" s="1">
        <v>134.80000000000001</v>
      </c>
      <c r="V26" s="1">
        <v>136.1</v>
      </c>
      <c r="W26" s="1">
        <v>138.80000000000001</v>
      </c>
      <c r="X26" s="1">
        <v>140.19999999999999</v>
      </c>
      <c r="Y26" s="1">
        <v>140.30000000000001</v>
      </c>
      <c r="Z26" s="1">
        <v>140.6</v>
      </c>
      <c r="AA26" s="1">
        <v>140.6</v>
      </c>
      <c r="AB26" s="1">
        <v>142.5</v>
      </c>
      <c r="AC26" s="1">
        <v>143.4</v>
      </c>
      <c r="AD26" s="1">
        <v>145.1</v>
      </c>
      <c r="AE26" s="10">
        <v>145.1</v>
      </c>
      <c r="AF26" s="10" t="s">
        <v>32</v>
      </c>
      <c r="AG26" s="1">
        <v>151.19999999999999</v>
      </c>
      <c r="AH26" s="1">
        <v>151.19999999999999</v>
      </c>
      <c r="AI26" s="1">
        <v>153.6</v>
      </c>
      <c r="AJ26" s="1">
        <v>157.4</v>
      </c>
      <c r="AK26" s="1">
        <v>156.19999999999999</v>
      </c>
      <c r="AL26" s="1">
        <v>156.19999999999999</v>
      </c>
      <c r="AM26" s="1">
        <v>156.6</v>
      </c>
      <c r="AN26" s="1">
        <v>156.19999999999999</v>
      </c>
      <c r="AO26" s="1">
        <v>155.19999999999999</v>
      </c>
      <c r="AP26" s="33">
        <v>153.1</v>
      </c>
      <c r="AQ26" s="33">
        <v>154.6</v>
      </c>
      <c r="AR26" s="1">
        <v>159.30000000000001</v>
      </c>
      <c r="AS26" s="1">
        <v>159.4</v>
      </c>
      <c r="AT26" s="1">
        <v>160.4</v>
      </c>
      <c r="AU26" s="1">
        <v>160.30000000000001</v>
      </c>
      <c r="AV26" s="1">
        <v>160.19999999999999</v>
      </c>
      <c r="AW26" s="1">
        <v>161.1</v>
      </c>
      <c r="AX26" s="1">
        <v>162.4</v>
      </c>
      <c r="AY26" s="1">
        <v>162.80000000000001</v>
      </c>
      <c r="AZ26" s="1">
        <v>163.19999999999999</v>
      </c>
      <c r="BA26" s="1">
        <v>164.5</v>
      </c>
      <c r="BB26" s="1">
        <v>167.4</v>
      </c>
      <c r="BC26" s="1">
        <v>169</v>
      </c>
      <c r="BD26" s="1">
        <v>168.5</v>
      </c>
      <c r="BE26" s="1">
        <v>169.5</v>
      </c>
      <c r="BF26" s="1">
        <v>169.7</v>
      </c>
      <c r="BG26" s="1">
        <v>171.1</v>
      </c>
      <c r="BH26" s="1">
        <v>170.8</v>
      </c>
      <c r="BI26" s="1">
        <v>172</v>
      </c>
      <c r="BJ26" s="1">
        <v>173.4</v>
      </c>
      <c r="BK26" s="1">
        <v>175.7</v>
      </c>
      <c r="BL26" s="1">
        <v>178.4</v>
      </c>
      <c r="BM26" s="1">
        <v>180.7</v>
      </c>
      <c r="BN26" s="1">
        <v>180.7</v>
      </c>
      <c r="BO26" s="33">
        <v>183.8</v>
      </c>
      <c r="BP26" s="33">
        <v>184.9</v>
      </c>
    </row>
    <row r="27" spans="1:68">
      <c r="A27" s="10" t="s">
        <v>30</v>
      </c>
      <c r="B27" s="1" t="s">
        <v>28</v>
      </c>
      <c r="C27" s="1" t="s">
        <v>28</v>
      </c>
      <c r="D27" s="1">
        <v>132.30000000000001</v>
      </c>
      <c r="E27" s="1">
        <v>132.5</v>
      </c>
      <c r="F27" s="1">
        <v>133.30000000000001</v>
      </c>
      <c r="G27" s="1">
        <v>134.19999999999999</v>
      </c>
      <c r="H27" s="1">
        <v>135.1</v>
      </c>
      <c r="I27" s="1">
        <v>135.6</v>
      </c>
      <c r="J27" s="1">
        <v>136</v>
      </c>
      <c r="K27" s="1">
        <v>136.6</v>
      </c>
      <c r="L27" s="1">
        <v>137.4</v>
      </c>
      <c r="M27" s="1">
        <v>139.80000000000001</v>
      </c>
      <c r="N27" s="1">
        <v>140.1</v>
      </c>
      <c r="O27" s="1">
        <v>141.6</v>
      </c>
      <c r="P27" s="1">
        <v>141.69999999999999</v>
      </c>
      <c r="Q27" s="1">
        <v>142.19999999999999</v>
      </c>
      <c r="R27" s="1">
        <v>142.4</v>
      </c>
      <c r="S27" s="10">
        <v>142.4</v>
      </c>
      <c r="T27" s="1">
        <v>142.9</v>
      </c>
      <c r="U27" s="1">
        <v>143.30000000000001</v>
      </c>
      <c r="V27" s="1">
        <v>144.19999999999999</v>
      </c>
      <c r="W27" s="1">
        <v>144.9</v>
      </c>
      <c r="X27" s="1">
        <v>145.4</v>
      </c>
      <c r="Y27" s="1">
        <v>145.69999999999999</v>
      </c>
      <c r="Z27" s="1">
        <v>146.1</v>
      </c>
      <c r="AA27" s="1">
        <v>147.1</v>
      </c>
      <c r="AB27" s="1">
        <v>148.1</v>
      </c>
      <c r="AC27" s="1">
        <v>148.4</v>
      </c>
      <c r="AD27" s="1">
        <v>148.6</v>
      </c>
      <c r="AE27" s="10">
        <v>148.6</v>
      </c>
      <c r="AF27" s="10" t="s">
        <v>32</v>
      </c>
      <c r="AG27" s="1">
        <v>151.69999999999999</v>
      </c>
      <c r="AH27" s="1">
        <v>151.69999999999999</v>
      </c>
      <c r="AI27" s="1">
        <v>153</v>
      </c>
      <c r="AJ27" s="1">
        <v>153.69999999999999</v>
      </c>
      <c r="AK27" s="1">
        <v>154.30000000000001</v>
      </c>
      <c r="AL27" s="1">
        <v>154.5</v>
      </c>
      <c r="AM27" s="1">
        <v>155.19999999999999</v>
      </c>
      <c r="AN27" s="1">
        <v>155.9</v>
      </c>
      <c r="AO27" s="1">
        <v>157.19999999999999</v>
      </c>
      <c r="AP27" s="33">
        <v>157.30000000000001</v>
      </c>
      <c r="AQ27" s="33">
        <v>158</v>
      </c>
      <c r="AR27" s="1">
        <v>161.1</v>
      </c>
      <c r="AS27" s="1">
        <v>161.5</v>
      </c>
      <c r="AT27" s="1">
        <v>162.80000000000001</v>
      </c>
      <c r="AU27" s="1">
        <v>163.30000000000001</v>
      </c>
      <c r="AV27" s="1">
        <v>163.80000000000001</v>
      </c>
      <c r="AW27" s="1">
        <v>164.7</v>
      </c>
      <c r="AX27" s="1">
        <v>165.2</v>
      </c>
      <c r="AY27" s="1">
        <v>166</v>
      </c>
      <c r="AZ27" s="1">
        <v>166.6</v>
      </c>
      <c r="BA27" s="1">
        <v>167.3</v>
      </c>
      <c r="BB27" s="1">
        <v>168.3</v>
      </c>
      <c r="BC27" s="1">
        <v>170.2</v>
      </c>
      <c r="BD27" s="1">
        <v>170.9</v>
      </c>
      <c r="BE27" s="1">
        <v>171</v>
      </c>
      <c r="BF27" s="1">
        <v>171.8</v>
      </c>
      <c r="BG27" s="1">
        <v>172.6</v>
      </c>
      <c r="BH27" s="1">
        <v>173.1</v>
      </c>
      <c r="BI27" s="1">
        <v>173.9</v>
      </c>
      <c r="BJ27" s="1">
        <v>174.6</v>
      </c>
      <c r="BK27" s="1">
        <v>175.5</v>
      </c>
      <c r="BL27" s="1">
        <v>176.5</v>
      </c>
      <c r="BM27" s="1">
        <v>177.9</v>
      </c>
      <c r="BN27" s="1">
        <v>177.9</v>
      </c>
      <c r="BO27" s="33">
        <v>178.9</v>
      </c>
      <c r="BP27" s="33">
        <v>179.5</v>
      </c>
    </row>
    <row r="28" spans="1:68">
      <c r="A28" s="10" t="s">
        <v>30</v>
      </c>
      <c r="B28" s="1" t="s">
        <v>29</v>
      </c>
      <c r="C28" s="1" t="s">
        <v>118</v>
      </c>
      <c r="D28" s="1">
        <v>139.30000000000001</v>
      </c>
      <c r="E28" s="1">
        <v>138.5</v>
      </c>
      <c r="F28" s="1">
        <v>138.69999999999999</v>
      </c>
      <c r="G28" s="1">
        <v>139.1</v>
      </c>
      <c r="H28" s="1">
        <v>139.80000000000001</v>
      </c>
      <c r="I28" s="1">
        <v>140.5</v>
      </c>
      <c r="J28" s="1">
        <v>141.80000000000001</v>
      </c>
      <c r="K28" s="1">
        <v>142.5</v>
      </c>
      <c r="L28" s="1">
        <v>142.1</v>
      </c>
      <c r="M28" s="1">
        <v>142.19999999999999</v>
      </c>
      <c r="N28" s="1">
        <v>142.4</v>
      </c>
      <c r="O28" s="1">
        <v>141.9</v>
      </c>
      <c r="P28" s="1">
        <v>141</v>
      </c>
      <c r="Q28" s="1">
        <v>141</v>
      </c>
      <c r="R28" s="1">
        <v>141.19999999999999</v>
      </c>
      <c r="S28" s="10">
        <v>141.19999999999999</v>
      </c>
      <c r="T28" s="1">
        <v>142.4</v>
      </c>
      <c r="U28" s="1">
        <v>143.6</v>
      </c>
      <c r="V28" s="1">
        <v>144.9</v>
      </c>
      <c r="W28" s="1">
        <v>145.69999999999999</v>
      </c>
      <c r="X28" s="1">
        <v>146.69999999999999</v>
      </c>
      <c r="Y28" s="1">
        <v>148.30000000000001</v>
      </c>
      <c r="Z28" s="1">
        <v>149.9</v>
      </c>
      <c r="AA28" s="1">
        <v>152.30000000000001</v>
      </c>
      <c r="AB28" s="1">
        <v>151.9</v>
      </c>
      <c r="AC28" s="1">
        <v>150.4</v>
      </c>
      <c r="AD28" s="1">
        <v>149.80000000000001</v>
      </c>
      <c r="AE28" s="10">
        <v>149.80000000000001</v>
      </c>
      <c r="AF28" s="10" t="s">
        <v>32</v>
      </c>
      <c r="AG28" s="1">
        <v>152.69999999999999</v>
      </c>
      <c r="AH28" s="1">
        <v>152.69999999999999</v>
      </c>
      <c r="AI28" s="1">
        <v>154.69999999999999</v>
      </c>
      <c r="AJ28" s="1">
        <v>155.4</v>
      </c>
      <c r="AK28" s="1">
        <v>157.5</v>
      </c>
      <c r="AL28" s="1">
        <v>159.80000000000001</v>
      </c>
      <c r="AM28" s="1">
        <v>160.69999999999999</v>
      </c>
      <c r="AN28" s="1">
        <v>158.5</v>
      </c>
      <c r="AO28" s="1">
        <v>156.69999999999999</v>
      </c>
      <c r="AP28" s="33">
        <v>156.69999999999999</v>
      </c>
      <c r="AQ28" s="33">
        <v>157.6</v>
      </c>
      <c r="AR28" s="1">
        <v>161.1</v>
      </c>
      <c r="AS28" s="1">
        <v>162.1</v>
      </c>
      <c r="AT28" s="1">
        <v>163.19999999999999</v>
      </c>
      <c r="AU28" s="1">
        <v>163.6</v>
      </c>
      <c r="AV28" s="1">
        <v>164</v>
      </c>
      <c r="AW28" s="1">
        <v>166.3</v>
      </c>
      <c r="AX28" s="1">
        <v>167.6</v>
      </c>
      <c r="AY28" s="1">
        <v>167</v>
      </c>
      <c r="AZ28" s="1">
        <v>166.4</v>
      </c>
      <c r="BA28" s="1">
        <v>166.7</v>
      </c>
      <c r="BB28" s="1">
        <v>168.7</v>
      </c>
      <c r="BC28" s="1">
        <v>170.8</v>
      </c>
      <c r="BD28" s="1">
        <v>172.5</v>
      </c>
      <c r="BE28" s="1">
        <v>173.6</v>
      </c>
      <c r="BF28" s="1">
        <v>174.3</v>
      </c>
      <c r="BG28" s="1">
        <v>175.3</v>
      </c>
      <c r="BH28" s="1">
        <v>176.4</v>
      </c>
      <c r="BI28" s="1">
        <v>177.9</v>
      </c>
      <c r="BJ28" s="1">
        <v>177.8</v>
      </c>
      <c r="BK28" s="1">
        <v>177.1</v>
      </c>
      <c r="BL28" s="1">
        <v>177.8</v>
      </c>
      <c r="BM28" s="1">
        <v>178</v>
      </c>
      <c r="BN28" s="1">
        <v>178</v>
      </c>
      <c r="BO28" s="33">
        <v>178.8</v>
      </c>
      <c r="BP28" s="33">
        <v>179.8</v>
      </c>
    </row>
    <row r="29" spans="1:68" hidden="1">
      <c r="A29" s="1" t="s">
        <v>33</v>
      </c>
      <c r="B29" s="1" t="s">
        <v>3</v>
      </c>
      <c r="C29" s="1" t="s">
        <v>96</v>
      </c>
      <c r="D29" s="1">
        <v>134.6</v>
      </c>
      <c r="E29" s="1">
        <v>134.80000000000001</v>
      </c>
      <c r="F29" s="1">
        <v>135</v>
      </c>
      <c r="G29" s="1">
        <v>135</v>
      </c>
      <c r="H29" s="1">
        <v>135</v>
      </c>
      <c r="I29" s="1">
        <v>135.30000000000001</v>
      </c>
      <c r="J29" s="1">
        <v>135.6</v>
      </c>
      <c r="K29" s="1">
        <v>136.5</v>
      </c>
      <c r="L29" s="1">
        <v>137</v>
      </c>
      <c r="M29" s="1">
        <v>137.6</v>
      </c>
      <c r="N29" s="1">
        <v>138.1</v>
      </c>
      <c r="O29" s="1">
        <v>138.5</v>
      </c>
      <c r="P29" s="1">
        <v>138.30000000000001</v>
      </c>
      <c r="Q29" s="1">
        <v>139.4</v>
      </c>
      <c r="R29" s="1">
        <v>139.69999999999999</v>
      </c>
      <c r="S29" s="10">
        <v>139.69999999999999</v>
      </c>
      <c r="T29" s="1">
        <v>140.4</v>
      </c>
      <c r="U29" s="1">
        <v>140.69999999999999</v>
      </c>
      <c r="V29" s="1">
        <v>141.4</v>
      </c>
      <c r="W29" s="1">
        <v>142.1</v>
      </c>
      <c r="X29" s="1">
        <v>142.69999999999999</v>
      </c>
      <c r="Y29" s="1">
        <v>143.5</v>
      </c>
      <c r="Z29" s="1">
        <v>144.1</v>
      </c>
      <c r="AA29" s="1">
        <v>144.9</v>
      </c>
      <c r="AB29" s="1">
        <v>145.6</v>
      </c>
      <c r="AC29" s="1">
        <v>146.19999999999999</v>
      </c>
      <c r="AD29" s="1">
        <v>146.5</v>
      </c>
      <c r="AE29" s="1">
        <v>151.80000000000001</v>
      </c>
      <c r="AF29" s="10" t="s">
        <v>32</v>
      </c>
      <c r="AG29" s="1">
        <v>152.69999999999999</v>
      </c>
      <c r="AH29" s="1">
        <v>152.69999999999999</v>
      </c>
      <c r="AI29" s="1">
        <v>151.6</v>
      </c>
      <c r="AJ29" s="1">
        <v>151.5</v>
      </c>
      <c r="AK29" s="1">
        <v>150.6</v>
      </c>
      <c r="AL29" s="1">
        <v>149.69999999999999</v>
      </c>
      <c r="AM29" s="1">
        <v>149</v>
      </c>
      <c r="AN29" s="1">
        <v>148</v>
      </c>
      <c r="AO29" s="1">
        <v>147.6</v>
      </c>
      <c r="AP29" s="1">
        <v>147.5</v>
      </c>
      <c r="AQ29" s="1">
        <v>147.6</v>
      </c>
      <c r="AR29" s="1">
        <v>148.80000000000001</v>
      </c>
      <c r="AS29" s="1">
        <v>149.19999999999999</v>
      </c>
      <c r="AT29" s="1">
        <v>149.1</v>
      </c>
      <c r="AU29" s="1">
        <v>149.30000000000001</v>
      </c>
      <c r="AV29" s="1">
        <v>149.30000000000001</v>
      </c>
      <c r="AW29" s="1">
        <v>150.1</v>
      </c>
      <c r="AX29" s="1">
        <v>151</v>
      </c>
      <c r="AY29" s="1">
        <v>151.6</v>
      </c>
      <c r="AZ29" s="1">
        <v>152.19999999999999</v>
      </c>
      <c r="BA29" s="1">
        <v>152.5</v>
      </c>
      <c r="BB29" s="1">
        <v>153.69999999999999</v>
      </c>
      <c r="BC29" s="1">
        <v>155.4</v>
      </c>
      <c r="BD29" s="1">
        <v>156.69999999999999</v>
      </c>
      <c r="BE29" s="1">
        <v>157.5</v>
      </c>
      <c r="BF29" s="1">
        <v>159.30000000000001</v>
      </c>
      <c r="BG29" s="1">
        <v>162.1</v>
      </c>
      <c r="BH29" s="1">
        <v>164.9</v>
      </c>
      <c r="BI29" s="1">
        <v>166.4</v>
      </c>
      <c r="BJ29" s="1">
        <v>168.4</v>
      </c>
      <c r="BK29" s="1">
        <v>170.2</v>
      </c>
      <c r="BL29" s="1">
        <v>173.3</v>
      </c>
      <c r="BM29" s="1">
        <v>174.7</v>
      </c>
      <c r="BN29" s="1">
        <v>174.7</v>
      </c>
      <c r="BO29" s="1">
        <v>174.8</v>
      </c>
      <c r="BP29" s="1">
        <v>174.7</v>
      </c>
    </row>
    <row r="30" spans="1:68" hidden="1">
      <c r="A30" s="1" t="s">
        <v>33</v>
      </c>
      <c r="B30" s="1" t="s">
        <v>4</v>
      </c>
      <c r="C30" s="1" t="s">
        <v>96</v>
      </c>
      <c r="D30" s="1">
        <v>143.69999999999999</v>
      </c>
      <c r="E30" s="1">
        <v>143</v>
      </c>
      <c r="F30" s="1">
        <v>143.1</v>
      </c>
      <c r="G30" s="1">
        <v>144.30000000000001</v>
      </c>
      <c r="H30" s="1">
        <v>148.19999999999999</v>
      </c>
      <c r="I30" s="1">
        <v>149.69999999999999</v>
      </c>
      <c r="J30" s="1">
        <v>148.6</v>
      </c>
      <c r="K30" s="1">
        <v>146.4</v>
      </c>
      <c r="L30" s="1">
        <v>143.1</v>
      </c>
      <c r="M30" s="1">
        <v>144.9</v>
      </c>
      <c r="N30" s="1">
        <v>146.30000000000001</v>
      </c>
      <c r="O30" s="1">
        <v>147.80000000000001</v>
      </c>
      <c r="P30" s="1">
        <v>149.4</v>
      </c>
      <c r="Q30" s="1">
        <v>150.1</v>
      </c>
      <c r="R30" s="1">
        <v>151.1</v>
      </c>
      <c r="S30" s="10">
        <v>151.1</v>
      </c>
      <c r="T30" s="1">
        <v>156.69999999999999</v>
      </c>
      <c r="U30" s="1">
        <v>159.6</v>
      </c>
      <c r="V30" s="1">
        <v>160.19999999999999</v>
      </c>
      <c r="W30" s="1">
        <v>158.30000000000001</v>
      </c>
      <c r="X30" s="1">
        <v>158.69999999999999</v>
      </c>
      <c r="Y30" s="1">
        <v>159.80000000000001</v>
      </c>
      <c r="Z30" s="1">
        <v>162.4</v>
      </c>
      <c r="AA30" s="1">
        <v>164.5</v>
      </c>
      <c r="AB30" s="1">
        <v>167.6</v>
      </c>
      <c r="AC30" s="1">
        <v>167.6</v>
      </c>
      <c r="AD30" s="1">
        <v>167.5</v>
      </c>
      <c r="AE30" s="10">
        <v>167.5</v>
      </c>
      <c r="AF30" s="10" t="s">
        <v>32</v>
      </c>
      <c r="AG30" s="1">
        <v>197</v>
      </c>
      <c r="AH30" s="1">
        <v>197</v>
      </c>
      <c r="AI30" s="1">
        <v>197.8</v>
      </c>
      <c r="AJ30" s="1">
        <v>193.1</v>
      </c>
      <c r="AK30" s="1">
        <v>193.7</v>
      </c>
      <c r="AL30" s="1">
        <v>195.5</v>
      </c>
      <c r="AM30" s="1">
        <v>195.7</v>
      </c>
      <c r="AN30" s="1">
        <v>194.8</v>
      </c>
      <c r="AO30" s="1">
        <v>191.2</v>
      </c>
      <c r="AP30" s="1">
        <v>197.5</v>
      </c>
      <c r="AQ30" s="1">
        <v>202.5</v>
      </c>
      <c r="AR30" s="1">
        <v>204.3</v>
      </c>
      <c r="AS30" s="1">
        <v>205.5</v>
      </c>
      <c r="AT30" s="1">
        <v>210.9</v>
      </c>
      <c r="AU30" s="1">
        <v>207.4</v>
      </c>
      <c r="AV30" s="1">
        <v>207.4</v>
      </c>
      <c r="AW30" s="1">
        <v>208.4</v>
      </c>
      <c r="AX30" s="1">
        <v>204.9</v>
      </c>
      <c r="AY30" s="1">
        <v>202.2</v>
      </c>
      <c r="AZ30" s="1">
        <v>202.1</v>
      </c>
      <c r="BA30" s="1">
        <v>205.2</v>
      </c>
      <c r="BB30" s="1">
        <v>215.8</v>
      </c>
      <c r="BC30" s="1">
        <v>215.8</v>
      </c>
      <c r="BD30" s="1">
        <v>221.2</v>
      </c>
      <c r="BE30" s="1">
        <v>223.4</v>
      </c>
      <c r="BF30" s="1">
        <v>217.1</v>
      </c>
      <c r="BG30" s="1">
        <v>210.9</v>
      </c>
      <c r="BH30" s="1">
        <v>213.7</v>
      </c>
      <c r="BI30" s="1">
        <v>214.9</v>
      </c>
      <c r="BJ30" s="1">
        <v>213.4</v>
      </c>
      <c r="BK30" s="1">
        <v>212.9</v>
      </c>
      <c r="BL30" s="1">
        <v>215.2</v>
      </c>
      <c r="BM30" s="1">
        <v>212.2</v>
      </c>
      <c r="BN30" s="1">
        <v>212.2</v>
      </c>
      <c r="BO30" s="1">
        <v>213.7</v>
      </c>
      <c r="BP30" s="1">
        <v>219.4</v>
      </c>
    </row>
    <row r="31" spans="1:68" hidden="1">
      <c r="A31" s="1" t="s">
        <v>33</v>
      </c>
      <c r="B31" s="1" t="s">
        <v>5</v>
      </c>
      <c r="C31" s="1" t="s">
        <v>96</v>
      </c>
      <c r="D31" s="1">
        <v>143.6</v>
      </c>
      <c r="E31" s="1">
        <v>139.9</v>
      </c>
      <c r="F31" s="1">
        <v>135.5</v>
      </c>
      <c r="G31" s="1">
        <v>130.80000000000001</v>
      </c>
      <c r="H31" s="1">
        <v>130.5</v>
      </c>
      <c r="I31" s="1">
        <v>133.9</v>
      </c>
      <c r="J31" s="1">
        <v>139.1</v>
      </c>
      <c r="K31" s="1">
        <v>136.6</v>
      </c>
      <c r="L31" s="1">
        <v>132.80000000000001</v>
      </c>
      <c r="M31" s="1">
        <v>133.5</v>
      </c>
      <c r="N31" s="1">
        <v>137.80000000000001</v>
      </c>
      <c r="O31" s="1">
        <v>141.1</v>
      </c>
      <c r="P31" s="1">
        <v>143.5</v>
      </c>
      <c r="Q31" s="1">
        <v>145.30000000000001</v>
      </c>
      <c r="R31" s="1">
        <v>142.9</v>
      </c>
      <c r="S31" s="10">
        <v>142.9</v>
      </c>
      <c r="T31" s="1">
        <v>138.30000000000001</v>
      </c>
      <c r="U31" s="1">
        <v>140.4</v>
      </c>
      <c r="V31" s="1">
        <v>142.5</v>
      </c>
      <c r="W31" s="1">
        <v>140.80000000000001</v>
      </c>
      <c r="X31" s="1">
        <v>141.6</v>
      </c>
      <c r="Y31" s="1">
        <v>144.69999999999999</v>
      </c>
      <c r="Z31" s="1">
        <v>148.4</v>
      </c>
      <c r="AA31" s="1">
        <v>153.69999999999999</v>
      </c>
      <c r="AB31" s="1">
        <v>157</v>
      </c>
      <c r="AC31" s="1">
        <v>153.1</v>
      </c>
      <c r="AD31" s="1">
        <v>148.9</v>
      </c>
      <c r="AE31" s="1">
        <v>151.9</v>
      </c>
      <c r="AF31" s="10" t="s">
        <v>32</v>
      </c>
      <c r="AG31" s="1">
        <v>154.6</v>
      </c>
      <c r="AH31" s="1">
        <v>154.6</v>
      </c>
      <c r="AI31" s="1">
        <v>154.5</v>
      </c>
      <c r="AJ31" s="1">
        <v>157.30000000000001</v>
      </c>
      <c r="AK31" s="1">
        <v>164.8</v>
      </c>
      <c r="AL31" s="1">
        <v>176.9</v>
      </c>
      <c r="AM31" s="1">
        <v>178.3</v>
      </c>
      <c r="AN31" s="1">
        <v>178.4</v>
      </c>
      <c r="AO31" s="1">
        <v>169.9</v>
      </c>
      <c r="AP31" s="1">
        <v>164.7</v>
      </c>
      <c r="AQ31" s="1">
        <v>166.4</v>
      </c>
      <c r="AR31" s="1">
        <v>173</v>
      </c>
      <c r="AS31" s="1">
        <v>182.8</v>
      </c>
      <c r="AT31" s="1">
        <v>185</v>
      </c>
      <c r="AU31" s="1">
        <v>174.1</v>
      </c>
      <c r="AV31" s="1">
        <v>174.1</v>
      </c>
      <c r="AW31" s="1">
        <v>173</v>
      </c>
      <c r="AX31" s="1">
        <v>175.4</v>
      </c>
      <c r="AY31" s="1">
        <v>180</v>
      </c>
      <c r="AZ31" s="1">
        <v>180.1</v>
      </c>
      <c r="BA31" s="1">
        <v>176.4</v>
      </c>
      <c r="BB31" s="1">
        <v>167.7</v>
      </c>
      <c r="BC31" s="1">
        <v>164.6</v>
      </c>
      <c r="BD31" s="1">
        <v>164.1</v>
      </c>
      <c r="BE31" s="1">
        <v>172.8</v>
      </c>
      <c r="BF31" s="1">
        <v>176.6</v>
      </c>
      <c r="BG31" s="1">
        <v>170.6</v>
      </c>
      <c r="BH31" s="1">
        <v>170.9</v>
      </c>
      <c r="BI31" s="1">
        <v>171.9</v>
      </c>
      <c r="BJ31" s="1">
        <v>183.2</v>
      </c>
      <c r="BK31" s="1">
        <v>191.9</v>
      </c>
      <c r="BL31" s="1">
        <v>197</v>
      </c>
      <c r="BM31" s="1">
        <v>177.2</v>
      </c>
      <c r="BN31" s="1">
        <v>177.2</v>
      </c>
      <c r="BO31" s="1">
        <v>172.4</v>
      </c>
      <c r="BP31" s="1">
        <v>176.7</v>
      </c>
    </row>
    <row r="32" spans="1:68" hidden="1">
      <c r="A32" s="1" t="s">
        <v>33</v>
      </c>
      <c r="B32" s="1" t="s">
        <v>6</v>
      </c>
      <c r="C32" s="1" t="s">
        <v>96</v>
      </c>
      <c r="D32" s="1">
        <v>139.6</v>
      </c>
      <c r="E32" s="1">
        <v>139.9</v>
      </c>
      <c r="F32" s="1">
        <v>139.9</v>
      </c>
      <c r="G32" s="1">
        <v>140.30000000000001</v>
      </c>
      <c r="H32" s="1">
        <v>140.69999999999999</v>
      </c>
      <c r="I32" s="1">
        <v>140.80000000000001</v>
      </c>
      <c r="J32" s="1">
        <v>141</v>
      </c>
      <c r="K32" s="1">
        <v>141.19999999999999</v>
      </c>
      <c r="L32" s="1">
        <v>141.5</v>
      </c>
      <c r="M32" s="1">
        <v>141.5</v>
      </c>
      <c r="N32" s="1">
        <v>141.6</v>
      </c>
      <c r="O32" s="1">
        <v>141.6</v>
      </c>
      <c r="P32" s="1">
        <v>141.69999999999999</v>
      </c>
      <c r="Q32" s="1">
        <v>141.69999999999999</v>
      </c>
      <c r="R32" s="1">
        <v>141.9</v>
      </c>
      <c r="S32" s="10">
        <v>141.9</v>
      </c>
      <c r="T32" s="1">
        <v>142.4</v>
      </c>
      <c r="U32" s="1">
        <v>143.4</v>
      </c>
      <c r="V32" s="1">
        <v>144.1</v>
      </c>
      <c r="W32" s="1">
        <v>144.9</v>
      </c>
      <c r="X32" s="1">
        <v>144.9</v>
      </c>
      <c r="Y32" s="1">
        <v>145.6</v>
      </c>
      <c r="Z32" s="1">
        <v>145.9</v>
      </c>
      <c r="AA32" s="1">
        <v>147.5</v>
      </c>
      <c r="AB32" s="1">
        <v>149.30000000000001</v>
      </c>
      <c r="AC32" s="1">
        <v>150.69999999999999</v>
      </c>
      <c r="AD32" s="1">
        <v>151.1</v>
      </c>
      <c r="AE32" s="1">
        <v>155.5</v>
      </c>
      <c r="AF32" s="10" t="s">
        <v>32</v>
      </c>
      <c r="AG32" s="1">
        <v>153.4</v>
      </c>
      <c r="AH32" s="1">
        <v>153.4</v>
      </c>
      <c r="AI32" s="1">
        <v>153.4</v>
      </c>
      <c r="AJ32" s="1">
        <v>153.9</v>
      </c>
      <c r="AK32" s="1">
        <v>153.69999999999999</v>
      </c>
      <c r="AL32" s="1">
        <v>153.9</v>
      </c>
      <c r="AM32" s="1">
        <v>154.19999999999999</v>
      </c>
      <c r="AN32" s="1">
        <v>154.4</v>
      </c>
      <c r="AO32" s="1">
        <v>155.1</v>
      </c>
      <c r="AP32" s="1">
        <v>155.6</v>
      </c>
      <c r="AQ32" s="1">
        <v>156</v>
      </c>
      <c r="AR32" s="1">
        <v>156.5</v>
      </c>
      <c r="AS32" s="1">
        <v>156.5</v>
      </c>
      <c r="AT32" s="1">
        <v>158.19999999999999</v>
      </c>
      <c r="AU32" s="1">
        <v>159.19999999999999</v>
      </c>
      <c r="AV32" s="1">
        <v>159.1</v>
      </c>
      <c r="AW32" s="1">
        <v>159.19999999999999</v>
      </c>
      <c r="AX32" s="1">
        <v>159.6</v>
      </c>
      <c r="AY32" s="1">
        <v>160</v>
      </c>
      <c r="AZ32" s="1">
        <v>160.4</v>
      </c>
      <c r="BA32" s="1">
        <v>160.6</v>
      </c>
      <c r="BB32" s="1">
        <v>162.6</v>
      </c>
      <c r="BC32" s="1">
        <v>164.2</v>
      </c>
      <c r="BD32" s="1">
        <v>165.4</v>
      </c>
      <c r="BE32" s="1">
        <v>166.4</v>
      </c>
      <c r="BF32" s="1">
        <v>167.1</v>
      </c>
      <c r="BG32" s="1">
        <v>168.4</v>
      </c>
      <c r="BH32" s="1">
        <v>170.1</v>
      </c>
      <c r="BI32" s="1">
        <v>171</v>
      </c>
      <c r="BJ32" s="1">
        <v>172.3</v>
      </c>
      <c r="BK32" s="1">
        <v>173.9</v>
      </c>
      <c r="BL32" s="1">
        <v>175.2</v>
      </c>
      <c r="BM32" s="1">
        <v>177.9</v>
      </c>
      <c r="BN32" s="1">
        <v>177.9</v>
      </c>
      <c r="BO32" s="1">
        <v>178.8</v>
      </c>
      <c r="BP32" s="1">
        <v>179.4</v>
      </c>
    </row>
    <row r="33" spans="1:68" hidden="1">
      <c r="A33" s="1" t="s">
        <v>33</v>
      </c>
      <c r="B33" s="1" t="s">
        <v>7</v>
      </c>
      <c r="C33" s="1" t="s">
        <v>96</v>
      </c>
      <c r="D33" s="1">
        <v>116.4</v>
      </c>
      <c r="E33" s="1">
        <v>116.2</v>
      </c>
      <c r="F33" s="1">
        <v>116.5</v>
      </c>
      <c r="G33" s="1">
        <v>116.6</v>
      </c>
      <c r="H33" s="1">
        <v>116.4</v>
      </c>
      <c r="I33" s="1">
        <v>116.6</v>
      </c>
      <c r="J33" s="1">
        <v>116.7</v>
      </c>
      <c r="K33" s="1">
        <v>117.4</v>
      </c>
      <c r="L33" s="1">
        <v>117.8</v>
      </c>
      <c r="M33" s="1">
        <v>118</v>
      </c>
      <c r="N33" s="1">
        <v>118.1</v>
      </c>
      <c r="O33" s="1">
        <v>118.1</v>
      </c>
      <c r="P33" s="1">
        <v>118.1</v>
      </c>
      <c r="Q33" s="1">
        <v>118.4</v>
      </c>
      <c r="R33" s="1">
        <v>118.4</v>
      </c>
      <c r="S33" s="10">
        <v>118.4</v>
      </c>
      <c r="T33" s="1">
        <v>118.6</v>
      </c>
      <c r="U33" s="1">
        <v>118.6</v>
      </c>
      <c r="V33" s="1">
        <v>119.3</v>
      </c>
      <c r="W33" s="1">
        <v>119.9</v>
      </c>
      <c r="X33" s="1">
        <v>120.8</v>
      </c>
      <c r="Y33" s="1">
        <v>121.1</v>
      </c>
      <c r="Z33" s="1">
        <v>121.5</v>
      </c>
      <c r="AA33" s="1">
        <v>122.7</v>
      </c>
      <c r="AB33" s="1">
        <v>126.3</v>
      </c>
      <c r="AC33" s="1">
        <v>127.4</v>
      </c>
      <c r="AD33" s="1">
        <v>127.5</v>
      </c>
      <c r="AE33" s="1">
        <v>131.6</v>
      </c>
      <c r="AF33" s="10" t="s">
        <v>32</v>
      </c>
      <c r="AG33" s="1">
        <v>132.9</v>
      </c>
      <c r="AH33" s="1">
        <v>132.9</v>
      </c>
      <c r="AI33" s="1">
        <v>133.4</v>
      </c>
      <c r="AJ33" s="1">
        <v>134.4</v>
      </c>
      <c r="AK33" s="1">
        <v>135.69999999999999</v>
      </c>
      <c r="AL33" s="1">
        <v>138</v>
      </c>
      <c r="AM33" s="1">
        <v>140.69999999999999</v>
      </c>
      <c r="AN33" s="1">
        <v>144.1</v>
      </c>
      <c r="AO33" s="1">
        <v>151.4</v>
      </c>
      <c r="AP33" s="1">
        <v>156.4</v>
      </c>
      <c r="AQ33" s="1">
        <v>161.4</v>
      </c>
      <c r="AR33" s="1">
        <v>168.8</v>
      </c>
      <c r="AS33" s="1">
        <v>172.2</v>
      </c>
      <c r="AT33" s="1">
        <v>170.6</v>
      </c>
      <c r="AU33" s="1">
        <v>175</v>
      </c>
      <c r="AV33" s="1">
        <v>175</v>
      </c>
      <c r="AW33" s="1">
        <v>176.6</v>
      </c>
      <c r="AX33" s="1">
        <v>175.8</v>
      </c>
      <c r="AY33" s="1">
        <v>173.5</v>
      </c>
      <c r="AZ33" s="1">
        <v>171</v>
      </c>
      <c r="BA33" s="1">
        <v>171.5</v>
      </c>
      <c r="BB33" s="1">
        <v>180</v>
      </c>
      <c r="BC33" s="1">
        <v>186</v>
      </c>
      <c r="BD33" s="1">
        <v>189.5</v>
      </c>
      <c r="BE33" s="1">
        <v>188.6</v>
      </c>
      <c r="BF33" s="1">
        <v>184.8</v>
      </c>
      <c r="BG33" s="1">
        <v>182.5</v>
      </c>
      <c r="BH33" s="1">
        <v>179.3</v>
      </c>
      <c r="BI33" s="1">
        <v>177.7</v>
      </c>
      <c r="BJ33" s="1">
        <v>180</v>
      </c>
      <c r="BK33" s="1">
        <v>179.1</v>
      </c>
      <c r="BL33" s="1">
        <v>178</v>
      </c>
      <c r="BM33" s="1">
        <v>172.2</v>
      </c>
      <c r="BN33" s="1">
        <v>172.2</v>
      </c>
      <c r="BO33" s="1">
        <v>168.7</v>
      </c>
      <c r="BP33" s="1">
        <v>164.4</v>
      </c>
    </row>
    <row r="34" spans="1:68" hidden="1">
      <c r="A34" s="1" t="s">
        <v>33</v>
      </c>
      <c r="B34" s="1" t="s">
        <v>8</v>
      </c>
      <c r="C34" s="1" t="s">
        <v>96</v>
      </c>
      <c r="D34" s="1">
        <v>133.80000000000001</v>
      </c>
      <c r="E34" s="1">
        <v>135.5</v>
      </c>
      <c r="F34" s="1">
        <v>138.5</v>
      </c>
      <c r="G34" s="1">
        <v>150.1</v>
      </c>
      <c r="H34" s="1">
        <v>151.30000000000001</v>
      </c>
      <c r="I34" s="1">
        <v>152.19999999999999</v>
      </c>
      <c r="J34" s="1">
        <v>149.69999999999999</v>
      </c>
      <c r="K34" s="1">
        <v>146.30000000000001</v>
      </c>
      <c r="L34" s="1">
        <v>140</v>
      </c>
      <c r="M34" s="1">
        <v>139.5</v>
      </c>
      <c r="N34" s="1">
        <v>141.5</v>
      </c>
      <c r="O34" s="1">
        <v>138.5</v>
      </c>
      <c r="P34" s="1">
        <v>135.19999999999999</v>
      </c>
      <c r="Q34" s="1">
        <v>137</v>
      </c>
      <c r="R34" s="1">
        <v>139.4</v>
      </c>
      <c r="S34" s="10">
        <v>139.4</v>
      </c>
      <c r="T34" s="1">
        <v>149.69999999999999</v>
      </c>
      <c r="U34" s="1">
        <v>150.9</v>
      </c>
      <c r="V34" s="1">
        <v>154.69999999999999</v>
      </c>
      <c r="W34" s="1">
        <v>153.9</v>
      </c>
      <c r="X34" s="1">
        <v>149.80000000000001</v>
      </c>
      <c r="Y34" s="1">
        <v>150.6</v>
      </c>
      <c r="Z34" s="1">
        <v>148.80000000000001</v>
      </c>
      <c r="AA34" s="1">
        <v>147.19999999999999</v>
      </c>
      <c r="AB34" s="1">
        <v>144.4</v>
      </c>
      <c r="AC34" s="1">
        <v>143.1</v>
      </c>
      <c r="AD34" s="1">
        <v>143.30000000000001</v>
      </c>
      <c r="AE34" s="1">
        <v>152.9</v>
      </c>
      <c r="AF34" s="10" t="s">
        <v>32</v>
      </c>
      <c r="AG34" s="1">
        <v>151.80000000000001</v>
      </c>
      <c r="AH34" s="1">
        <v>151.80000000000001</v>
      </c>
      <c r="AI34" s="1">
        <v>154.5</v>
      </c>
      <c r="AJ34" s="1">
        <v>155.4</v>
      </c>
      <c r="AK34" s="1">
        <v>155.69999999999999</v>
      </c>
      <c r="AL34" s="1">
        <v>150.5</v>
      </c>
      <c r="AM34" s="1">
        <v>149.69999999999999</v>
      </c>
      <c r="AN34" s="1">
        <v>152.6</v>
      </c>
      <c r="AO34" s="1">
        <v>154</v>
      </c>
      <c r="AP34" s="1">
        <v>157.30000000000001</v>
      </c>
      <c r="AQ34" s="1">
        <v>168.8</v>
      </c>
      <c r="AR34" s="1">
        <v>172.5</v>
      </c>
      <c r="AS34" s="1">
        <v>171.5</v>
      </c>
      <c r="AT34" s="1">
        <v>170.9</v>
      </c>
      <c r="AU34" s="1">
        <v>161.30000000000001</v>
      </c>
      <c r="AV34" s="1">
        <v>161.19999999999999</v>
      </c>
      <c r="AW34" s="1">
        <v>159.30000000000001</v>
      </c>
      <c r="AX34" s="1">
        <v>160.30000000000001</v>
      </c>
      <c r="AY34" s="1">
        <v>158.30000000000001</v>
      </c>
      <c r="AZ34" s="1">
        <v>156.5</v>
      </c>
      <c r="BA34" s="1">
        <v>156.4</v>
      </c>
      <c r="BB34" s="1">
        <v>159.6</v>
      </c>
      <c r="BC34" s="1">
        <v>175.9</v>
      </c>
      <c r="BD34" s="1">
        <v>174.5</v>
      </c>
      <c r="BE34" s="1">
        <v>174.1</v>
      </c>
      <c r="BF34" s="1">
        <v>179.5</v>
      </c>
      <c r="BG34" s="1">
        <v>177.1</v>
      </c>
      <c r="BH34" s="1">
        <v>167.5</v>
      </c>
      <c r="BI34" s="1">
        <v>165.7</v>
      </c>
      <c r="BJ34" s="1">
        <v>162.6</v>
      </c>
      <c r="BK34" s="1">
        <v>159.5</v>
      </c>
      <c r="BL34" s="1">
        <v>160.5</v>
      </c>
      <c r="BM34" s="1">
        <v>172.1</v>
      </c>
      <c r="BN34" s="1">
        <v>172.1</v>
      </c>
      <c r="BO34" s="1">
        <v>179.2</v>
      </c>
      <c r="BP34" s="1">
        <v>175.8</v>
      </c>
    </row>
    <row r="35" spans="1:68" hidden="1">
      <c r="A35" s="1" t="s">
        <v>33</v>
      </c>
      <c r="B35" s="1" t="s">
        <v>9</v>
      </c>
      <c r="C35" s="1" t="s">
        <v>96</v>
      </c>
      <c r="D35" s="1">
        <v>150.5</v>
      </c>
      <c r="E35" s="1">
        <v>136.9</v>
      </c>
      <c r="F35" s="1">
        <v>128</v>
      </c>
      <c r="G35" s="1">
        <v>127.6</v>
      </c>
      <c r="H35" s="1">
        <v>131.4</v>
      </c>
      <c r="I35" s="1">
        <v>144</v>
      </c>
      <c r="J35" s="1">
        <v>159.19999999999999</v>
      </c>
      <c r="K35" s="1">
        <v>157.30000000000001</v>
      </c>
      <c r="L35" s="1">
        <v>151.30000000000001</v>
      </c>
      <c r="M35" s="1">
        <v>153</v>
      </c>
      <c r="N35" s="1">
        <v>145.19999999999999</v>
      </c>
      <c r="O35" s="1">
        <v>132.4</v>
      </c>
      <c r="P35" s="1">
        <v>130.5</v>
      </c>
      <c r="Q35" s="1">
        <v>131.6</v>
      </c>
      <c r="R35" s="1">
        <v>141.19999999999999</v>
      </c>
      <c r="S35" s="10">
        <v>141.19999999999999</v>
      </c>
      <c r="T35" s="1">
        <v>161.6</v>
      </c>
      <c r="U35" s="1">
        <v>169.8</v>
      </c>
      <c r="V35" s="1">
        <v>180.1</v>
      </c>
      <c r="W35" s="1">
        <v>189.1</v>
      </c>
      <c r="X35" s="1">
        <v>192.4</v>
      </c>
      <c r="Y35" s="1">
        <v>207.2</v>
      </c>
      <c r="Z35" s="1">
        <v>215.7</v>
      </c>
      <c r="AA35" s="1">
        <v>231.5</v>
      </c>
      <c r="AB35" s="1">
        <v>207.8</v>
      </c>
      <c r="AC35" s="1">
        <v>181.7</v>
      </c>
      <c r="AD35" s="1">
        <v>167</v>
      </c>
      <c r="AE35" s="1">
        <v>180</v>
      </c>
      <c r="AF35" s="10" t="s">
        <v>32</v>
      </c>
      <c r="AG35" s="1">
        <v>171.2</v>
      </c>
      <c r="AH35" s="1">
        <v>171.2</v>
      </c>
      <c r="AI35" s="1">
        <v>191.9</v>
      </c>
      <c r="AJ35" s="1">
        <v>202</v>
      </c>
      <c r="AK35" s="1">
        <v>226</v>
      </c>
      <c r="AL35" s="1">
        <v>245.3</v>
      </c>
      <c r="AM35" s="1">
        <v>240.9</v>
      </c>
      <c r="AN35" s="1">
        <v>206.8</v>
      </c>
      <c r="AO35" s="1">
        <v>180.2</v>
      </c>
      <c r="AP35" s="1">
        <v>166.1</v>
      </c>
      <c r="AQ35" s="1">
        <v>161.6</v>
      </c>
      <c r="AR35" s="1">
        <v>166.5</v>
      </c>
      <c r="AS35" s="1">
        <v>176.2</v>
      </c>
      <c r="AT35" s="1">
        <v>186.4</v>
      </c>
      <c r="AU35" s="1">
        <v>183.3</v>
      </c>
      <c r="AV35" s="1">
        <v>183.5</v>
      </c>
      <c r="AW35" s="1">
        <v>214.4</v>
      </c>
      <c r="AX35" s="1">
        <v>229.1</v>
      </c>
      <c r="AY35" s="1">
        <v>219.5</v>
      </c>
      <c r="AZ35" s="1">
        <v>203.6</v>
      </c>
      <c r="BA35" s="1">
        <v>198</v>
      </c>
      <c r="BB35" s="1">
        <v>188.4</v>
      </c>
      <c r="BC35" s="1">
        <v>190.7</v>
      </c>
      <c r="BD35" s="1">
        <v>203.2</v>
      </c>
      <c r="BE35" s="1">
        <v>211.5</v>
      </c>
      <c r="BF35" s="1">
        <v>208.5</v>
      </c>
      <c r="BG35" s="1">
        <v>213.1</v>
      </c>
      <c r="BH35" s="1">
        <v>220.8</v>
      </c>
      <c r="BI35" s="1">
        <v>228.6</v>
      </c>
      <c r="BJ35" s="1">
        <v>205.5</v>
      </c>
      <c r="BK35" s="1">
        <v>178.7</v>
      </c>
      <c r="BL35" s="1">
        <v>175.3</v>
      </c>
      <c r="BM35" s="1">
        <v>175.8</v>
      </c>
      <c r="BN35" s="1">
        <v>175.9</v>
      </c>
      <c r="BO35" s="1">
        <v>179.9</v>
      </c>
      <c r="BP35" s="1">
        <v>185</v>
      </c>
    </row>
    <row r="36" spans="1:68" hidden="1">
      <c r="A36" s="1" t="s">
        <v>33</v>
      </c>
      <c r="B36" s="1" t="s">
        <v>10</v>
      </c>
      <c r="C36" s="1" t="s">
        <v>96</v>
      </c>
      <c r="D36" s="1">
        <v>118.4</v>
      </c>
      <c r="E36" s="1">
        <v>117</v>
      </c>
      <c r="F36" s="1">
        <v>115.5</v>
      </c>
      <c r="G36" s="1">
        <v>114</v>
      </c>
      <c r="H36" s="1">
        <v>112.8</v>
      </c>
      <c r="I36" s="1">
        <v>112.3</v>
      </c>
      <c r="J36" s="1">
        <v>112.6</v>
      </c>
      <c r="K36" s="1">
        <v>113.6</v>
      </c>
      <c r="L36" s="1">
        <v>113.5</v>
      </c>
      <c r="M36" s="1">
        <v>113.2</v>
      </c>
      <c r="N36" s="1">
        <v>115.3</v>
      </c>
      <c r="O36" s="1">
        <v>117.5</v>
      </c>
      <c r="P36" s="1">
        <v>118.2</v>
      </c>
      <c r="Q36" s="1">
        <v>119.9</v>
      </c>
      <c r="R36" s="1">
        <v>120.7</v>
      </c>
      <c r="S36" s="10">
        <v>120.7</v>
      </c>
      <c r="T36" s="1">
        <v>124.4</v>
      </c>
      <c r="U36" s="1">
        <v>127.4</v>
      </c>
      <c r="V36" s="1">
        <v>128.9</v>
      </c>
      <c r="W36" s="1">
        <v>129.80000000000001</v>
      </c>
      <c r="X36" s="1">
        <v>130.30000000000001</v>
      </c>
      <c r="Y36" s="1">
        <v>131.19999999999999</v>
      </c>
      <c r="Z36" s="1">
        <v>134.6</v>
      </c>
      <c r="AA36" s="1">
        <v>137.19999999999999</v>
      </c>
      <c r="AB36" s="1">
        <v>139.1</v>
      </c>
      <c r="AC36" s="1">
        <v>139.6</v>
      </c>
      <c r="AD36" s="1">
        <v>139.69999999999999</v>
      </c>
      <c r="AE36" s="1">
        <v>150.80000000000001</v>
      </c>
      <c r="AF36" s="10" t="s">
        <v>32</v>
      </c>
      <c r="AG36" s="1">
        <v>152</v>
      </c>
      <c r="AH36" s="1">
        <v>152</v>
      </c>
      <c r="AI36" s="1">
        <v>151.30000000000001</v>
      </c>
      <c r="AJ36" s="1">
        <v>150.80000000000001</v>
      </c>
      <c r="AK36" s="1">
        <v>152.19999999999999</v>
      </c>
      <c r="AL36" s="1">
        <v>158.69999999999999</v>
      </c>
      <c r="AM36" s="1">
        <v>161.5</v>
      </c>
      <c r="AN36" s="1">
        <v>162.1</v>
      </c>
      <c r="AO36" s="1">
        <v>159.80000000000001</v>
      </c>
      <c r="AP36" s="1">
        <v>161.1</v>
      </c>
      <c r="AQ36" s="1">
        <v>162.80000000000001</v>
      </c>
      <c r="AR36" s="1">
        <v>165.9</v>
      </c>
      <c r="AS36" s="1">
        <v>166.9</v>
      </c>
      <c r="AT36" s="1">
        <v>164.7</v>
      </c>
      <c r="AU36" s="1">
        <v>164.5</v>
      </c>
      <c r="AV36" s="1">
        <v>164.5</v>
      </c>
      <c r="AW36" s="1">
        <v>165.3</v>
      </c>
      <c r="AX36" s="1">
        <v>165.1</v>
      </c>
      <c r="AY36" s="1">
        <v>164.2</v>
      </c>
      <c r="AZ36" s="1">
        <v>163.80000000000001</v>
      </c>
      <c r="BA36" s="1">
        <v>163.19999999999999</v>
      </c>
      <c r="BB36" s="1">
        <v>163.4</v>
      </c>
      <c r="BC36" s="1">
        <v>164</v>
      </c>
      <c r="BD36" s="1">
        <v>164.1</v>
      </c>
      <c r="BE36" s="1">
        <v>163.6</v>
      </c>
      <c r="BF36" s="1">
        <v>164</v>
      </c>
      <c r="BG36" s="1">
        <v>167.3</v>
      </c>
      <c r="BH36" s="1">
        <v>169.2</v>
      </c>
      <c r="BI36" s="1">
        <v>169.9</v>
      </c>
      <c r="BJ36" s="1">
        <v>171</v>
      </c>
      <c r="BK36" s="1">
        <v>171.3</v>
      </c>
      <c r="BL36" s="1">
        <v>171.2</v>
      </c>
      <c r="BM36" s="1">
        <v>172.2</v>
      </c>
      <c r="BN36" s="1">
        <v>172.2</v>
      </c>
      <c r="BO36" s="1">
        <v>174.7</v>
      </c>
      <c r="BP36" s="1">
        <v>176.9</v>
      </c>
    </row>
    <row r="37" spans="1:68" hidden="1">
      <c r="A37" s="1" t="s">
        <v>33</v>
      </c>
      <c r="B37" s="1" t="s">
        <v>11</v>
      </c>
      <c r="C37" s="1" t="s">
        <v>96</v>
      </c>
      <c r="D37" s="1">
        <v>117.3</v>
      </c>
      <c r="E37" s="1">
        <v>115.4</v>
      </c>
      <c r="F37" s="1">
        <v>114.2</v>
      </c>
      <c r="G37" s="1">
        <v>110.6</v>
      </c>
      <c r="H37" s="1">
        <v>105.3</v>
      </c>
      <c r="I37" s="1">
        <v>108.4</v>
      </c>
      <c r="J37" s="1">
        <v>111.8</v>
      </c>
      <c r="K37" s="1">
        <v>113.3</v>
      </c>
      <c r="L37" s="1">
        <v>112.3</v>
      </c>
      <c r="M37" s="1">
        <v>112.8</v>
      </c>
      <c r="N37" s="1">
        <v>112.5</v>
      </c>
      <c r="O37" s="1">
        <v>111</v>
      </c>
      <c r="P37" s="1">
        <v>110.4</v>
      </c>
      <c r="Q37" s="1">
        <v>110.4</v>
      </c>
      <c r="R37" s="1">
        <v>110.4</v>
      </c>
      <c r="S37" s="10">
        <v>110.4</v>
      </c>
      <c r="T37" s="1">
        <v>111.2</v>
      </c>
      <c r="U37" s="1">
        <v>111.8</v>
      </c>
      <c r="V37" s="1">
        <v>111.8</v>
      </c>
      <c r="W37" s="1">
        <v>112.7</v>
      </c>
      <c r="X37" s="1">
        <v>114</v>
      </c>
      <c r="Y37" s="1">
        <v>114.8</v>
      </c>
      <c r="Z37" s="1">
        <v>115</v>
      </c>
      <c r="AA37" s="1">
        <v>114.7</v>
      </c>
      <c r="AB37" s="1">
        <v>114.8</v>
      </c>
      <c r="AC37" s="1">
        <v>114.6</v>
      </c>
      <c r="AD37" s="1">
        <v>114.4</v>
      </c>
      <c r="AE37" s="1">
        <v>121.2</v>
      </c>
      <c r="AF37" s="10" t="s">
        <v>32</v>
      </c>
      <c r="AG37" s="1">
        <v>116.3</v>
      </c>
      <c r="AH37" s="1">
        <v>116.3</v>
      </c>
      <c r="AI37" s="1">
        <v>116.8</v>
      </c>
      <c r="AJ37" s="1">
        <v>118.9</v>
      </c>
      <c r="AK37" s="1">
        <v>118.1</v>
      </c>
      <c r="AL37" s="1">
        <v>117.2</v>
      </c>
      <c r="AM37" s="1">
        <v>117.1</v>
      </c>
      <c r="AN37" s="1">
        <v>116.3</v>
      </c>
      <c r="AO37" s="1">
        <v>114.9</v>
      </c>
      <c r="AP37" s="1">
        <v>114.3</v>
      </c>
      <c r="AQ37" s="1">
        <v>114.8</v>
      </c>
      <c r="AR37" s="1">
        <v>115.9</v>
      </c>
      <c r="AS37" s="1">
        <v>116.1</v>
      </c>
      <c r="AT37" s="1">
        <v>115.7</v>
      </c>
      <c r="AU37" s="1">
        <v>120.4</v>
      </c>
      <c r="AV37" s="1">
        <v>120.4</v>
      </c>
      <c r="AW37" s="1">
        <v>122.5</v>
      </c>
      <c r="AX37" s="1">
        <v>123.1</v>
      </c>
      <c r="AY37" s="1">
        <v>121.9</v>
      </c>
      <c r="AZ37" s="1">
        <v>121.3</v>
      </c>
      <c r="BA37" s="1">
        <v>120.6</v>
      </c>
      <c r="BB37" s="1">
        <v>120.3</v>
      </c>
      <c r="BC37" s="1">
        <v>120.5</v>
      </c>
      <c r="BD37" s="1">
        <v>121.2</v>
      </c>
      <c r="BE37" s="1">
        <v>121.4</v>
      </c>
      <c r="BF37" s="1">
        <v>121.5</v>
      </c>
      <c r="BG37" s="1">
        <v>122.2</v>
      </c>
      <c r="BH37" s="1">
        <v>123.1</v>
      </c>
      <c r="BI37" s="1">
        <v>123.4</v>
      </c>
      <c r="BJ37" s="1">
        <v>123.4</v>
      </c>
      <c r="BK37" s="1">
        <v>123.1</v>
      </c>
      <c r="BL37" s="1">
        <v>122.7</v>
      </c>
      <c r="BM37" s="1">
        <v>121.9</v>
      </c>
      <c r="BN37" s="1">
        <v>121.9</v>
      </c>
      <c r="BO37" s="1">
        <v>123.1</v>
      </c>
      <c r="BP37" s="1">
        <v>124.2</v>
      </c>
    </row>
    <row r="38" spans="1:68" hidden="1">
      <c r="A38" s="1" t="s">
        <v>33</v>
      </c>
      <c r="B38" s="1" t="s">
        <v>12</v>
      </c>
      <c r="C38" s="1" t="s">
        <v>96</v>
      </c>
      <c r="D38" s="1">
        <v>140.5</v>
      </c>
      <c r="E38" s="1">
        <v>140.69999999999999</v>
      </c>
      <c r="F38" s="1">
        <v>140.69999999999999</v>
      </c>
      <c r="G38" s="1">
        <v>140.19999999999999</v>
      </c>
      <c r="H38" s="1">
        <v>139.6</v>
      </c>
      <c r="I38" s="1">
        <v>140</v>
      </c>
      <c r="J38" s="1">
        <v>140.30000000000001</v>
      </c>
      <c r="K38" s="1">
        <v>141.1</v>
      </c>
      <c r="L38" s="1">
        <v>141.19999999999999</v>
      </c>
      <c r="M38" s="1">
        <v>141.1</v>
      </c>
      <c r="N38" s="1">
        <v>141.4</v>
      </c>
      <c r="O38" s="1">
        <v>141.5</v>
      </c>
      <c r="P38" s="1">
        <v>140.4</v>
      </c>
      <c r="Q38" s="1">
        <v>140.80000000000001</v>
      </c>
      <c r="R38" s="1">
        <v>140.69999999999999</v>
      </c>
      <c r="S38" s="10">
        <v>140.69999999999999</v>
      </c>
      <c r="T38" s="1">
        <v>141</v>
      </c>
      <c r="U38" s="1">
        <v>141</v>
      </c>
      <c r="V38" s="1">
        <v>141.6</v>
      </c>
      <c r="W38" s="1">
        <v>142.5</v>
      </c>
      <c r="X38" s="1">
        <v>143.80000000000001</v>
      </c>
      <c r="Y38" s="1">
        <v>145.19999999999999</v>
      </c>
      <c r="Z38" s="1">
        <v>146.30000000000001</v>
      </c>
      <c r="AA38" s="1">
        <v>148</v>
      </c>
      <c r="AB38" s="1">
        <v>149.5</v>
      </c>
      <c r="AC38" s="1">
        <v>150.4</v>
      </c>
      <c r="AD38" s="1">
        <v>151.5</v>
      </c>
      <c r="AE38" s="1">
        <v>154</v>
      </c>
      <c r="AF38" s="10" t="s">
        <v>32</v>
      </c>
      <c r="AG38" s="1">
        <v>158.80000000000001</v>
      </c>
      <c r="AH38" s="1">
        <v>158.80000000000001</v>
      </c>
      <c r="AI38" s="1">
        <v>160</v>
      </c>
      <c r="AJ38" s="1">
        <v>160.9</v>
      </c>
      <c r="AK38" s="1">
        <v>161.30000000000001</v>
      </c>
      <c r="AL38" s="1">
        <v>161.4</v>
      </c>
      <c r="AM38" s="1">
        <v>161.9</v>
      </c>
      <c r="AN38" s="1">
        <v>163</v>
      </c>
      <c r="AO38" s="1">
        <v>162.5</v>
      </c>
      <c r="AP38" s="1">
        <v>162.6</v>
      </c>
      <c r="AQ38" s="1">
        <v>162.80000000000001</v>
      </c>
      <c r="AR38" s="1">
        <v>165.2</v>
      </c>
      <c r="AS38" s="1">
        <v>165.5</v>
      </c>
      <c r="AT38" s="1">
        <v>165.5</v>
      </c>
      <c r="AU38" s="1">
        <v>166.2</v>
      </c>
      <c r="AV38" s="1">
        <v>166.2</v>
      </c>
      <c r="AW38" s="1">
        <v>166.8</v>
      </c>
      <c r="AX38" s="1">
        <v>167.2</v>
      </c>
      <c r="AY38" s="1">
        <v>168.2</v>
      </c>
      <c r="AZ38" s="1">
        <v>169.8</v>
      </c>
      <c r="BA38" s="1">
        <v>172.2</v>
      </c>
      <c r="BB38" s="1">
        <v>174.7</v>
      </c>
      <c r="BC38" s="1">
        <v>178</v>
      </c>
      <c r="BD38" s="1">
        <v>181.4</v>
      </c>
      <c r="BE38" s="1">
        <v>183.5</v>
      </c>
      <c r="BF38" s="1">
        <v>186.3</v>
      </c>
      <c r="BG38" s="1">
        <v>189.7</v>
      </c>
      <c r="BH38" s="1">
        <v>193.6</v>
      </c>
      <c r="BI38" s="1">
        <v>196.4</v>
      </c>
      <c r="BJ38" s="1">
        <v>198.8</v>
      </c>
      <c r="BK38" s="1">
        <v>200.5</v>
      </c>
      <c r="BL38" s="1">
        <v>204.3</v>
      </c>
      <c r="BM38" s="1">
        <v>204.8</v>
      </c>
      <c r="BN38" s="1">
        <v>204.8</v>
      </c>
      <c r="BO38" s="1">
        <v>207.8</v>
      </c>
      <c r="BP38" s="1">
        <v>211.9</v>
      </c>
    </row>
    <row r="39" spans="1:68" hidden="1">
      <c r="A39" s="1" t="s">
        <v>33</v>
      </c>
      <c r="B39" s="1" t="s">
        <v>14</v>
      </c>
      <c r="C39" s="1" t="s">
        <v>117</v>
      </c>
      <c r="D39" s="1">
        <v>146.80000000000001</v>
      </c>
      <c r="E39" s="1">
        <v>147.1</v>
      </c>
      <c r="F39" s="1">
        <v>147.6</v>
      </c>
      <c r="G39" s="1">
        <v>148.30000000000001</v>
      </c>
      <c r="H39" s="1">
        <v>148.69999999999999</v>
      </c>
      <c r="I39" s="1">
        <v>149</v>
      </c>
      <c r="J39" s="1">
        <v>149.4</v>
      </c>
      <c r="K39" s="1">
        <v>150.4</v>
      </c>
      <c r="L39" s="1">
        <v>151.30000000000001</v>
      </c>
      <c r="M39" s="1">
        <v>152</v>
      </c>
      <c r="N39" s="1">
        <v>152.6</v>
      </c>
      <c r="O39" s="1">
        <v>152.9</v>
      </c>
      <c r="P39" s="1">
        <v>153.19999999999999</v>
      </c>
      <c r="Q39" s="1">
        <v>153.5</v>
      </c>
      <c r="R39" s="1">
        <v>153.9</v>
      </c>
      <c r="S39" s="10">
        <v>153.9</v>
      </c>
      <c r="T39" s="1">
        <v>154.5</v>
      </c>
      <c r="U39" s="1">
        <v>155.1</v>
      </c>
      <c r="V39" s="1">
        <v>155.6</v>
      </c>
      <c r="W39" s="1">
        <v>156.19999999999999</v>
      </c>
      <c r="X39" s="1">
        <v>156.4</v>
      </c>
      <c r="Y39" s="1">
        <v>156.80000000000001</v>
      </c>
      <c r="Z39" s="1">
        <v>157.19999999999999</v>
      </c>
      <c r="AA39" s="1">
        <v>157.69999999999999</v>
      </c>
      <c r="AB39" s="1">
        <v>158.5</v>
      </c>
      <c r="AC39" s="1">
        <v>159</v>
      </c>
      <c r="AD39" s="1">
        <v>159.1</v>
      </c>
      <c r="AE39" s="10">
        <v>159.1</v>
      </c>
      <c r="AF39" s="10" t="s">
        <v>32</v>
      </c>
      <c r="AG39" s="1">
        <v>161.69999999999999</v>
      </c>
      <c r="AH39" s="1">
        <v>161.69999999999999</v>
      </c>
      <c r="AI39" s="1">
        <v>163.30000000000001</v>
      </c>
      <c r="AJ39" s="1">
        <v>164.4</v>
      </c>
      <c r="AK39" s="1">
        <v>164.8</v>
      </c>
      <c r="AL39" s="1">
        <v>165.1</v>
      </c>
      <c r="AM39" s="1">
        <v>166.1</v>
      </c>
      <c r="AN39" s="1">
        <v>167.2</v>
      </c>
      <c r="AO39" s="1">
        <v>169.4</v>
      </c>
      <c r="AP39" s="1">
        <v>170.3</v>
      </c>
      <c r="AQ39" s="1">
        <v>171.4</v>
      </c>
      <c r="AR39" s="1">
        <v>171.1</v>
      </c>
      <c r="AS39" s="1">
        <v>173.3</v>
      </c>
      <c r="AT39" s="1">
        <v>173.5</v>
      </c>
      <c r="AU39" s="1">
        <v>175.1</v>
      </c>
      <c r="AV39" s="1">
        <v>175.1</v>
      </c>
      <c r="AW39" s="1">
        <v>175.9</v>
      </c>
      <c r="AX39" s="1">
        <v>176.8</v>
      </c>
      <c r="AY39" s="1">
        <v>178.2</v>
      </c>
      <c r="AZ39" s="1">
        <v>179</v>
      </c>
      <c r="BA39" s="1">
        <v>180</v>
      </c>
      <c r="BB39" s="1">
        <v>181.5</v>
      </c>
      <c r="BC39" s="1">
        <v>183.3</v>
      </c>
      <c r="BD39" s="1">
        <v>184.9</v>
      </c>
      <c r="BE39" s="1">
        <v>186.3</v>
      </c>
      <c r="BF39" s="1">
        <v>187.7</v>
      </c>
      <c r="BG39" s="1">
        <v>188.9</v>
      </c>
      <c r="BH39" s="1">
        <v>190.4</v>
      </c>
      <c r="BI39" s="1">
        <v>191.5</v>
      </c>
      <c r="BJ39" s="1">
        <v>192.4</v>
      </c>
      <c r="BK39" s="1">
        <v>193.3</v>
      </c>
      <c r="BL39" s="1">
        <v>194.3</v>
      </c>
      <c r="BM39" s="1">
        <v>196.6</v>
      </c>
      <c r="BN39" s="1">
        <v>196.6</v>
      </c>
      <c r="BO39" s="1">
        <v>197</v>
      </c>
      <c r="BP39" s="1">
        <v>197.7</v>
      </c>
    </row>
    <row r="40" spans="1:68" hidden="1">
      <c r="A40" s="1" t="s">
        <v>33</v>
      </c>
      <c r="B40" s="1" t="s">
        <v>15</v>
      </c>
      <c r="C40" s="1" t="s">
        <v>96</v>
      </c>
      <c r="D40" s="1">
        <v>137.19999999999999</v>
      </c>
      <c r="E40" s="1">
        <v>135.6</v>
      </c>
      <c r="F40" s="1">
        <v>134.80000000000001</v>
      </c>
      <c r="G40" s="1">
        <v>135.69999999999999</v>
      </c>
      <c r="H40" s="1">
        <v>136.4</v>
      </c>
      <c r="I40" s="1">
        <v>138.4</v>
      </c>
      <c r="J40" s="1">
        <v>140.30000000000001</v>
      </c>
      <c r="K40" s="1">
        <v>140.1</v>
      </c>
      <c r="L40" s="1">
        <v>138.9</v>
      </c>
      <c r="M40" s="1">
        <v>139.4</v>
      </c>
      <c r="N40" s="1">
        <v>139.1</v>
      </c>
      <c r="O40" s="1">
        <v>137.6</v>
      </c>
      <c r="P40" s="1">
        <v>137.30000000000001</v>
      </c>
      <c r="Q40" s="1">
        <v>138</v>
      </c>
      <c r="R40" s="1">
        <v>139.6</v>
      </c>
      <c r="S40" s="10">
        <v>139.6</v>
      </c>
      <c r="T40" s="1">
        <v>143.80000000000001</v>
      </c>
      <c r="U40" s="1">
        <v>145.6</v>
      </c>
      <c r="V40" s="1">
        <v>147.69999999999999</v>
      </c>
      <c r="W40" s="1">
        <v>149.1</v>
      </c>
      <c r="X40" s="1">
        <v>149.5</v>
      </c>
      <c r="Y40" s="1">
        <v>151.9</v>
      </c>
      <c r="Z40" s="1">
        <v>153.6</v>
      </c>
      <c r="AA40" s="1">
        <v>156.30000000000001</v>
      </c>
      <c r="AB40" s="1">
        <v>154.4</v>
      </c>
      <c r="AC40" s="1">
        <v>151.69999999999999</v>
      </c>
      <c r="AD40" s="1">
        <v>150.1</v>
      </c>
      <c r="AE40" s="1">
        <v>153.5</v>
      </c>
      <c r="AF40" s="10" t="s">
        <v>32</v>
      </c>
      <c r="AG40" s="1">
        <v>157</v>
      </c>
      <c r="AH40" s="1">
        <v>157</v>
      </c>
      <c r="AI40" s="1">
        <v>159.9</v>
      </c>
      <c r="AJ40" s="1">
        <v>161.30000000000001</v>
      </c>
      <c r="AK40" s="1">
        <v>164.4</v>
      </c>
      <c r="AL40" s="1">
        <v>167</v>
      </c>
      <c r="AM40" s="1">
        <v>167</v>
      </c>
      <c r="AN40" s="1">
        <v>163.4</v>
      </c>
      <c r="AO40" s="1">
        <v>160.80000000000001</v>
      </c>
      <c r="AP40" s="1">
        <v>160.4</v>
      </c>
      <c r="AQ40" s="1">
        <v>162</v>
      </c>
      <c r="AR40" s="1">
        <v>164.2</v>
      </c>
      <c r="AS40" s="1">
        <v>166.2</v>
      </c>
      <c r="AT40" s="1">
        <v>167.9</v>
      </c>
      <c r="AU40" s="1">
        <v>167.3</v>
      </c>
      <c r="AV40" s="1">
        <v>167.3</v>
      </c>
      <c r="AW40" s="1">
        <v>171.5</v>
      </c>
      <c r="AX40" s="1">
        <v>173.5</v>
      </c>
      <c r="AY40" s="1">
        <v>172.2</v>
      </c>
      <c r="AZ40" s="1">
        <v>170.3</v>
      </c>
      <c r="BA40" s="1">
        <v>170.2</v>
      </c>
      <c r="BB40" s="1">
        <v>171.5</v>
      </c>
      <c r="BC40" s="1">
        <v>174.5</v>
      </c>
      <c r="BD40" s="1">
        <v>177.5</v>
      </c>
      <c r="BE40" s="1">
        <v>179.3</v>
      </c>
      <c r="BF40" s="1">
        <v>179.4</v>
      </c>
      <c r="BG40" s="1">
        <v>180.4</v>
      </c>
      <c r="BH40" s="1">
        <v>181.8</v>
      </c>
      <c r="BI40" s="1">
        <v>183.3</v>
      </c>
      <c r="BJ40" s="1">
        <v>181.3</v>
      </c>
      <c r="BK40" s="1">
        <v>178.6</v>
      </c>
      <c r="BL40" s="1">
        <v>179.5</v>
      </c>
      <c r="BM40" s="1">
        <v>180.7</v>
      </c>
      <c r="BN40" s="1">
        <v>180.8</v>
      </c>
      <c r="BO40" s="1">
        <v>182.1</v>
      </c>
      <c r="BP40" s="1">
        <v>183.1</v>
      </c>
    </row>
    <row r="41" spans="1:68" hidden="1">
      <c r="A41" s="1" t="s">
        <v>33</v>
      </c>
      <c r="B41" s="1" t="s">
        <v>13</v>
      </c>
      <c r="C41" s="1" t="s">
        <v>96</v>
      </c>
      <c r="D41" s="1">
        <v>125.9</v>
      </c>
      <c r="E41" s="1">
        <v>125.9</v>
      </c>
      <c r="F41" s="1">
        <v>126.2</v>
      </c>
      <c r="G41" s="1">
        <v>126.5</v>
      </c>
      <c r="H41" s="1">
        <v>126.6</v>
      </c>
      <c r="I41" s="1">
        <v>126.7</v>
      </c>
      <c r="J41" s="1">
        <v>126.8</v>
      </c>
      <c r="K41" s="1">
        <v>127.4</v>
      </c>
      <c r="L41" s="1">
        <v>127.7</v>
      </c>
      <c r="M41" s="1">
        <v>127.6</v>
      </c>
      <c r="N41" s="1">
        <v>128</v>
      </c>
      <c r="O41" s="1">
        <v>128.1</v>
      </c>
      <c r="P41" s="1">
        <v>128.1</v>
      </c>
      <c r="Q41" s="1">
        <v>128.30000000000001</v>
      </c>
      <c r="R41" s="1">
        <v>128.5</v>
      </c>
      <c r="S41" s="10">
        <v>128.5</v>
      </c>
      <c r="T41" s="1">
        <v>128.9</v>
      </c>
      <c r="U41" s="1">
        <v>129</v>
      </c>
      <c r="V41" s="1">
        <v>129.5</v>
      </c>
      <c r="W41" s="1">
        <v>129.80000000000001</v>
      </c>
      <c r="X41" s="1">
        <v>130</v>
      </c>
      <c r="Y41" s="1">
        <v>130.19999999999999</v>
      </c>
      <c r="Z41" s="1">
        <v>130.5</v>
      </c>
      <c r="AA41" s="1">
        <v>130.80000000000001</v>
      </c>
      <c r="AB41" s="1">
        <v>131.1</v>
      </c>
      <c r="AC41" s="1">
        <v>131.5</v>
      </c>
      <c r="AD41" s="1">
        <v>131.9</v>
      </c>
      <c r="AE41" s="1">
        <v>133.5</v>
      </c>
      <c r="AF41" s="10" t="s">
        <v>32</v>
      </c>
      <c r="AG41" s="1">
        <v>135.6</v>
      </c>
      <c r="AH41" s="1">
        <v>135.6</v>
      </c>
      <c r="AI41" s="1">
        <v>136.5</v>
      </c>
      <c r="AJ41" s="1">
        <v>137.69999999999999</v>
      </c>
      <c r="AK41" s="1">
        <v>139.19999999999999</v>
      </c>
      <c r="AL41" s="1">
        <v>141.5</v>
      </c>
      <c r="AM41" s="1">
        <v>143.30000000000001</v>
      </c>
      <c r="AN41" s="1">
        <v>145.9</v>
      </c>
      <c r="AO41" s="1">
        <v>149.19999999999999</v>
      </c>
      <c r="AP41" s="1">
        <v>150.69999999999999</v>
      </c>
      <c r="AQ41" s="1">
        <v>151.5</v>
      </c>
      <c r="AR41" s="1">
        <v>152</v>
      </c>
      <c r="AS41" s="1">
        <v>152.30000000000001</v>
      </c>
      <c r="AT41" s="1">
        <v>153.4</v>
      </c>
      <c r="AU41" s="1">
        <v>154.80000000000001</v>
      </c>
      <c r="AV41" s="1">
        <v>154.80000000000001</v>
      </c>
      <c r="AW41" s="1">
        <v>155.4</v>
      </c>
      <c r="AX41" s="1">
        <v>156.1</v>
      </c>
      <c r="AY41" s="1">
        <v>156.5</v>
      </c>
      <c r="AZ41" s="1">
        <v>156.6</v>
      </c>
      <c r="BA41" s="1">
        <v>156.69999999999999</v>
      </c>
      <c r="BB41" s="1">
        <v>157.1</v>
      </c>
      <c r="BC41" s="1">
        <v>157.5</v>
      </c>
      <c r="BD41" s="1">
        <v>158.5</v>
      </c>
      <c r="BE41" s="1">
        <v>159.1</v>
      </c>
      <c r="BF41" s="1">
        <v>159.80000000000001</v>
      </c>
      <c r="BG41" s="1">
        <v>160.5</v>
      </c>
      <c r="BH41" s="1">
        <v>161.1</v>
      </c>
      <c r="BI41" s="1">
        <v>161.6</v>
      </c>
      <c r="BJ41" s="1">
        <v>162.1</v>
      </c>
      <c r="BK41" s="1">
        <v>162.80000000000001</v>
      </c>
      <c r="BL41" s="1">
        <v>163.69999999999999</v>
      </c>
      <c r="BM41" s="1">
        <v>164.9</v>
      </c>
      <c r="BN41" s="1">
        <v>164.9</v>
      </c>
      <c r="BO41" s="1">
        <v>165.5</v>
      </c>
      <c r="BP41" s="1">
        <v>165.9</v>
      </c>
    </row>
    <row r="42" spans="1:68" hidden="1">
      <c r="A42" s="1" t="s">
        <v>33</v>
      </c>
      <c r="B42" s="1" t="s">
        <v>16</v>
      </c>
      <c r="C42" s="1" t="s">
        <v>117</v>
      </c>
      <c r="D42" s="1">
        <v>157.69999999999999</v>
      </c>
      <c r="E42" s="1">
        <v>159.30000000000001</v>
      </c>
      <c r="F42" s="1">
        <v>159.69999999999999</v>
      </c>
      <c r="G42" s="1">
        <v>159.19999999999999</v>
      </c>
      <c r="H42" s="1">
        <v>160.30000000000001</v>
      </c>
      <c r="I42" s="1">
        <v>161</v>
      </c>
      <c r="J42" s="1">
        <v>161.4</v>
      </c>
      <c r="K42" s="1">
        <v>162.1</v>
      </c>
      <c r="L42" s="1">
        <v>163.30000000000001</v>
      </c>
      <c r="M42" s="1">
        <v>164</v>
      </c>
      <c r="N42" s="1">
        <v>164.4</v>
      </c>
      <c r="O42" s="1">
        <v>164.6</v>
      </c>
      <c r="P42" s="1">
        <v>164.7</v>
      </c>
      <c r="Q42" s="1">
        <v>164.9</v>
      </c>
      <c r="R42" s="1">
        <v>165.3</v>
      </c>
      <c r="S42" s="10">
        <v>165.3</v>
      </c>
      <c r="T42" s="1">
        <v>166.2</v>
      </c>
      <c r="U42" s="1">
        <v>166.7</v>
      </c>
      <c r="V42" s="1">
        <v>167.2</v>
      </c>
      <c r="W42" s="1">
        <v>167.9</v>
      </c>
      <c r="X42" s="1">
        <v>168.6</v>
      </c>
      <c r="Y42" s="1">
        <v>169.3</v>
      </c>
      <c r="Z42" s="1">
        <v>169.9</v>
      </c>
      <c r="AA42" s="1">
        <v>170.4</v>
      </c>
      <c r="AB42" s="1">
        <v>170.8</v>
      </c>
      <c r="AC42" s="1">
        <v>172</v>
      </c>
      <c r="AD42" s="1">
        <v>173.3</v>
      </c>
      <c r="AE42" s="10">
        <v>173.3</v>
      </c>
      <c r="AF42" s="10" t="s">
        <v>32</v>
      </c>
      <c r="AG42" s="1">
        <v>186.7</v>
      </c>
      <c r="AH42" s="1">
        <v>186.7</v>
      </c>
      <c r="AI42" s="1">
        <v>187.2</v>
      </c>
      <c r="AJ42" s="1">
        <v>188.7</v>
      </c>
      <c r="AK42" s="1">
        <v>188.7</v>
      </c>
      <c r="AL42" s="1">
        <v>188.8</v>
      </c>
      <c r="AM42" s="1">
        <v>190.2</v>
      </c>
      <c r="AN42" s="1">
        <v>191.8</v>
      </c>
      <c r="AO42" s="1">
        <v>193.3</v>
      </c>
      <c r="AP42" s="1">
        <v>193.5</v>
      </c>
      <c r="AQ42" s="1">
        <v>194.4</v>
      </c>
      <c r="AR42" s="1">
        <v>198.2</v>
      </c>
      <c r="AS42" s="1">
        <v>195.6</v>
      </c>
      <c r="AT42" s="1">
        <v>195.5</v>
      </c>
      <c r="AU42" s="1">
        <v>196.5</v>
      </c>
      <c r="AV42" s="1">
        <v>196.5</v>
      </c>
      <c r="AW42" s="1">
        <v>197</v>
      </c>
      <c r="AX42" s="1">
        <v>197</v>
      </c>
      <c r="AY42" s="1">
        <v>196.8</v>
      </c>
      <c r="AZ42" s="1">
        <v>196.4</v>
      </c>
      <c r="BA42" s="1">
        <v>196.5</v>
      </c>
      <c r="BB42" s="1">
        <v>197.5</v>
      </c>
      <c r="BC42" s="1">
        <v>197.1</v>
      </c>
      <c r="BD42" s="1">
        <v>197.5</v>
      </c>
      <c r="BE42" s="1">
        <v>198.3</v>
      </c>
      <c r="BF42" s="1">
        <v>198.6</v>
      </c>
      <c r="BG42" s="1">
        <v>198.7</v>
      </c>
      <c r="BH42" s="1">
        <v>199.7</v>
      </c>
      <c r="BI42" s="1">
        <v>200.1</v>
      </c>
      <c r="BJ42" s="1">
        <v>200.6</v>
      </c>
      <c r="BK42" s="1">
        <v>201.1</v>
      </c>
      <c r="BL42" s="1">
        <v>201.6</v>
      </c>
      <c r="BM42" s="1">
        <v>202.7</v>
      </c>
      <c r="BN42" s="1">
        <v>202.7</v>
      </c>
      <c r="BO42" s="1">
        <v>203.5</v>
      </c>
      <c r="BP42" s="1">
        <v>204.2</v>
      </c>
    </row>
    <row r="43" spans="1:68" hidden="1">
      <c r="A43" s="1" t="s">
        <v>33</v>
      </c>
      <c r="B43" s="1" t="s">
        <v>17</v>
      </c>
      <c r="C43" s="1" t="s">
        <v>19</v>
      </c>
      <c r="D43" s="1">
        <v>136</v>
      </c>
      <c r="E43" s="1">
        <v>136.30000000000001</v>
      </c>
      <c r="F43" s="1">
        <v>136.69999999999999</v>
      </c>
      <c r="G43" s="1">
        <v>137.80000000000001</v>
      </c>
      <c r="H43" s="1">
        <v>138.6</v>
      </c>
      <c r="I43" s="1">
        <v>138.9</v>
      </c>
      <c r="J43" s="1">
        <v>139.6</v>
      </c>
      <c r="K43" s="1">
        <v>140</v>
      </c>
      <c r="L43" s="1">
        <v>140.80000000000001</v>
      </c>
      <c r="M43" s="1">
        <v>141.5</v>
      </c>
      <c r="N43" s="1">
        <v>142.4</v>
      </c>
      <c r="O43" s="1">
        <v>142.69999999999999</v>
      </c>
      <c r="P43" s="1">
        <v>143</v>
      </c>
      <c r="Q43" s="1">
        <v>143.30000000000001</v>
      </c>
      <c r="R43" s="1">
        <v>143.5</v>
      </c>
      <c r="S43" s="10">
        <v>143.5</v>
      </c>
      <c r="T43" s="1">
        <v>144</v>
      </c>
      <c r="U43" s="1">
        <v>144.30000000000001</v>
      </c>
      <c r="V43" s="1">
        <v>144.69999999999999</v>
      </c>
      <c r="W43" s="1">
        <v>145</v>
      </c>
      <c r="X43" s="1">
        <v>145.30000000000001</v>
      </c>
      <c r="Y43" s="1">
        <v>145.9</v>
      </c>
      <c r="Z43" s="1">
        <v>146.30000000000001</v>
      </c>
      <c r="AA43" s="1">
        <v>146.80000000000001</v>
      </c>
      <c r="AB43" s="1">
        <v>147</v>
      </c>
      <c r="AC43" s="1">
        <v>147.30000000000001</v>
      </c>
      <c r="AD43" s="1">
        <v>147.69999999999999</v>
      </c>
      <c r="AE43" s="10">
        <v>147.69999999999999</v>
      </c>
      <c r="AF43" s="10" t="s">
        <v>32</v>
      </c>
      <c r="AG43" s="1">
        <v>149.1</v>
      </c>
      <c r="AH43" s="1">
        <v>149.1</v>
      </c>
      <c r="AI43" s="1">
        <v>150</v>
      </c>
      <c r="AJ43" s="1">
        <v>150.19999999999999</v>
      </c>
      <c r="AK43" s="1">
        <v>150.5</v>
      </c>
      <c r="AL43" s="1">
        <v>151.1</v>
      </c>
      <c r="AM43" s="1">
        <v>151.9</v>
      </c>
      <c r="AN43" s="1">
        <v>152.5</v>
      </c>
      <c r="AO43" s="1">
        <v>154.19999999999999</v>
      </c>
      <c r="AP43" s="1">
        <v>155.1</v>
      </c>
      <c r="AQ43" s="1">
        <v>155.9</v>
      </c>
      <c r="AR43" s="1">
        <v>156.5</v>
      </c>
      <c r="AS43" s="1">
        <v>157.30000000000001</v>
      </c>
      <c r="AT43" s="1">
        <v>157.9</v>
      </c>
      <c r="AU43" s="1">
        <v>159.80000000000001</v>
      </c>
      <c r="AV43" s="1">
        <v>159.80000000000001</v>
      </c>
      <c r="AW43" s="1">
        <v>160.80000000000001</v>
      </c>
      <c r="AX43" s="1">
        <v>162.30000000000001</v>
      </c>
      <c r="AY43" s="1">
        <v>163.30000000000001</v>
      </c>
      <c r="AZ43" s="1">
        <v>164.7</v>
      </c>
      <c r="BA43" s="1">
        <v>165.7</v>
      </c>
      <c r="BB43" s="1">
        <v>167.1</v>
      </c>
      <c r="BC43" s="1">
        <v>168.4</v>
      </c>
      <c r="BD43" s="1">
        <v>170</v>
      </c>
      <c r="BE43" s="1">
        <v>171.6</v>
      </c>
      <c r="BF43" s="1">
        <v>172.7</v>
      </c>
      <c r="BG43" s="1">
        <v>173.7</v>
      </c>
      <c r="BH43" s="1">
        <v>175</v>
      </c>
      <c r="BI43" s="1">
        <v>175.5</v>
      </c>
      <c r="BJ43" s="1">
        <v>176.7</v>
      </c>
      <c r="BK43" s="1">
        <v>177.7</v>
      </c>
      <c r="BL43" s="1">
        <v>178.7</v>
      </c>
      <c r="BM43" s="1">
        <v>180.3</v>
      </c>
      <c r="BN43" s="1">
        <v>180.2</v>
      </c>
      <c r="BO43" s="1">
        <v>181</v>
      </c>
      <c r="BP43" s="1">
        <v>181.3</v>
      </c>
    </row>
    <row r="44" spans="1:68" hidden="1">
      <c r="A44" s="1" t="s">
        <v>33</v>
      </c>
      <c r="B44" s="1" t="s">
        <v>18</v>
      </c>
      <c r="C44" s="1" t="s">
        <v>19</v>
      </c>
      <c r="D44" s="1">
        <v>125.9</v>
      </c>
      <c r="E44" s="1">
        <v>126.1</v>
      </c>
      <c r="F44" s="1">
        <v>126.7</v>
      </c>
      <c r="G44" s="1">
        <v>127.4</v>
      </c>
      <c r="H44" s="1">
        <v>127.9</v>
      </c>
      <c r="I44" s="1">
        <v>128.69999999999999</v>
      </c>
      <c r="J44" s="1">
        <v>128.9</v>
      </c>
      <c r="K44" s="1">
        <v>129</v>
      </c>
      <c r="L44" s="1">
        <v>129.30000000000001</v>
      </c>
      <c r="M44" s="1">
        <v>129.80000000000001</v>
      </c>
      <c r="N44" s="1">
        <v>130.19999999999999</v>
      </c>
      <c r="O44" s="1">
        <v>130.30000000000001</v>
      </c>
      <c r="P44" s="1">
        <v>130.4</v>
      </c>
      <c r="Q44" s="1">
        <v>130.80000000000001</v>
      </c>
      <c r="R44" s="1">
        <v>131.19999999999999</v>
      </c>
      <c r="S44" s="10">
        <v>131.19999999999999</v>
      </c>
      <c r="T44" s="1">
        <v>131.69999999999999</v>
      </c>
      <c r="U44" s="1">
        <v>131.69999999999999</v>
      </c>
      <c r="V44" s="1">
        <v>131.9</v>
      </c>
      <c r="W44" s="1">
        <v>132.19999999999999</v>
      </c>
      <c r="X44" s="1">
        <v>132.19999999999999</v>
      </c>
      <c r="Y44" s="1">
        <v>132.4</v>
      </c>
      <c r="Z44" s="1">
        <v>132.6</v>
      </c>
      <c r="AA44" s="1">
        <v>132.80000000000001</v>
      </c>
      <c r="AB44" s="1">
        <v>133.19999999999999</v>
      </c>
      <c r="AC44" s="1">
        <v>133.5</v>
      </c>
      <c r="AD44" s="1">
        <v>133.80000000000001</v>
      </c>
      <c r="AE44" s="10">
        <v>133.80000000000001</v>
      </c>
      <c r="AF44" s="10" t="s">
        <v>32</v>
      </c>
      <c r="AG44" s="1">
        <v>136.6</v>
      </c>
      <c r="AH44" s="1">
        <v>136.6</v>
      </c>
      <c r="AI44" s="1">
        <v>135.19999999999999</v>
      </c>
      <c r="AJ44" s="1">
        <v>136.30000000000001</v>
      </c>
      <c r="AK44" s="1">
        <v>136.1</v>
      </c>
      <c r="AL44" s="1">
        <v>136.4</v>
      </c>
      <c r="AM44" s="1">
        <v>136.69999999999999</v>
      </c>
      <c r="AN44" s="1">
        <v>137.30000000000001</v>
      </c>
      <c r="AO44" s="1">
        <v>138.19999999999999</v>
      </c>
      <c r="AP44" s="1">
        <v>138.69999999999999</v>
      </c>
      <c r="AQ44" s="1">
        <v>139.30000000000001</v>
      </c>
      <c r="AR44" s="1">
        <v>140.19999999999999</v>
      </c>
      <c r="AS44" s="1">
        <v>140.5</v>
      </c>
      <c r="AT44" s="1">
        <v>141.9</v>
      </c>
      <c r="AU44" s="1">
        <v>143.6</v>
      </c>
      <c r="AV44" s="1">
        <v>143.6</v>
      </c>
      <c r="AW44" s="1">
        <v>144.4</v>
      </c>
      <c r="AX44" s="1">
        <v>145.30000000000001</v>
      </c>
      <c r="AY44" s="1">
        <v>146.69999999999999</v>
      </c>
      <c r="AZ44" s="1">
        <v>148.5</v>
      </c>
      <c r="BA44" s="1">
        <v>150.4</v>
      </c>
      <c r="BB44" s="1">
        <v>152.6</v>
      </c>
      <c r="BC44" s="1">
        <v>154.5</v>
      </c>
      <c r="BD44" s="1">
        <v>155.9</v>
      </c>
      <c r="BE44" s="1">
        <v>157.4</v>
      </c>
      <c r="BF44" s="1">
        <v>158.69999999999999</v>
      </c>
      <c r="BG44" s="1">
        <v>160</v>
      </c>
      <c r="BH44" s="1">
        <v>161.69999999999999</v>
      </c>
      <c r="BI44" s="1">
        <v>162.6</v>
      </c>
      <c r="BJ44" s="1">
        <v>163.5</v>
      </c>
      <c r="BK44" s="1">
        <v>164.5</v>
      </c>
      <c r="BL44" s="1">
        <v>165.3</v>
      </c>
      <c r="BM44" s="1">
        <v>167</v>
      </c>
      <c r="BN44" s="1">
        <v>167</v>
      </c>
      <c r="BO44" s="1">
        <v>167.7</v>
      </c>
      <c r="BP44" s="1">
        <v>168.1</v>
      </c>
    </row>
    <row r="45" spans="1:68" hidden="1">
      <c r="A45" s="1" t="s">
        <v>33</v>
      </c>
      <c r="B45" s="1" t="s">
        <v>19</v>
      </c>
      <c r="C45" s="1" t="s">
        <v>19</v>
      </c>
      <c r="D45" s="1">
        <v>134.4</v>
      </c>
      <c r="E45" s="1">
        <v>134.69999999999999</v>
      </c>
      <c r="F45" s="1">
        <v>135.19999999999999</v>
      </c>
      <c r="G45" s="1">
        <v>136.19999999999999</v>
      </c>
      <c r="H45" s="1">
        <v>137</v>
      </c>
      <c r="I45" s="1">
        <v>137.4</v>
      </c>
      <c r="J45" s="1">
        <v>137.9</v>
      </c>
      <c r="K45" s="1">
        <v>138.30000000000001</v>
      </c>
      <c r="L45" s="1">
        <v>139.1</v>
      </c>
      <c r="M45" s="1">
        <v>139.69999999999999</v>
      </c>
      <c r="N45" s="1">
        <v>140.5</v>
      </c>
      <c r="O45" s="1">
        <v>140.80000000000001</v>
      </c>
      <c r="P45" s="1">
        <v>141.1</v>
      </c>
      <c r="Q45" s="1">
        <v>141.4</v>
      </c>
      <c r="R45" s="1">
        <v>141.6</v>
      </c>
      <c r="S45" s="10">
        <v>141.6</v>
      </c>
      <c r="T45" s="1">
        <v>142.19999999999999</v>
      </c>
      <c r="U45" s="1">
        <v>142.4</v>
      </c>
      <c r="V45" s="1">
        <v>142.69999999999999</v>
      </c>
      <c r="W45" s="1">
        <v>143</v>
      </c>
      <c r="X45" s="1">
        <v>143.30000000000001</v>
      </c>
      <c r="Y45" s="1">
        <v>143.9</v>
      </c>
      <c r="Z45" s="1">
        <v>144.19999999999999</v>
      </c>
      <c r="AA45" s="1">
        <v>144.6</v>
      </c>
      <c r="AB45" s="1">
        <v>144.9</v>
      </c>
      <c r="AC45" s="1">
        <v>145.19999999999999</v>
      </c>
      <c r="AD45" s="1">
        <v>145.6</v>
      </c>
      <c r="AE45" s="10">
        <v>145.6</v>
      </c>
      <c r="AF45" s="10" t="s">
        <v>32</v>
      </c>
      <c r="AG45" s="1">
        <v>147.19999999999999</v>
      </c>
      <c r="AH45" s="1">
        <v>147.19999999999999</v>
      </c>
      <c r="AI45" s="1">
        <v>147.80000000000001</v>
      </c>
      <c r="AJ45" s="1">
        <v>148.1</v>
      </c>
      <c r="AK45" s="1">
        <v>148.30000000000001</v>
      </c>
      <c r="AL45" s="1">
        <v>148.80000000000001</v>
      </c>
      <c r="AM45" s="1">
        <v>149.6</v>
      </c>
      <c r="AN45" s="1">
        <v>150.19999999999999</v>
      </c>
      <c r="AO45" s="1">
        <v>151.80000000000001</v>
      </c>
      <c r="AP45" s="1">
        <v>152.6</v>
      </c>
      <c r="AQ45" s="1">
        <v>153.4</v>
      </c>
      <c r="AR45" s="1">
        <v>154.1</v>
      </c>
      <c r="AS45" s="1">
        <v>154.80000000000001</v>
      </c>
      <c r="AT45" s="1">
        <v>155.5</v>
      </c>
      <c r="AU45" s="1">
        <v>157.30000000000001</v>
      </c>
      <c r="AV45" s="1">
        <v>157.4</v>
      </c>
      <c r="AW45" s="1">
        <v>158.30000000000001</v>
      </c>
      <c r="AX45" s="1">
        <v>159.69999999999999</v>
      </c>
      <c r="AY45" s="1">
        <v>160.69999999999999</v>
      </c>
      <c r="AZ45" s="1">
        <v>162.19999999999999</v>
      </c>
      <c r="BA45" s="1">
        <v>163.4</v>
      </c>
      <c r="BB45" s="1">
        <v>164.9</v>
      </c>
      <c r="BC45" s="1">
        <v>166.3</v>
      </c>
      <c r="BD45" s="1">
        <v>167.8</v>
      </c>
      <c r="BE45" s="1">
        <v>169.4</v>
      </c>
      <c r="BF45" s="1">
        <v>170.6</v>
      </c>
      <c r="BG45" s="1">
        <v>171.6</v>
      </c>
      <c r="BH45" s="1">
        <v>173</v>
      </c>
      <c r="BI45" s="1">
        <v>173.6</v>
      </c>
      <c r="BJ45" s="1">
        <v>174.7</v>
      </c>
      <c r="BK45" s="1">
        <v>175.7</v>
      </c>
      <c r="BL45" s="1">
        <v>176.6</v>
      </c>
      <c r="BM45" s="1">
        <v>178.2</v>
      </c>
      <c r="BN45" s="1">
        <v>178.2</v>
      </c>
      <c r="BO45" s="1">
        <v>178.9</v>
      </c>
      <c r="BP45" s="1">
        <v>179.3</v>
      </c>
    </row>
    <row r="46" spans="1:68" hidden="1">
      <c r="A46" s="1" t="s">
        <v>33</v>
      </c>
      <c r="B46" s="1" t="s">
        <v>20</v>
      </c>
      <c r="C46" s="1" t="s">
        <v>277</v>
      </c>
      <c r="D46" s="1">
        <v>140.4</v>
      </c>
      <c r="E46" s="1">
        <v>141.30000000000001</v>
      </c>
      <c r="F46" s="1">
        <v>142</v>
      </c>
      <c r="G46" s="1">
        <v>142.9</v>
      </c>
      <c r="H46" s="1">
        <v>143.19999999999999</v>
      </c>
      <c r="I46" s="1">
        <v>142.5</v>
      </c>
      <c r="J46" s="1">
        <v>143.6</v>
      </c>
      <c r="K46" s="1">
        <v>144.6</v>
      </c>
      <c r="L46" s="1">
        <v>145.30000000000001</v>
      </c>
      <c r="M46" s="1">
        <v>146.30000000000001</v>
      </c>
      <c r="N46" s="1">
        <v>146.9</v>
      </c>
      <c r="O46" s="1">
        <v>146.5</v>
      </c>
      <c r="P46" s="1">
        <v>147.69999999999999</v>
      </c>
      <c r="Q46" s="1">
        <v>148.5</v>
      </c>
      <c r="R46" s="1">
        <v>149</v>
      </c>
      <c r="S46" s="10">
        <v>149</v>
      </c>
      <c r="T46" s="1">
        <v>150.1</v>
      </c>
      <c r="U46" s="1">
        <v>149.4</v>
      </c>
      <c r="V46" s="1">
        <v>150.6</v>
      </c>
      <c r="W46" s="1">
        <v>151.6</v>
      </c>
      <c r="X46" s="1">
        <v>152.19999999999999</v>
      </c>
      <c r="Y46" s="1">
        <v>153</v>
      </c>
      <c r="Z46" s="1">
        <v>153.5</v>
      </c>
      <c r="AA46" s="1">
        <v>152.80000000000001</v>
      </c>
      <c r="AB46" s="1">
        <v>153.9</v>
      </c>
      <c r="AC46" s="1">
        <v>154.80000000000001</v>
      </c>
      <c r="AD46" s="1">
        <v>154.5</v>
      </c>
      <c r="AE46" s="1">
        <v>155.6</v>
      </c>
      <c r="AF46" s="10" t="s">
        <v>32</v>
      </c>
      <c r="AG46" s="1">
        <v>154.69999999999999</v>
      </c>
      <c r="AH46" s="1">
        <v>154.69999999999999</v>
      </c>
      <c r="AI46" s="1">
        <v>155.5</v>
      </c>
      <c r="AJ46" s="1">
        <v>156.30000000000001</v>
      </c>
      <c r="AK46" s="1">
        <v>156.5</v>
      </c>
      <c r="AL46" s="1">
        <v>158</v>
      </c>
      <c r="AM46" s="1">
        <v>158.4</v>
      </c>
      <c r="AN46" s="1">
        <v>157.69999999999999</v>
      </c>
      <c r="AO46" s="1">
        <v>159.80000000000001</v>
      </c>
      <c r="AP46" s="1">
        <v>159.9</v>
      </c>
      <c r="AQ46" s="1">
        <v>161.4</v>
      </c>
      <c r="AR46" s="1">
        <v>161.6</v>
      </c>
      <c r="AS46" s="1">
        <v>160.5</v>
      </c>
      <c r="AT46" s="1">
        <v>161.5</v>
      </c>
      <c r="AU46" s="1">
        <v>162.1</v>
      </c>
      <c r="AV46" s="1">
        <v>162.1</v>
      </c>
      <c r="AW46" s="1">
        <v>163.6</v>
      </c>
      <c r="AX46" s="1">
        <v>164.2</v>
      </c>
      <c r="AY46" s="1">
        <v>163.4</v>
      </c>
      <c r="AZ46" s="1">
        <v>164.5</v>
      </c>
      <c r="BA46" s="1">
        <v>165.5</v>
      </c>
      <c r="BB46" s="1">
        <v>165.3</v>
      </c>
      <c r="BC46" s="1">
        <v>167</v>
      </c>
      <c r="BD46" s="1">
        <v>167.5</v>
      </c>
      <c r="BE46" s="1">
        <v>166.8</v>
      </c>
      <c r="BF46" s="1">
        <v>167.8</v>
      </c>
      <c r="BG46" s="1">
        <v>169</v>
      </c>
      <c r="BH46" s="1">
        <v>169.5</v>
      </c>
      <c r="BI46" s="1">
        <v>171.2</v>
      </c>
      <c r="BJ46" s="1">
        <v>171.8</v>
      </c>
      <c r="BK46" s="1">
        <v>170.7</v>
      </c>
      <c r="BL46" s="1">
        <v>172.1</v>
      </c>
      <c r="BM46" s="1">
        <v>173.5</v>
      </c>
      <c r="BN46" s="1">
        <v>173.5</v>
      </c>
      <c r="BO46" s="1">
        <v>175.2</v>
      </c>
      <c r="BP46" s="1">
        <v>175.6</v>
      </c>
    </row>
    <row r="47" spans="1:68" hidden="1">
      <c r="A47" s="1" t="s">
        <v>33</v>
      </c>
      <c r="B47" s="1" t="s">
        <v>21</v>
      </c>
      <c r="C47" s="1" t="s">
        <v>277</v>
      </c>
      <c r="D47" s="1">
        <v>127.3</v>
      </c>
      <c r="E47" s="1">
        <v>127.3</v>
      </c>
      <c r="F47" s="1">
        <v>126.4</v>
      </c>
      <c r="G47" s="1">
        <v>124.6</v>
      </c>
      <c r="H47" s="1">
        <v>124.7</v>
      </c>
      <c r="I47" s="1">
        <v>126.5</v>
      </c>
      <c r="J47" s="1">
        <v>128.1</v>
      </c>
      <c r="K47" s="1">
        <v>129.80000000000001</v>
      </c>
      <c r="L47" s="1">
        <v>131.19999999999999</v>
      </c>
      <c r="M47" s="1">
        <v>133.4</v>
      </c>
      <c r="N47" s="1">
        <v>136.69999999999999</v>
      </c>
      <c r="O47" s="1">
        <v>132.4</v>
      </c>
      <c r="P47" s="1">
        <v>128.6</v>
      </c>
      <c r="Q47" s="1">
        <v>127.1</v>
      </c>
      <c r="R47" s="1">
        <v>128.80000000000001</v>
      </c>
      <c r="S47" s="10">
        <v>128.80000000000001</v>
      </c>
      <c r="T47" s="1">
        <v>129.4</v>
      </c>
      <c r="U47" s="1">
        <v>130.5</v>
      </c>
      <c r="V47" s="1">
        <v>127</v>
      </c>
      <c r="W47" s="1">
        <v>125.5</v>
      </c>
      <c r="X47" s="1">
        <v>126.6</v>
      </c>
      <c r="Y47" s="1">
        <v>128.9</v>
      </c>
      <c r="Z47" s="1">
        <v>132.19999999999999</v>
      </c>
      <c r="AA47" s="1">
        <v>133.6</v>
      </c>
      <c r="AB47" s="1">
        <v>135.1</v>
      </c>
      <c r="AC47" s="1">
        <v>138.9</v>
      </c>
      <c r="AD47" s="1">
        <v>141.4</v>
      </c>
      <c r="AE47" s="1">
        <v>137.1</v>
      </c>
      <c r="AF47" s="10" t="s">
        <v>32</v>
      </c>
      <c r="AG47" s="1">
        <v>137.1</v>
      </c>
      <c r="AH47" s="1">
        <v>137.1</v>
      </c>
      <c r="AI47" s="1">
        <v>138.30000000000001</v>
      </c>
      <c r="AJ47" s="1">
        <v>137.19999999999999</v>
      </c>
      <c r="AK47" s="1">
        <v>137.1</v>
      </c>
      <c r="AL47" s="1">
        <v>137.30000000000001</v>
      </c>
      <c r="AM47" s="1">
        <v>137.9</v>
      </c>
      <c r="AN47" s="1">
        <v>142.9</v>
      </c>
      <c r="AO47" s="1">
        <v>149.1</v>
      </c>
      <c r="AP47" s="1">
        <v>154.80000000000001</v>
      </c>
      <c r="AQ47" s="1">
        <v>154.9</v>
      </c>
      <c r="AR47" s="1">
        <v>155.5</v>
      </c>
      <c r="AS47" s="1">
        <v>156.1</v>
      </c>
      <c r="AT47" s="1">
        <v>157.69999999999999</v>
      </c>
      <c r="AU47" s="1">
        <v>160.69999999999999</v>
      </c>
      <c r="AV47" s="1">
        <v>160.80000000000001</v>
      </c>
      <c r="AW47" s="1">
        <v>162.19999999999999</v>
      </c>
      <c r="AX47" s="1">
        <v>161.6</v>
      </c>
      <c r="AY47" s="1">
        <v>161.69999999999999</v>
      </c>
      <c r="AZ47" s="1">
        <v>161.6</v>
      </c>
      <c r="BA47" s="1">
        <v>163</v>
      </c>
      <c r="BB47" s="1">
        <v>164.5</v>
      </c>
      <c r="BC47" s="1">
        <v>170.5</v>
      </c>
      <c r="BD47" s="1">
        <v>173.5</v>
      </c>
      <c r="BE47" s="1">
        <v>174.9</v>
      </c>
      <c r="BF47" s="1">
        <v>179.5</v>
      </c>
      <c r="BG47" s="1">
        <v>178.4</v>
      </c>
      <c r="BH47" s="1">
        <v>179.2</v>
      </c>
      <c r="BI47" s="1">
        <v>180</v>
      </c>
      <c r="BJ47" s="1">
        <v>180.3</v>
      </c>
      <c r="BK47" s="1">
        <v>180.6</v>
      </c>
      <c r="BL47" s="1">
        <v>180.1</v>
      </c>
      <c r="BM47" s="1">
        <v>182.8</v>
      </c>
      <c r="BN47" s="1">
        <v>182.6</v>
      </c>
      <c r="BO47" s="1">
        <v>182.1</v>
      </c>
      <c r="BP47" s="1">
        <v>183.4</v>
      </c>
    </row>
    <row r="48" spans="1:68" hidden="1">
      <c r="A48" s="1" t="s">
        <v>33</v>
      </c>
      <c r="B48" s="1" t="s">
        <v>22</v>
      </c>
      <c r="C48" s="1" t="s">
        <v>277</v>
      </c>
      <c r="D48" s="1">
        <v>129.5</v>
      </c>
      <c r="E48" s="1">
        <v>129.9</v>
      </c>
      <c r="F48" s="1">
        <v>130.80000000000001</v>
      </c>
      <c r="G48" s="1">
        <v>131.80000000000001</v>
      </c>
      <c r="H48" s="1">
        <v>132.5</v>
      </c>
      <c r="I48" s="1">
        <v>133.1</v>
      </c>
      <c r="J48" s="1">
        <v>133.6</v>
      </c>
      <c r="K48" s="1">
        <v>134.4</v>
      </c>
      <c r="L48" s="1">
        <v>134.9</v>
      </c>
      <c r="M48" s="1">
        <v>135.1</v>
      </c>
      <c r="N48" s="1">
        <v>135.80000000000001</v>
      </c>
      <c r="O48" s="1">
        <v>136.19999999999999</v>
      </c>
      <c r="P48" s="1">
        <v>136.30000000000001</v>
      </c>
      <c r="Q48" s="1">
        <v>136.6</v>
      </c>
      <c r="R48" s="1">
        <v>136.80000000000001</v>
      </c>
      <c r="S48" s="10">
        <v>136.80000000000001</v>
      </c>
      <c r="T48" s="1">
        <v>137.19999999999999</v>
      </c>
      <c r="U48" s="1">
        <v>137.4</v>
      </c>
      <c r="V48" s="1">
        <v>137.69999999999999</v>
      </c>
      <c r="W48" s="1">
        <v>138.1</v>
      </c>
      <c r="X48" s="1">
        <v>138.30000000000001</v>
      </c>
      <c r="Y48" s="1">
        <v>138.69999999999999</v>
      </c>
      <c r="Z48" s="1">
        <v>139.1</v>
      </c>
      <c r="AA48" s="1">
        <v>139.80000000000001</v>
      </c>
      <c r="AB48" s="1">
        <v>140.1</v>
      </c>
      <c r="AC48" s="1">
        <v>140.4</v>
      </c>
      <c r="AD48" s="1">
        <v>140.80000000000001</v>
      </c>
      <c r="AE48" s="10">
        <v>140.80000000000001</v>
      </c>
      <c r="AF48" s="10" t="s">
        <v>32</v>
      </c>
      <c r="AG48" s="1">
        <v>140.4</v>
      </c>
      <c r="AH48" s="1">
        <v>140.4</v>
      </c>
      <c r="AI48" s="1">
        <v>144.5</v>
      </c>
      <c r="AJ48" s="1">
        <v>145.4</v>
      </c>
      <c r="AK48" s="1">
        <v>145.1</v>
      </c>
      <c r="AL48" s="1">
        <v>145.1</v>
      </c>
      <c r="AM48" s="1">
        <v>145.5</v>
      </c>
      <c r="AN48" s="1">
        <v>145.69999999999999</v>
      </c>
      <c r="AO48" s="1">
        <v>146.5</v>
      </c>
      <c r="AP48" s="1">
        <v>147.19999999999999</v>
      </c>
      <c r="AQ48" s="1">
        <v>147.6</v>
      </c>
      <c r="AR48" s="1">
        <v>150.1</v>
      </c>
      <c r="AS48" s="1">
        <v>149.80000000000001</v>
      </c>
      <c r="AT48" s="1">
        <v>150.69999999999999</v>
      </c>
      <c r="AU48" s="1">
        <v>153.19999999999999</v>
      </c>
      <c r="AV48" s="1">
        <v>153.30000000000001</v>
      </c>
      <c r="AW48" s="1">
        <v>154.30000000000001</v>
      </c>
      <c r="AX48" s="1">
        <v>155.19999999999999</v>
      </c>
      <c r="AY48" s="1">
        <v>156</v>
      </c>
      <c r="AZ48" s="1">
        <v>156.80000000000001</v>
      </c>
      <c r="BA48" s="1">
        <v>157.4</v>
      </c>
      <c r="BB48" s="1">
        <v>158.6</v>
      </c>
      <c r="BC48" s="1">
        <v>159.80000000000001</v>
      </c>
      <c r="BD48" s="1">
        <v>161.1</v>
      </c>
      <c r="BE48" s="1">
        <v>162.1</v>
      </c>
      <c r="BF48" s="1">
        <v>163.1</v>
      </c>
      <c r="BG48" s="1">
        <v>164.2</v>
      </c>
      <c r="BH48" s="1">
        <v>165</v>
      </c>
      <c r="BI48" s="1">
        <v>166</v>
      </c>
      <c r="BJ48" s="1">
        <v>166.9</v>
      </c>
      <c r="BK48" s="1">
        <v>167.3</v>
      </c>
      <c r="BL48" s="1">
        <v>168</v>
      </c>
      <c r="BM48" s="1">
        <v>169.2</v>
      </c>
      <c r="BN48" s="1">
        <v>169.2</v>
      </c>
      <c r="BO48" s="1">
        <v>169.6</v>
      </c>
      <c r="BP48" s="1">
        <v>170.1</v>
      </c>
    </row>
    <row r="49" spans="1:68" hidden="1">
      <c r="A49" s="1" t="s">
        <v>33</v>
      </c>
      <c r="B49" s="1" t="s">
        <v>23</v>
      </c>
      <c r="C49" s="1" t="s">
        <v>290</v>
      </c>
      <c r="D49" s="1">
        <v>129</v>
      </c>
      <c r="E49" s="1">
        <v>129.80000000000001</v>
      </c>
      <c r="F49" s="1">
        <v>130.5</v>
      </c>
      <c r="G49" s="1">
        <v>131.30000000000001</v>
      </c>
      <c r="H49" s="1">
        <v>132</v>
      </c>
      <c r="I49" s="1">
        <v>132.6</v>
      </c>
      <c r="J49" s="1">
        <v>133.6</v>
      </c>
      <c r="K49" s="1">
        <v>134.9</v>
      </c>
      <c r="L49" s="1">
        <v>135.69999999999999</v>
      </c>
      <c r="M49" s="1">
        <v>136.19999999999999</v>
      </c>
      <c r="N49" s="1">
        <v>136.80000000000001</v>
      </c>
      <c r="O49" s="1">
        <v>137.30000000000001</v>
      </c>
      <c r="P49" s="1">
        <v>137.80000000000001</v>
      </c>
      <c r="Q49" s="1">
        <v>138.5</v>
      </c>
      <c r="R49" s="1">
        <v>139.19999999999999</v>
      </c>
      <c r="S49" s="10">
        <v>139.19999999999999</v>
      </c>
      <c r="T49" s="1">
        <v>139.80000000000001</v>
      </c>
      <c r="U49" s="1">
        <v>140.30000000000001</v>
      </c>
      <c r="V49" s="1">
        <v>140.80000000000001</v>
      </c>
      <c r="W49" s="1">
        <v>141.5</v>
      </c>
      <c r="X49" s="1">
        <v>141.9</v>
      </c>
      <c r="Y49" s="1">
        <v>142.4</v>
      </c>
      <c r="Z49" s="1">
        <v>142.80000000000001</v>
      </c>
      <c r="AA49" s="1">
        <v>143.19999999999999</v>
      </c>
      <c r="AB49" s="1">
        <v>143.80000000000001</v>
      </c>
      <c r="AC49" s="1">
        <v>144.4</v>
      </c>
      <c r="AD49" s="1">
        <v>145</v>
      </c>
      <c r="AE49" s="1">
        <v>144.80000000000001</v>
      </c>
      <c r="AF49" s="10" t="s">
        <v>32</v>
      </c>
      <c r="AG49" s="1">
        <v>148.1</v>
      </c>
      <c r="AH49" s="1">
        <v>148.1</v>
      </c>
      <c r="AI49" s="1">
        <v>148.69999999999999</v>
      </c>
      <c r="AJ49" s="1">
        <v>150</v>
      </c>
      <c r="AK49" s="1">
        <v>151</v>
      </c>
      <c r="AL49" s="1">
        <v>152</v>
      </c>
      <c r="AM49" s="1">
        <v>152.9</v>
      </c>
      <c r="AN49" s="1">
        <v>154.1</v>
      </c>
      <c r="AO49" s="1">
        <v>156.30000000000001</v>
      </c>
      <c r="AP49" s="1">
        <v>156.9</v>
      </c>
      <c r="AQ49" s="1">
        <v>157.5</v>
      </c>
      <c r="AR49" s="1">
        <v>160.4</v>
      </c>
      <c r="AS49" s="1">
        <v>160.80000000000001</v>
      </c>
      <c r="AT49" s="1">
        <v>161.5</v>
      </c>
      <c r="AU49" s="1">
        <v>162.80000000000001</v>
      </c>
      <c r="AV49" s="1">
        <v>162.80000000000001</v>
      </c>
      <c r="AW49" s="1">
        <v>163.5</v>
      </c>
      <c r="AX49" s="1">
        <v>164.2</v>
      </c>
      <c r="AY49" s="1">
        <v>165.1</v>
      </c>
      <c r="AZ49" s="1">
        <v>166.1</v>
      </c>
      <c r="BA49" s="1">
        <v>167.2</v>
      </c>
      <c r="BB49" s="1">
        <v>168.2</v>
      </c>
      <c r="BC49" s="1">
        <v>169</v>
      </c>
      <c r="BD49" s="1">
        <v>170.1</v>
      </c>
      <c r="BE49" s="1">
        <v>170.9</v>
      </c>
      <c r="BF49" s="1">
        <v>171.7</v>
      </c>
      <c r="BG49" s="1">
        <v>172.6</v>
      </c>
      <c r="BH49" s="1">
        <v>173.8</v>
      </c>
      <c r="BI49" s="1">
        <v>174.7</v>
      </c>
      <c r="BJ49" s="1">
        <v>175.8</v>
      </c>
      <c r="BK49" s="1">
        <v>177.2</v>
      </c>
      <c r="BL49" s="1">
        <v>178.5</v>
      </c>
      <c r="BM49" s="1">
        <v>180.8</v>
      </c>
      <c r="BN49" s="1">
        <v>180.8</v>
      </c>
      <c r="BO49" s="1">
        <v>181.5</v>
      </c>
      <c r="BP49" s="1">
        <v>182.2</v>
      </c>
    </row>
    <row r="50" spans="1:68" hidden="1">
      <c r="A50" s="1" t="s">
        <v>33</v>
      </c>
      <c r="B50" s="1" t="s">
        <v>24</v>
      </c>
      <c r="C50" s="1" t="s">
        <v>26</v>
      </c>
      <c r="D50" s="1">
        <v>116.3</v>
      </c>
      <c r="E50" s="1">
        <v>117.4</v>
      </c>
      <c r="F50" s="1">
        <v>117.8</v>
      </c>
      <c r="G50" s="1">
        <v>118.9</v>
      </c>
      <c r="H50" s="1">
        <v>119.8</v>
      </c>
      <c r="I50" s="1">
        <v>120.4</v>
      </c>
      <c r="J50" s="1">
        <v>120.1</v>
      </c>
      <c r="K50" s="1">
        <v>120.7</v>
      </c>
      <c r="L50" s="1">
        <v>122.5</v>
      </c>
      <c r="M50" s="1">
        <v>123.3</v>
      </c>
      <c r="N50" s="1">
        <v>121.2</v>
      </c>
      <c r="O50" s="1">
        <v>118.8</v>
      </c>
      <c r="P50" s="1">
        <v>118.6</v>
      </c>
      <c r="Q50" s="1">
        <v>119.2</v>
      </c>
      <c r="R50" s="1">
        <v>119.9</v>
      </c>
      <c r="S50" s="10">
        <v>119.9</v>
      </c>
      <c r="T50" s="1">
        <v>120.1</v>
      </c>
      <c r="U50" s="1">
        <v>119.6</v>
      </c>
      <c r="V50" s="1">
        <v>120.6</v>
      </c>
      <c r="W50" s="1">
        <v>120.8</v>
      </c>
      <c r="X50" s="1">
        <v>121.2</v>
      </c>
      <c r="Y50" s="1">
        <v>121.5</v>
      </c>
      <c r="Z50" s="1">
        <v>121.7</v>
      </c>
      <c r="AA50" s="1">
        <v>125.2</v>
      </c>
      <c r="AB50" s="1">
        <v>126.1</v>
      </c>
      <c r="AC50" s="1">
        <v>125.2</v>
      </c>
      <c r="AD50" s="1">
        <v>124.6</v>
      </c>
      <c r="AE50" s="10">
        <v>124.6</v>
      </c>
      <c r="AF50" s="10" t="s">
        <v>32</v>
      </c>
      <c r="AG50" s="1">
        <v>129.30000000000001</v>
      </c>
      <c r="AH50" s="1">
        <v>129.30000000000001</v>
      </c>
      <c r="AI50" s="1">
        <v>133.9</v>
      </c>
      <c r="AJ50" s="1">
        <v>135.1</v>
      </c>
      <c r="AK50" s="1">
        <v>135.4</v>
      </c>
      <c r="AL50" s="1">
        <v>135.19999999999999</v>
      </c>
      <c r="AM50" s="1">
        <v>135.5</v>
      </c>
      <c r="AN50" s="1">
        <v>136.9</v>
      </c>
      <c r="AO50" s="1">
        <v>140.5</v>
      </c>
      <c r="AP50" s="1">
        <v>141.69999999999999</v>
      </c>
      <c r="AQ50" s="1">
        <v>142.1</v>
      </c>
      <c r="AR50" s="1">
        <v>145</v>
      </c>
      <c r="AS50" s="1">
        <v>147.5</v>
      </c>
      <c r="AT50" s="1">
        <v>149.5</v>
      </c>
      <c r="AU50" s="1">
        <v>150.4</v>
      </c>
      <c r="AV50" s="1">
        <v>150.5</v>
      </c>
      <c r="AW50" s="1">
        <v>152.19999999999999</v>
      </c>
      <c r="AX50" s="1">
        <v>151.19999999999999</v>
      </c>
      <c r="AY50" s="1">
        <v>151.80000000000001</v>
      </c>
      <c r="AZ50" s="1">
        <v>152.69999999999999</v>
      </c>
      <c r="BA50" s="1">
        <v>153.1</v>
      </c>
      <c r="BB50" s="1">
        <v>154.19999999999999</v>
      </c>
      <c r="BC50" s="1">
        <v>159.30000000000001</v>
      </c>
      <c r="BD50" s="1">
        <v>159.4</v>
      </c>
      <c r="BE50" s="1">
        <v>157.19999999999999</v>
      </c>
      <c r="BF50" s="1">
        <v>157.4</v>
      </c>
      <c r="BG50" s="1">
        <v>157.69999999999999</v>
      </c>
      <c r="BH50" s="1">
        <v>158.19999999999999</v>
      </c>
      <c r="BI50" s="1">
        <v>158.80000000000001</v>
      </c>
      <c r="BJ50" s="1">
        <v>158.9</v>
      </c>
      <c r="BK50" s="1">
        <v>159.4</v>
      </c>
      <c r="BL50" s="1">
        <v>159.5</v>
      </c>
      <c r="BM50" s="1">
        <v>159.80000000000001</v>
      </c>
      <c r="BN50" s="1">
        <v>159.80000000000001</v>
      </c>
      <c r="BO50" s="1">
        <v>160.1</v>
      </c>
      <c r="BP50" s="1">
        <v>160.4</v>
      </c>
    </row>
    <row r="51" spans="1:68" hidden="1">
      <c r="A51" s="1" t="s">
        <v>33</v>
      </c>
      <c r="B51" s="1" t="s">
        <v>25</v>
      </c>
      <c r="C51" s="1" t="s">
        <v>117</v>
      </c>
      <c r="D51" s="1">
        <v>126.2</v>
      </c>
      <c r="E51" s="1">
        <v>126.5</v>
      </c>
      <c r="F51" s="1">
        <v>126.8</v>
      </c>
      <c r="G51" s="1">
        <v>127.6</v>
      </c>
      <c r="H51" s="1">
        <v>128</v>
      </c>
      <c r="I51" s="1">
        <v>128.5</v>
      </c>
      <c r="J51" s="1">
        <v>129</v>
      </c>
      <c r="K51" s="1">
        <v>129.80000000000001</v>
      </c>
      <c r="L51" s="1">
        <v>130.19999999999999</v>
      </c>
      <c r="M51" s="1">
        <v>130.69999999999999</v>
      </c>
      <c r="N51" s="1">
        <v>131.30000000000001</v>
      </c>
      <c r="O51" s="1">
        <v>131.69999999999999</v>
      </c>
      <c r="P51" s="1">
        <v>131.9</v>
      </c>
      <c r="Q51" s="1">
        <v>132.19999999999999</v>
      </c>
      <c r="R51" s="1">
        <v>133</v>
      </c>
      <c r="S51" s="10">
        <v>133</v>
      </c>
      <c r="T51" s="1">
        <v>134</v>
      </c>
      <c r="U51" s="1">
        <v>134.30000000000001</v>
      </c>
      <c r="V51" s="1">
        <v>135</v>
      </c>
      <c r="W51" s="1">
        <v>135.4</v>
      </c>
      <c r="X51" s="1">
        <v>135.9</v>
      </c>
      <c r="Y51" s="1">
        <v>136.19999999999999</v>
      </c>
      <c r="Z51" s="1">
        <v>136.69999999999999</v>
      </c>
      <c r="AA51" s="1">
        <v>136.80000000000001</v>
      </c>
      <c r="AB51" s="1">
        <v>137.19999999999999</v>
      </c>
      <c r="AC51" s="1">
        <v>137.69999999999999</v>
      </c>
      <c r="AD51" s="1">
        <v>137.9</v>
      </c>
      <c r="AE51" s="10">
        <v>137.9</v>
      </c>
      <c r="AF51" s="10" t="s">
        <v>32</v>
      </c>
      <c r="AG51" s="1">
        <v>144.5</v>
      </c>
      <c r="AH51" s="1">
        <v>144.5</v>
      </c>
      <c r="AI51" s="1">
        <v>141.19999999999999</v>
      </c>
      <c r="AJ51" s="1">
        <v>141.80000000000001</v>
      </c>
      <c r="AK51" s="1">
        <v>142</v>
      </c>
      <c r="AL51" s="1">
        <v>144.4</v>
      </c>
      <c r="AM51" s="1">
        <v>144.30000000000001</v>
      </c>
      <c r="AN51" s="1">
        <v>145.4</v>
      </c>
      <c r="AO51" s="1">
        <v>147.30000000000001</v>
      </c>
      <c r="AP51" s="1">
        <v>148.6</v>
      </c>
      <c r="AQ51" s="1">
        <v>149.1</v>
      </c>
      <c r="AR51" s="1">
        <v>152.6</v>
      </c>
      <c r="AS51" s="1">
        <v>150.69999999999999</v>
      </c>
      <c r="AT51" s="1">
        <v>151.19999999999999</v>
      </c>
      <c r="AU51" s="1">
        <v>153.69999999999999</v>
      </c>
      <c r="AV51" s="1">
        <v>153.9</v>
      </c>
      <c r="AW51" s="1">
        <v>155.1</v>
      </c>
      <c r="AX51" s="1">
        <v>156.69999999999999</v>
      </c>
      <c r="AY51" s="1">
        <v>157.6</v>
      </c>
      <c r="AZ51" s="1">
        <v>158.4</v>
      </c>
      <c r="BA51" s="1">
        <v>159.5</v>
      </c>
      <c r="BB51" s="1">
        <v>160.80000000000001</v>
      </c>
      <c r="BC51" s="1">
        <v>162.19999999999999</v>
      </c>
      <c r="BD51" s="1">
        <v>163.19999999999999</v>
      </c>
      <c r="BE51" s="1">
        <v>164.1</v>
      </c>
      <c r="BF51" s="1">
        <v>164.6</v>
      </c>
      <c r="BG51" s="1">
        <v>165.1</v>
      </c>
      <c r="BH51" s="1">
        <v>165.8</v>
      </c>
      <c r="BI51" s="1">
        <v>166.3</v>
      </c>
      <c r="BJ51" s="1">
        <v>166.7</v>
      </c>
      <c r="BK51" s="1">
        <v>167.1</v>
      </c>
      <c r="BL51" s="1">
        <v>167.8</v>
      </c>
      <c r="BM51" s="1">
        <v>168.4</v>
      </c>
      <c r="BN51" s="1">
        <v>168.4</v>
      </c>
      <c r="BO51" s="1">
        <v>168.8</v>
      </c>
      <c r="BP51" s="1">
        <v>169.2</v>
      </c>
    </row>
    <row r="52" spans="1:68" hidden="1">
      <c r="A52" s="1" t="s">
        <v>33</v>
      </c>
      <c r="B52" s="1" t="s">
        <v>26</v>
      </c>
      <c r="C52" s="1" t="s">
        <v>26</v>
      </c>
      <c r="D52" s="1">
        <v>137.1</v>
      </c>
      <c r="E52" s="1">
        <v>137.19999999999999</v>
      </c>
      <c r="F52" s="1">
        <v>137.80000000000001</v>
      </c>
      <c r="G52" s="1">
        <v>139.69999999999999</v>
      </c>
      <c r="H52" s="1">
        <v>140.4</v>
      </c>
      <c r="I52" s="1">
        <v>141.19999999999999</v>
      </c>
      <c r="J52" s="1">
        <v>144</v>
      </c>
      <c r="K52" s="1">
        <v>145.30000000000001</v>
      </c>
      <c r="L52" s="1">
        <v>145.19999999999999</v>
      </c>
      <c r="M52" s="1">
        <v>145.5</v>
      </c>
      <c r="N52" s="1">
        <v>146.1</v>
      </c>
      <c r="O52" s="1">
        <v>146.5</v>
      </c>
      <c r="P52" s="1">
        <v>146.6</v>
      </c>
      <c r="Q52" s="1">
        <v>146.6</v>
      </c>
      <c r="R52" s="1">
        <v>146.69999999999999</v>
      </c>
      <c r="S52" s="10">
        <v>146.69999999999999</v>
      </c>
      <c r="T52" s="1">
        <v>148</v>
      </c>
      <c r="U52" s="1">
        <v>148.9</v>
      </c>
      <c r="V52" s="1">
        <v>150.4</v>
      </c>
      <c r="W52" s="1">
        <v>151.5</v>
      </c>
      <c r="X52" s="1">
        <v>151.6</v>
      </c>
      <c r="Y52" s="1">
        <v>151.69999999999999</v>
      </c>
      <c r="Z52" s="1">
        <v>151.80000000000001</v>
      </c>
      <c r="AA52" s="1">
        <v>151.9</v>
      </c>
      <c r="AB52" s="1">
        <v>152.1</v>
      </c>
      <c r="AC52" s="1">
        <v>152.19999999999999</v>
      </c>
      <c r="AD52" s="1">
        <v>152.5</v>
      </c>
      <c r="AE52" s="10">
        <v>152.5</v>
      </c>
      <c r="AF52" s="10" t="s">
        <v>32</v>
      </c>
      <c r="AG52" s="1">
        <v>152.5</v>
      </c>
      <c r="AH52" s="1">
        <v>152.5</v>
      </c>
      <c r="AI52" s="1">
        <v>155.5</v>
      </c>
      <c r="AJ52" s="1">
        <v>154.9</v>
      </c>
      <c r="AK52" s="1">
        <v>155.69999999999999</v>
      </c>
      <c r="AL52" s="1">
        <v>156.4</v>
      </c>
      <c r="AM52" s="1">
        <v>156.9</v>
      </c>
      <c r="AN52" s="1">
        <v>156.1</v>
      </c>
      <c r="AO52" s="1">
        <v>156.6</v>
      </c>
      <c r="AP52" s="1">
        <v>157.6</v>
      </c>
      <c r="AQ52" s="1">
        <v>157.6</v>
      </c>
      <c r="AR52" s="1">
        <v>156.6</v>
      </c>
      <c r="AS52" s="1">
        <v>158.1</v>
      </c>
      <c r="AT52" s="1">
        <v>160.30000000000001</v>
      </c>
      <c r="AU52" s="1">
        <v>160.4</v>
      </c>
      <c r="AV52" s="1">
        <v>160.30000000000001</v>
      </c>
      <c r="AW52" s="1">
        <v>160.30000000000001</v>
      </c>
      <c r="AX52" s="1">
        <v>160.80000000000001</v>
      </c>
      <c r="AY52" s="1">
        <v>160.6</v>
      </c>
      <c r="AZ52" s="1">
        <v>161</v>
      </c>
      <c r="BA52" s="1">
        <v>162</v>
      </c>
      <c r="BB52" s="1">
        <v>162.69999999999999</v>
      </c>
      <c r="BC52" s="1">
        <v>164</v>
      </c>
      <c r="BD52" s="1">
        <v>165.2</v>
      </c>
      <c r="BE52" s="1">
        <v>166.5</v>
      </c>
      <c r="BF52" s="1">
        <v>169.1</v>
      </c>
      <c r="BG52" s="1">
        <v>169.9</v>
      </c>
      <c r="BH52" s="1">
        <v>170.9</v>
      </c>
      <c r="BI52" s="1">
        <v>171.2</v>
      </c>
      <c r="BJ52" s="1">
        <v>171.5</v>
      </c>
      <c r="BK52" s="1">
        <v>171.8</v>
      </c>
      <c r="BL52" s="1">
        <v>171.8</v>
      </c>
      <c r="BM52" s="1">
        <v>172.5</v>
      </c>
      <c r="BN52" s="1">
        <v>172.5</v>
      </c>
      <c r="BO52" s="1">
        <v>174.2</v>
      </c>
      <c r="BP52" s="1">
        <v>174.8</v>
      </c>
    </row>
    <row r="53" spans="1:68" hidden="1">
      <c r="A53" s="10" t="s">
        <v>33</v>
      </c>
      <c r="B53" s="1" t="s">
        <v>27</v>
      </c>
      <c r="C53" s="1" t="s">
        <v>117</v>
      </c>
      <c r="D53" s="1">
        <v>125.5</v>
      </c>
      <c r="E53" s="1">
        <v>126.2</v>
      </c>
      <c r="F53" s="1">
        <v>126.7</v>
      </c>
      <c r="G53" s="1">
        <v>127.6</v>
      </c>
      <c r="H53" s="1">
        <v>128.1</v>
      </c>
      <c r="I53" s="1">
        <v>128.19999999999999</v>
      </c>
      <c r="J53" s="1">
        <v>128.19999999999999</v>
      </c>
      <c r="K53" s="1">
        <v>128.30000000000001</v>
      </c>
      <c r="L53" s="1">
        <v>129.30000000000001</v>
      </c>
      <c r="M53" s="1">
        <v>130.4</v>
      </c>
      <c r="N53" s="1">
        <v>130.5</v>
      </c>
      <c r="O53" s="1">
        <v>130.80000000000001</v>
      </c>
      <c r="P53" s="1">
        <v>131.69999999999999</v>
      </c>
      <c r="Q53" s="1">
        <v>133</v>
      </c>
      <c r="R53" s="1">
        <v>132.5</v>
      </c>
      <c r="S53" s="10">
        <v>132.5</v>
      </c>
      <c r="T53" s="1">
        <v>132.6</v>
      </c>
      <c r="U53" s="1">
        <v>133.69999999999999</v>
      </c>
      <c r="V53" s="1">
        <v>135.1</v>
      </c>
      <c r="W53" s="1">
        <v>137.80000000000001</v>
      </c>
      <c r="X53" s="1">
        <v>139</v>
      </c>
      <c r="Y53" s="1">
        <v>139.5</v>
      </c>
      <c r="Z53" s="1">
        <v>139.80000000000001</v>
      </c>
      <c r="AA53" s="1">
        <v>140.19999999999999</v>
      </c>
      <c r="AB53" s="1">
        <v>142.1</v>
      </c>
      <c r="AC53" s="1">
        <v>143.5</v>
      </c>
      <c r="AD53" s="1">
        <v>145.30000000000001</v>
      </c>
      <c r="AE53" s="10">
        <v>145.30000000000001</v>
      </c>
      <c r="AF53" s="10" t="s">
        <v>32</v>
      </c>
      <c r="AG53" s="1">
        <v>152.19999999999999</v>
      </c>
      <c r="AH53" s="1">
        <v>152.19999999999999</v>
      </c>
      <c r="AI53" s="1">
        <v>155.19999999999999</v>
      </c>
      <c r="AJ53" s="1">
        <v>159.80000000000001</v>
      </c>
      <c r="AK53" s="1">
        <v>158.1</v>
      </c>
      <c r="AL53" s="1">
        <v>157.9</v>
      </c>
      <c r="AM53" s="1">
        <v>157.9</v>
      </c>
      <c r="AN53" s="1">
        <v>157.69999999999999</v>
      </c>
      <c r="AO53" s="1">
        <v>156.69999999999999</v>
      </c>
      <c r="AP53" s="1">
        <v>154.9</v>
      </c>
      <c r="AQ53" s="1">
        <v>156.6</v>
      </c>
      <c r="AR53" s="1">
        <v>157.5</v>
      </c>
      <c r="AS53" s="1">
        <v>158</v>
      </c>
      <c r="AT53" s="1">
        <v>159.6</v>
      </c>
      <c r="AU53" s="1">
        <v>159.6</v>
      </c>
      <c r="AV53" s="1">
        <v>159.6</v>
      </c>
      <c r="AW53" s="1">
        <v>160.30000000000001</v>
      </c>
      <c r="AX53" s="1">
        <v>161.80000000000001</v>
      </c>
      <c r="AY53" s="1">
        <v>162.4</v>
      </c>
      <c r="AZ53" s="1">
        <v>162.80000000000001</v>
      </c>
      <c r="BA53" s="1">
        <v>164.2</v>
      </c>
      <c r="BB53" s="1">
        <v>166.8</v>
      </c>
      <c r="BC53" s="1">
        <v>168.4</v>
      </c>
      <c r="BD53" s="1">
        <v>168.2</v>
      </c>
      <c r="BE53" s="1">
        <v>169.2</v>
      </c>
      <c r="BF53" s="1">
        <v>169.8</v>
      </c>
      <c r="BG53" s="1">
        <v>171.4</v>
      </c>
      <c r="BH53" s="1">
        <v>171.1</v>
      </c>
      <c r="BI53" s="1">
        <v>172.3</v>
      </c>
      <c r="BJ53" s="1">
        <v>173.8</v>
      </c>
      <c r="BK53" s="1">
        <v>176</v>
      </c>
      <c r="BL53" s="1">
        <v>178.8</v>
      </c>
      <c r="BM53" s="1">
        <v>181.4</v>
      </c>
      <c r="BN53" s="1">
        <v>181.5</v>
      </c>
      <c r="BO53" s="1">
        <v>184.4</v>
      </c>
      <c r="BP53" s="1">
        <v>185.6</v>
      </c>
    </row>
    <row r="54" spans="1:68" hidden="1">
      <c r="A54" s="10" t="s">
        <v>33</v>
      </c>
      <c r="B54" s="1" t="s">
        <v>28</v>
      </c>
      <c r="C54" s="1" t="s">
        <v>28</v>
      </c>
      <c r="D54" s="1">
        <v>125.8</v>
      </c>
      <c r="E54" s="1">
        <v>126.5</v>
      </c>
      <c r="F54" s="1">
        <v>127.1</v>
      </c>
      <c r="G54" s="1">
        <v>128.19999999999999</v>
      </c>
      <c r="H54" s="1">
        <v>128.9</v>
      </c>
      <c r="I54" s="1">
        <v>129.5</v>
      </c>
      <c r="J54" s="1">
        <v>130.19999999999999</v>
      </c>
      <c r="K54" s="1">
        <v>131</v>
      </c>
      <c r="L54" s="1">
        <v>131.9</v>
      </c>
      <c r="M54" s="1">
        <v>132.5</v>
      </c>
      <c r="N54" s="1">
        <v>132.19999999999999</v>
      </c>
      <c r="O54" s="1">
        <v>131.69999999999999</v>
      </c>
      <c r="P54" s="1">
        <v>131.80000000000001</v>
      </c>
      <c r="Q54" s="1">
        <v>132.4</v>
      </c>
      <c r="R54" s="1">
        <v>132.80000000000001</v>
      </c>
      <c r="S54" s="10">
        <v>132.80000000000001</v>
      </c>
      <c r="T54" s="1">
        <v>133.30000000000001</v>
      </c>
      <c r="U54" s="1">
        <v>133.6</v>
      </c>
      <c r="V54" s="1">
        <v>134.5</v>
      </c>
      <c r="W54" s="1">
        <v>135.30000000000001</v>
      </c>
      <c r="X54" s="1">
        <v>135.69999999999999</v>
      </c>
      <c r="Y54" s="1">
        <v>136</v>
      </c>
      <c r="Z54" s="1">
        <v>136.30000000000001</v>
      </c>
      <c r="AA54" s="1">
        <v>137.69999999999999</v>
      </c>
      <c r="AB54" s="1">
        <v>138.4</v>
      </c>
      <c r="AC54" s="1">
        <v>138.4</v>
      </c>
      <c r="AD54" s="1">
        <v>138.69999999999999</v>
      </c>
      <c r="AE54" s="10">
        <v>138.69999999999999</v>
      </c>
      <c r="AF54" s="10" t="s">
        <v>32</v>
      </c>
      <c r="AG54" s="1">
        <v>142</v>
      </c>
      <c r="AH54" s="1">
        <v>142</v>
      </c>
      <c r="AI54" s="1">
        <v>144.80000000000001</v>
      </c>
      <c r="AJ54" s="1">
        <v>146</v>
      </c>
      <c r="AK54" s="1">
        <v>146.19999999999999</v>
      </c>
      <c r="AL54" s="1">
        <v>146.6</v>
      </c>
      <c r="AM54" s="1">
        <v>146.9</v>
      </c>
      <c r="AN54" s="1">
        <v>147.6</v>
      </c>
      <c r="AO54" s="1">
        <v>149.30000000000001</v>
      </c>
      <c r="AP54" s="1">
        <v>150</v>
      </c>
      <c r="AQ54" s="1">
        <v>150.5</v>
      </c>
      <c r="AR54" s="1">
        <v>152.30000000000001</v>
      </c>
      <c r="AS54" s="1">
        <v>153.4</v>
      </c>
      <c r="AT54" s="1">
        <v>155</v>
      </c>
      <c r="AU54" s="1">
        <v>156</v>
      </c>
      <c r="AV54" s="1">
        <v>156</v>
      </c>
      <c r="AW54" s="1">
        <v>157</v>
      </c>
      <c r="AX54" s="1">
        <v>157.30000000000001</v>
      </c>
      <c r="AY54" s="1">
        <v>157.80000000000001</v>
      </c>
      <c r="AZ54" s="1">
        <v>158.6</v>
      </c>
      <c r="BA54" s="1">
        <v>159.4</v>
      </c>
      <c r="BB54" s="1">
        <v>160.6</v>
      </c>
      <c r="BC54" s="1">
        <v>163.1</v>
      </c>
      <c r="BD54" s="1">
        <v>163.80000000000001</v>
      </c>
      <c r="BE54" s="1">
        <v>163.80000000000001</v>
      </c>
      <c r="BF54" s="1">
        <v>164.7</v>
      </c>
      <c r="BG54" s="1">
        <v>165.4</v>
      </c>
      <c r="BH54" s="1">
        <v>166.1</v>
      </c>
      <c r="BI54" s="1">
        <v>166.8</v>
      </c>
      <c r="BJ54" s="1">
        <v>167.4</v>
      </c>
      <c r="BK54" s="1">
        <v>168.2</v>
      </c>
      <c r="BL54" s="1">
        <v>168.9</v>
      </c>
      <c r="BM54" s="1">
        <v>170</v>
      </c>
      <c r="BN54" s="1">
        <v>170</v>
      </c>
      <c r="BO54" s="1">
        <v>170.9</v>
      </c>
      <c r="BP54" s="1">
        <v>171.6</v>
      </c>
    </row>
    <row r="55" spans="1:68" hidden="1">
      <c r="A55" s="1" t="s">
        <v>33</v>
      </c>
      <c r="B55" s="1" t="s">
        <v>29</v>
      </c>
      <c r="C55" s="1" t="s">
        <v>118</v>
      </c>
      <c r="D55" s="1">
        <v>134.1</v>
      </c>
      <c r="E55" s="1">
        <v>134</v>
      </c>
      <c r="F55" s="1">
        <v>134</v>
      </c>
      <c r="G55" s="1">
        <v>134.80000000000001</v>
      </c>
      <c r="H55" s="1">
        <v>135.4</v>
      </c>
      <c r="I55" s="1">
        <v>136.19999999999999</v>
      </c>
      <c r="J55" s="1">
        <v>137.5</v>
      </c>
      <c r="K55" s="1">
        <v>138</v>
      </c>
      <c r="L55" s="1">
        <v>138.1</v>
      </c>
      <c r="M55" s="1">
        <v>138.9</v>
      </c>
      <c r="N55" s="1">
        <v>139</v>
      </c>
      <c r="O55" s="1">
        <v>138</v>
      </c>
      <c r="P55" s="1">
        <v>138</v>
      </c>
      <c r="Q55" s="1">
        <v>138.6</v>
      </c>
      <c r="R55" s="1">
        <v>139.5</v>
      </c>
      <c r="S55" s="10">
        <v>139.5</v>
      </c>
      <c r="T55" s="1">
        <v>141.5</v>
      </c>
      <c r="U55" s="1">
        <v>142.1</v>
      </c>
      <c r="V55" s="1">
        <v>143.30000000000001</v>
      </c>
      <c r="W55" s="1">
        <v>144.19999999999999</v>
      </c>
      <c r="X55" s="1">
        <v>144.69999999999999</v>
      </c>
      <c r="Y55" s="1">
        <v>146</v>
      </c>
      <c r="Z55" s="1">
        <v>147</v>
      </c>
      <c r="AA55" s="1">
        <v>148.30000000000001</v>
      </c>
      <c r="AB55" s="1">
        <v>148.19999999999999</v>
      </c>
      <c r="AC55" s="1">
        <v>147.69999999999999</v>
      </c>
      <c r="AD55" s="1">
        <v>147.30000000000001</v>
      </c>
      <c r="AE55" s="10">
        <v>147.30000000000001</v>
      </c>
      <c r="AF55" s="10" t="s">
        <v>32</v>
      </c>
      <c r="AG55" s="1">
        <v>150.80000000000001</v>
      </c>
      <c r="AH55" s="1">
        <v>150.80000000000001</v>
      </c>
      <c r="AI55" s="1">
        <v>152.9</v>
      </c>
      <c r="AJ55" s="1">
        <v>154</v>
      </c>
      <c r="AK55" s="1">
        <v>155.19999999999999</v>
      </c>
      <c r="AL55" s="1">
        <v>156.69999999999999</v>
      </c>
      <c r="AM55" s="1">
        <v>156.9</v>
      </c>
      <c r="AN55" s="1">
        <v>156</v>
      </c>
      <c r="AO55" s="1">
        <v>156.5</v>
      </c>
      <c r="AP55" s="1">
        <v>156.9</v>
      </c>
      <c r="AQ55" s="1">
        <v>158</v>
      </c>
      <c r="AR55" s="1">
        <v>159.5</v>
      </c>
      <c r="AS55" s="1">
        <v>160.4</v>
      </c>
      <c r="AT55" s="1">
        <v>161.80000000000001</v>
      </c>
      <c r="AU55" s="1">
        <v>162.30000000000001</v>
      </c>
      <c r="AV55" s="1">
        <v>162.30000000000001</v>
      </c>
      <c r="AW55" s="1">
        <v>164.6</v>
      </c>
      <c r="AX55" s="1">
        <v>165.6</v>
      </c>
      <c r="AY55" s="1">
        <v>165.2</v>
      </c>
      <c r="AZ55" s="1">
        <v>165</v>
      </c>
      <c r="BA55" s="1">
        <v>165.5</v>
      </c>
      <c r="BB55" s="1">
        <v>166.5</v>
      </c>
      <c r="BC55" s="1">
        <v>169.2</v>
      </c>
      <c r="BD55" s="1">
        <v>170.8</v>
      </c>
      <c r="BE55" s="1">
        <v>171.4</v>
      </c>
      <c r="BF55" s="1">
        <v>172.3</v>
      </c>
      <c r="BG55" s="1">
        <v>173.1</v>
      </c>
      <c r="BH55" s="1">
        <v>174.1</v>
      </c>
      <c r="BI55" s="1">
        <v>175.3</v>
      </c>
      <c r="BJ55" s="1">
        <v>174.1</v>
      </c>
      <c r="BK55" s="1">
        <v>174.1</v>
      </c>
      <c r="BL55" s="1">
        <v>174.9</v>
      </c>
      <c r="BM55" s="1">
        <v>176.3</v>
      </c>
      <c r="BN55" s="1">
        <v>176.3</v>
      </c>
      <c r="BO55" s="1">
        <v>177.4</v>
      </c>
      <c r="BP55" s="1">
        <v>178.2</v>
      </c>
    </row>
    <row r="56" spans="1:68" hidden="1">
      <c r="A56" s="1" t="s">
        <v>34</v>
      </c>
      <c r="B56" s="1" t="s">
        <v>3</v>
      </c>
      <c r="C56" s="1" t="s">
        <v>96</v>
      </c>
      <c r="D56" s="1">
        <v>136</v>
      </c>
      <c r="E56" s="1">
        <v>135.9</v>
      </c>
      <c r="F56" s="1">
        <v>136.19999999999999</v>
      </c>
      <c r="G56" s="1">
        <v>136.4</v>
      </c>
      <c r="H56" s="1">
        <v>136.6</v>
      </c>
      <c r="I56" s="1">
        <v>136.9</v>
      </c>
      <c r="J56" s="1">
        <v>137.5</v>
      </c>
      <c r="K56" s="1">
        <v>138.30000000000001</v>
      </c>
      <c r="L56" s="1">
        <v>138.6</v>
      </c>
      <c r="M56" s="1">
        <v>137.4</v>
      </c>
      <c r="N56" s="1">
        <v>137.4</v>
      </c>
      <c r="O56" s="1">
        <v>137.5</v>
      </c>
      <c r="P56" s="1">
        <v>137.1</v>
      </c>
      <c r="Q56" s="1">
        <v>137.6</v>
      </c>
      <c r="R56" s="1">
        <v>137.80000000000001</v>
      </c>
      <c r="S56" s="10">
        <v>137.80000000000001</v>
      </c>
      <c r="T56" s="1">
        <v>138.30000000000001</v>
      </c>
      <c r="U56" s="1">
        <v>138.69999999999999</v>
      </c>
      <c r="V56" s="1">
        <v>139.30000000000001</v>
      </c>
      <c r="W56" s="1">
        <v>140.1</v>
      </c>
      <c r="X56" s="1">
        <v>140.9</v>
      </c>
      <c r="Y56" s="1">
        <v>141.80000000000001</v>
      </c>
      <c r="Z56" s="1">
        <v>142.5</v>
      </c>
      <c r="AA56" s="1">
        <v>143.5</v>
      </c>
      <c r="AB56" s="1">
        <v>144.30000000000001</v>
      </c>
      <c r="AC56" s="1">
        <v>144.80000000000001</v>
      </c>
      <c r="AD56" s="1">
        <v>145.1</v>
      </c>
      <c r="AE56" s="1">
        <v>148.69999999999999</v>
      </c>
      <c r="AF56" s="10" t="s">
        <v>32</v>
      </c>
      <c r="AG56" s="1">
        <v>149.6</v>
      </c>
      <c r="AH56" s="1">
        <v>149.6</v>
      </c>
      <c r="AI56" s="1">
        <v>148.9</v>
      </c>
      <c r="AJ56" s="1">
        <v>148.4</v>
      </c>
      <c r="AK56" s="1">
        <v>147.5</v>
      </c>
      <c r="AL56" s="1">
        <v>146.80000000000001</v>
      </c>
      <c r="AM56" s="1">
        <v>146</v>
      </c>
      <c r="AN56" s="1">
        <v>144.9</v>
      </c>
      <c r="AO56" s="1">
        <v>144.30000000000001</v>
      </c>
      <c r="AP56" s="1">
        <v>144.1</v>
      </c>
      <c r="AQ56" s="1">
        <v>144.30000000000001</v>
      </c>
      <c r="AR56" s="1">
        <v>146.30000000000001</v>
      </c>
      <c r="AS56" s="1">
        <v>146.69999999999999</v>
      </c>
      <c r="AT56" s="1">
        <v>146.4</v>
      </c>
      <c r="AU56" s="1">
        <v>146.6</v>
      </c>
      <c r="AV56" s="1">
        <v>146.6</v>
      </c>
      <c r="AW56" s="1">
        <v>147.4</v>
      </c>
      <c r="AX56" s="1">
        <v>148.19999999999999</v>
      </c>
      <c r="AY56" s="1">
        <v>148.69999999999999</v>
      </c>
      <c r="AZ56" s="1">
        <v>149.5</v>
      </c>
      <c r="BA56" s="1">
        <v>150</v>
      </c>
      <c r="BB56" s="1">
        <v>151.30000000000001</v>
      </c>
      <c r="BC56" s="1">
        <v>152.9</v>
      </c>
      <c r="BD56" s="1">
        <v>154.1</v>
      </c>
      <c r="BE56" s="1">
        <v>155</v>
      </c>
      <c r="BF56" s="1">
        <v>156.5</v>
      </c>
      <c r="BG56" s="1">
        <v>160.30000000000001</v>
      </c>
      <c r="BH56" s="1">
        <v>163.5</v>
      </c>
      <c r="BI56" s="1">
        <v>165.2</v>
      </c>
      <c r="BJ56" s="1">
        <v>167.4</v>
      </c>
      <c r="BK56" s="1">
        <v>169.2</v>
      </c>
      <c r="BL56" s="1">
        <v>173.8</v>
      </c>
      <c r="BM56" s="1">
        <v>174.4</v>
      </c>
      <c r="BN56" s="1">
        <v>174.4</v>
      </c>
      <c r="BO56" s="1">
        <v>173.8</v>
      </c>
      <c r="BP56" s="1">
        <v>173.7</v>
      </c>
    </row>
    <row r="57" spans="1:68" hidden="1">
      <c r="A57" s="1" t="s">
        <v>34</v>
      </c>
      <c r="B57" s="1" t="s">
        <v>4</v>
      </c>
      <c r="C57" s="1" t="s">
        <v>96</v>
      </c>
      <c r="D57" s="1">
        <v>144.19999999999999</v>
      </c>
      <c r="E57" s="1">
        <v>143.5</v>
      </c>
      <c r="F57" s="1">
        <v>143.6</v>
      </c>
      <c r="G57" s="1">
        <v>144.4</v>
      </c>
      <c r="H57" s="1">
        <v>146.6</v>
      </c>
      <c r="I57" s="1">
        <v>148.69999999999999</v>
      </c>
      <c r="J57" s="1">
        <v>149.1</v>
      </c>
      <c r="K57" s="1">
        <v>148</v>
      </c>
      <c r="L57" s="1">
        <v>145.80000000000001</v>
      </c>
      <c r="M57" s="1">
        <v>149.5</v>
      </c>
      <c r="N57" s="1">
        <v>149.19999999999999</v>
      </c>
      <c r="O57" s="1">
        <v>150.5</v>
      </c>
      <c r="P57" s="1">
        <v>151.4</v>
      </c>
      <c r="Q57" s="1">
        <v>152</v>
      </c>
      <c r="R57" s="1">
        <v>153</v>
      </c>
      <c r="S57" s="10">
        <v>153</v>
      </c>
      <c r="T57" s="1">
        <v>158.5</v>
      </c>
      <c r="U57" s="1">
        <v>162.1</v>
      </c>
      <c r="V57" s="1">
        <v>162.69999999999999</v>
      </c>
      <c r="W57" s="1">
        <v>160.6</v>
      </c>
      <c r="X57" s="1">
        <v>160.80000000000001</v>
      </c>
      <c r="Y57" s="1">
        <v>161</v>
      </c>
      <c r="Z57" s="1">
        <v>163.19999999999999</v>
      </c>
      <c r="AA57" s="1">
        <v>165</v>
      </c>
      <c r="AB57" s="1">
        <v>167.4</v>
      </c>
      <c r="AC57" s="1">
        <v>167.5</v>
      </c>
      <c r="AD57" s="1">
        <v>167</v>
      </c>
      <c r="AE57" s="10">
        <v>167</v>
      </c>
      <c r="AF57" s="10" t="s">
        <v>32</v>
      </c>
      <c r="AG57" s="1">
        <v>192.7</v>
      </c>
      <c r="AH57" s="1">
        <v>192.7</v>
      </c>
      <c r="AI57" s="1">
        <v>190.9</v>
      </c>
      <c r="AJ57" s="1">
        <v>187.1</v>
      </c>
      <c r="AK57" s="1">
        <v>188.9</v>
      </c>
      <c r="AL57" s="1">
        <v>191</v>
      </c>
      <c r="AM57" s="1">
        <v>191</v>
      </c>
      <c r="AN57" s="1">
        <v>190.1</v>
      </c>
      <c r="AO57" s="1">
        <v>186.5</v>
      </c>
      <c r="AP57" s="1">
        <v>192.2</v>
      </c>
      <c r="AQ57" s="1">
        <v>198</v>
      </c>
      <c r="AR57" s="1">
        <v>200.5</v>
      </c>
      <c r="AS57" s="1">
        <v>202</v>
      </c>
      <c r="AT57" s="1">
        <v>206.8</v>
      </c>
      <c r="AU57" s="1">
        <v>204</v>
      </c>
      <c r="AV57" s="1">
        <v>204</v>
      </c>
      <c r="AW57" s="1">
        <v>204.6</v>
      </c>
      <c r="AX57" s="1">
        <v>201.6</v>
      </c>
      <c r="AY57" s="1">
        <v>198.8</v>
      </c>
      <c r="AZ57" s="1">
        <v>198.7</v>
      </c>
      <c r="BA57" s="1">
        <v>200.6</v>
      </c>
      <c r="BB57" s="1">
        <v>210.7</v>
      </c>
      <c r="BC57" s="1">
        <v>211.8</v>
      </c>
      <c r="BD57" s="1">
        <v>217</v>
      </c>
      <c r="BE57" s="1">
        <v>219.4</v>
      </c>
      <c r="BF57" s="1">
        <v>213</v>
      </c>
      <c r="BG57" s="1">
        <v>206.5</v>
      </c>
      <c r="BH57" s="1">
        <v>209.2</v>
      </c>
      <c r="BI57" s="1">
        <v>210.9</v>
      </c>
      <c r="BJ57" s="1">
        <v>209.4</v>
      </c>
      <c r="BK57" s="1">
        <v>209</v>
      </c>
      <c r="BL57" s="1">
        <v>210.7</v>
      </c>
      <c r="BM57" s="1">
        <v>207.7</v>
      </c>
      <c r="BN57" s="1">
        <v>207.7</v>
      </c>
      <c r="BO57" s="1">
        <v>209.3</v>
      </c>
      <c r="BP57" s="1">
        <v>214.3</v>
      </c>
    </row>
    <row r="58" spans="1:68" hidden="1">
      <c r="A58" s="1" t="s">
        <v>34</v>
      </c>
      <c r="B58" s="1" t="s">
        <v>5</v>
      </c>
      <c r="C58" s="1" t="s">
        <v>96</v>
      </c>
      <c r="D58" s="1">
        <v>143.69999999999999</v>
      </c>
      <c r="E58" s="1">
        <v>140.30000000000001</v>
      </c>
      <c r="F58" s="1">
        <v>138.30000000000001</v>
      </c>
      <c r="G58" s="1">
        <v>133.9</v>
      </c>
      <c r="H58" s="1">
        <v>133.6</v>
      </c>
      <c r="I58" s="1">
        <v>135.6</v>
      </c>
      <c r="J58" s="1">
        <v>139.19999999999999</v>
      </c>
      <c r="K58" s="1">
        <v>138.1</v>
      </c>
      <c r="L58" s="1">
        <v>135.1</v>
      </c>
      <c r="M58" s="1">
        <v>137.30000000000001</v>
      </c>
      <c r="N58" s="1">
        <v>137.1</v>
      </c>
      <c r="O58" s="1">
        <v>138.80000000000001</v>
      </c>
      <c r="P58" s="1">
        <v>140.19999999999999</v>
      </c>
      <c r="Q58" s="1">
        <v>141.5</v>
      </c>
      <c r="R58" s="1">
        <v>140.30000000000001</v>
      </c>
      <c r="S58" s="10">
        <v>140.30000000000001</v>
      </c>
      <c r="T58" s="1">
        <v>136</v>
      </c>
      <c r="U58" s="1">
        <v>137.80000000000001</v>
      </c>
      <c r="V58" s="1">
        <v>140</v>
      </c>
      <c r="W58" s="1">
        <v>138.5</v>
      </c>
      <c r="X58" s="1">
        <v>139.6</v>
      </c>
      <c r="Y58" s="1">
        <v>142.6</v>
      </c>
      <c r="Z58" s="1">
        <v>145.6</v>
      </c>
      <c r="AA58" s="1">
        <v>151.1</v>
      </c>
      <c r="AB58" s="1">
        <v>154.9</v>
      </c>
      <c r="AC58" s="1">
        <v>151.80000000000001</v>
      </c>
      <c r="AD58" s="1">
        <v>148.1</v>
      </c>
      <c r="AE58" s="1">
        <v>148.80000000000001</v>
      </c>
      <c r="AF58" s="10" t="s">
        <v>32</v>
      </c>
      <c r="AG58" s="1">
        <v>151.4</v>
      </c>
      <c r="AH58" s="1">
        <v>151.4</v>
      </c>
      <c r="AI58" s="1">
        <v>150.80000000000001</v>
      </c>
      <c r="AJ58" s="1">
        <v>152.5</v>
      </c>
      <c r="AK58" s="1">
        <v>161.4</v>
      </c>
      <c r="AL58" s="1">
        <v>173.6</v>
      </c>
      <c r="AM58" s="1">
        <v>175.3</v>
      </c>
      <c r="AN58" s="1">
        <v>175.3</v>
      </c>
      <c r="AO58" s="1">
        <v>168.7</v>
      </c>
      <c r="AP58" s="1">
        <v>163.80000000000001</v>
      </c>
      <c r="AQ58" s="1">
        <v>164.6</v>
      </c>
      <c r="AR58" s="1">
        <v>170.3</v>
      </c>
      <c r="AS58" s="1">
        <v>180.7</v>
      </c>
      <c r="AT58" s="1">
        <v>182.2</v>
      </c>
      <c r="AU58" s="1">
        <v>172.8</v>
      </c>
      <c r="AV58" s="1">
        <v>172.8</v>
      </c>
      <c r="AW58" s="1">
        <v>171.2</v>
      </c>
      <c r="AX58" s="1">
        <v>173</v>
      </c>
      <c r="AY58" s="1">
        <v>177.9</v>
      </c>
      <c r="AZ58" s="1">
        <v>178.8</v>
      </c>
      <c r="BA58" s="1">
        <v>175.8</v>
      </c>
      <c r="BB58" s="1">
        <v>167.8</v>
      </c>
      <c r="BC58" s="1">
        <v>164.5</v>
      </c>
      <c r="BD58" s="1">
        <v>162.4</v>
      </c>
      <c r="BE58" s="1">
        <v>170.8</v>
      </c>
      <c r="BF58" s="1">
        <v>175.2</v>
      </c>
      <c r="BG58" s="1">
        <v>169.2</v>
      </c>
      <c r="BH58" s="1">
        <v>169.7</v>
      </c>
      <c r="BI58" s="1">
        <v>170.9</v>
      </c>
      <c r="BJ58" s="1">
        <v>181.4</v>
      </c>
      <c r="BK58" s="1">
        <v>190.2</v>
      </c>
      <c r="BL58" s="1">
        <v>194.5</v>
      </c>
      <c r="BM58" s="1">
        <v>175.2</v>
      </c>
      <c r="BN58" s="1">
        <v>175.2</v>
      </c>
      <c r="BO58" s="1">
        <v>169.6</v>
      </c>
      <c r="BP58" s="1">
        <v>173.2</v>
      </c>
    </row>
    <row r="59" spans="1:68" hidden="1">
      <c r="A59" s="1" t="s">
        <v>34</v>
      </c>
      <c r="B59" s="1" t="s">
        <v>6</v>
      </c>
      <c r="C59" s="1" t="s">
        <v>96</v>
      </c>
      <c r="D59" s="1">
        <v>141.1</v>
      </c>
      <c r="E59" s="1">
        <v>140.9</v>
      </c>
      <c r="F59" s="1">
        <v>141.19999999999999</v>
      </c>
      <c r="G59" s="1">
        <v>141.6</v>
      </c>
      <c r="H59" s="1">
        <v>142.1</v>
      </c>
      <c r="I59" s="1">
        <v>142.30000000000001</v>
      </c>
      <c r="J59" s="1">
        <v>142.5</v>
      </c>
      <c r="K59" s="1">
        <v>142.6</v>
      </c>
      <c r="L59" s="1">
        <v>142.9</v>
      </c>
      <c r="M59" s="1">
        <v>141.9</v>
      </c>
      <c r="N59" s="1">
        <v>141.80000000000001</v>
      </c>
      <c r="O59" s="1">
        <v>142.1</v>
      </c>
      <c r="P59" s="1">
        <v>142.1</v>
      </c>
      <c r="Q59" s="1">
        <v>142.19999999999999</v>
      </c>
      <c r="R59" s="1">
        <v>142.30000000000001</v>
      </c>
      <c r="S59" s="10">
        <v>142.30000000000001</v>
      </c>
      <c r="T59" s="1">
        <v>142.5</v>
      </c>
      <c r="U59" s="1">
        <v>143.30000000000001</v>
      </c>
      <c r="V59" s="1">
        <v>144</v>
      </c>
      <c r="W59" s="1">
        <v>144.69999999999999</v>
      </c>
      <c r="X59" s="1">
        <v>145.4</v>
      </c>
      <c r="Y59" s="1">
        <v>146.19999999999999</v>
      </c>
      <c r="Z59" s="1">
        <v>146.69999999999999</v>
      </c>
      <c r="AA59" s="1">
        <v>148.30000000000001</v>
      </c>
      <c r="AB59" s="1">
        <v>150.1</v>
      </c>
      <c r="AC59" s="1">
        <v>150.80000000000001</v>
      </c>
      <c r="AD59" s="1">
        <v>151.5</v>
      </c>
      <c r="AE59" s="1">
        <v>155.6</v>
      </c>
      <c r="AF59" s="10" t="s">
        <v>32</v>
      </c>
      <c r="AG59" s="1">
        <v>153.30000000000001</v>
      </c>
      <c r="AH59" s="1">
        <v>153.30000000000001</v>
      </c>
      <c r="AI59" s="1">
        <v>153.30000000000001</v>
      </c>
      <c r="AJ59" s="1">
        <v>153.6</v>
      </c>
      <c r="AK59" s="1">
        <v>153.6</v>
      </c>
      <c r="AL59" s="1">
        <v>153.80000000000001</v>
      </c>
      <c r="AM59" s="1">
        <v>154.1</v>
      </c>
      <c r="AN59" s="1">
        <v>154.1</v>
      </c>
      <c r="AO59" s="1">
        <v>154.69999999999999</v>
      </c>
      <c r="AP59" s="1">
        <v>154.9</v>
      </c>
      <c r="AQ59" s="1">
        <v>155.4</v>
      </c>
      <c r="AR59" s="1">
        <v>156.1</v>
      </c>
      <c r="AS59" s="1">
        <v>156.19999999999999</v>
      </c>
      <c r="AT59" s="1">
        <v>157.5</v>
      </c>
      <c r="AU59" s="1">
        <v>158.4</v>
      </c>
      <c r="AV59" s="1">
        <v>158.4</v>
      </c>
      <c r="AW59" s="1">
        <v>158.69999999999999</v>
      </c>
      <c r="AX59" s="1">
        <v>159.30000000000001</v>
      </c>
      <c r="AY59" s="1">
        <v>159.9</v>
      </c>
      <c r="AZ59" s="1">
        <v>160.5</v>
      </c>
      <c r="BA59" s="1">
        <v>160.69999999999999</v>
      </c>
      <c r="BB59" s="1">
        <v>162.19999999999999</v>
      </c>
      <c r="BC59" s="1">
        <v>163.9</v>
      </c>
      <c r="BD59" s="1">
        <v>164.9</v>
      </c>
      <c r="BE59" s="1">
        <v>165.8</v>
      </c>
      <c r="BF59" s="1">
        <v>166.6</v>
      </c>
      <c r="BG59" s="1">
        <v>168.1</v>
      </c>
      <c r="BH59" s="1">
        <v>169.7</v>
      </c>
      <c r="BI59" s="1">
        <v>170.9</v>
      </c>
      <c r="BJ59" s="1">
        <v>172.3</v>
      </c>
      <c r="BK59" s="1">
        <v>173.6</v>
      </c>
      <c r="BL59" s="1">
        <v>174.6</v>
      </c>
      <c r="BM59" s="1">
        <v>177.3</v>
      </c>
      <c r="BN59" s="1">
        <v>177.3</v>
      </c>
      <c r="BO59" s="1">
        <v>178.4</v>
      </c>
      <c r="BP59" s="1">
        <v>179.5</v>
      </c>
    </row>
    <row r="60" spans="1:68" hidden="1">
      <c r="A60" s="1" t="s">
        <v>34</v>
      </c>
      <c r="B60" s="1" t="s">
        <v>7</v>
      </c>
      <c r="C60" s="1" t="s">
        <v>96</v>
      </c>
      <c r="D60" s="1">
        <v>120.7</v>
      </c>
      <c r="E60" s="1">
        <v>120.4</v>
      </c>
      <c r="F60" s="1">
        <v>120.7</v>
      </c>
      <c r="G60" s="1">
        <v>121</v>
      </c>
      <c r="H60" s="1">
        <v>121</v>
      </c>
      <c r="I60" s="1">
        <v>121.3</v>
      </c>
      <c r="J60" s="1">
        <v>121.4</v>
      </c>
      <c r="K60" s="1">
        <v>122.2</v>
      </c>
      <c r="L60" s="1">
        <v>122.1</v>
      </c>
      <c r="M60" s="1">
        <v>121.1</v>
      </c>
      <c r="N60" s="1">
        <v>121.1</v>
      </c>
      <c r="O60" s="1">
        <v>122</v>
      </c>
      <c r="P60" s="1">
        <v>121.8</v>
      </c>
      <c r="Q60" s="1">
        <v>122</v>
      </c>
      <c r="R60" s="1">
        <v>122</v>
      </c>
      <c r="S60" s="10">
        <v>122</v>
      </c>
      <c r="T60" s="1">
        <v>122</v>
      </c>
      <c r="U60" s="1">
        <v>122.2</v>
      </c>
      <c r="V60" s="1">
        <v>122.5</v>
      </c>
      <c r="W60" s="1">
        <v>122.9</v>
      </c>
      <c r="X60" s="1">
        <v>123.5</v>
      </c>
      <c r="Y60" s="1">
        <v>123.9</v>
      </c>
      <c r="Z60" s="1">
        <v>124.3</v>
      </c>
      <c r="AA60" s="1">
        <v>125.7</v>
      </c>
      <c r="AB60" s="1">
        <v>129.9</v>
      </c>
      <c r="AC60" s="1">
        <v>131.4</v>
      </c>
      <c r="AD60" s="1">
        <v>131.19999999999999</v>
      </c>
      <c r="AE60" s="1">
        <v>135.1</v>
      </c>
      <c r="AF60" s="10" t="s">
        <v>32</v>
      </c>
      <c r="AG60" s="1">
        <v>136.30000000000001</v>
      </c>
      <c r="AH60" s="1">
        <v>136.30000000000001</v>
      </c>
      <c r="AI60" s="1">
        <v>137.4</v>
      </c>
      <c r="AJ60" s="1">
        <v>138.19999999999999</v>
      </c>
      <c r="AK60" s="1">
        <v>140.1</v>
      </c>
      <c r="AL60" s="1">
        <v>142.69999999999999</v>
      </c>
      <c r="AM60" s="1">
        <v>146.6</v>
      </c>
      <c r="AN60" s="1">
        <v>150.9</v>
      </c>
      <c r="AO60" s="1">
        <v>158.69999999999999</v>
      </c>
      <c r="AP60" s="1">
        <v>163.9</v>
      </c>
      <c r="AQ60" s="1">
        <v>170.1</v>
      </c>
      <c r="AR60" s="1">
        <v>178.7</v>
      </c>
      <c r="AS60" s="1">
        <v>183.7</v>
      </c>
      <c r="AT60" s="1">
        <v>182.1</v>
      </c>
      <c r="AU60" s="1">
        <v>188</v>
      </c>
      <c r="AV60" s="1">
        <v>188</v>
      </c>
      <c r="AW60" s="1">
        <v>190.6</v>
      </c>
      <c r="AX60" s="1">
        <v>190.1</v>
      </c>
      <c r="AY60" s="1">
        <v>187.6</v>
      </c>
      <c r="AZ60" s="1">
        <v>184.7</v>
      </c>
      <c r="BA60" s="1">
        <v>184.9</v>
      </c>
      <c r="BB60" s="1">
        <v>194.6</v>
      </c>
      <c r="BC60" s="1">
        <v>199.5</v>
      </c>
      <c r="BD60" s="1">
        <v>202.4</v>
      </c>
      <c r="BE60" s="1">
        <v>200.9</v>
      </c>
      <c r="BF60" s="1">
        <v>195.8</v>
      </c>
      <c r="BG60" s="1">
        <v>192.4</v>
      </c>
      <c r="BH60" s="1">
        <v>188.7</v>
      </c>
      <c r="BI60" s="1">
        <v>186.5</v>
      </c>
      <c r="BJ60" s="1">
        <v>188.9</v>
      </c>
      <c r="BK60" s="1">
        <v>188.5</v>
      </c>
      <c r="BL60" s="1">
        <v>187.2</v>
      </c>
      <c r="BM60" s="1">
        <v>179.3</v>
      </c>
      <c r="BN60" s="1">
        <v>179.2</v>
      </c>
      <c r="BO60" s="1">
        <v>174.9</v>
      </c>
      <c r="BP60" s="1">
        <v>170</v>
      </c>
    </row>
    <row r="61" spans="1:68" hidden="1">
      <c r="A61" s="1" t="s">
        <v>34</v>
      </c>
      <c r="B61" s="1" t="s">
        <v>8</v>
      </c>
      <c r="C61" s="1" t="s">
        <v>96</v>
      </c>
      <c r="D61" s="1">
        <v>141.30000000000001</v>
      </c>
      <c r="E61" s="1">
        <v>142.9</v>
      </c>
      <c r="F61" s="1">
        <v>146.19999999999999</v>
      </c>
      <c r="G61" s="1">
        <v>153.5</v>
      </c>
      <c r="H61" s="1">
        <v>154.6</v>
      </c>
      <c r="I61" s="1">
        <v>153.19999999999999</v>
      </c>
      <c r="J61" s="1">
        <v>151.6</v>
      </c>
      <c r="K61" s="1">
        <v>150.6</v>
      </c>
      <c r="L61" s="1">
        <v>145.4</v>
      </c>
      <c r="M61" s="1">
        <v>142.5</v>
      </c>
      <c r="N61" s="1">
        <v>142.80000000000001</v>
      </c>
      <c r="O61" s="1">
        <v>139.4</v>
      </c>
      <c r="P61" s="1">
        <v>135.4</v>
      </c>
      <c r="Q61" s="1">
        <v>136.4</v>
      </c>
      <c r="R61" s="1">
        <v>137.6</v>
      </c>
      <c r="S61" s="10">
        <v>137.6</v>
      </c>
      <c r="T61" s="1">
        <v>146.5</v>
      </c>
      <c r="U61" s="1">
        <v>146.80000000000001</v>
      </c>
      <c r="V61" s="1">
        <v>150.30000000000001</v>
      </c>
      <c r="W61" s="1">
        <v>149.4</v>
      </c>
      <c r="X61" s="1">
        <v>146.6</v>
      </c>
      <c r="Y61" s="1">
        <v>148</v>
      </c>
      <c r="Z61" s="1">
        <v>147.4</v>
      </c>
      <c r="AA61" s="1">
        <v>145.69999999999999</v>
      </c>
      <c r="AB61" s="1">
        <v>143.19999999999999</v>
      </c>
      <c r="AC61" s="1">
        <v>141.80000000000001</v>
      </c>
      <c r="AD61" s="1">
        <v>142.5</v>
      </c>
      <c r="AE61" s="1">
        <v>149.9</v>
      </c>
      <c r="AF61" s="10" t="s">
        <v>32</v>
      </c>
      <c r="AG61" s="1">
        <v>147.19999999999999</v>
      </c>
      <c r="AH61" s="1">
        <v>147.19999999999999</v>
      </c>
      <c r="AI61" s="1">
        <v>150.4</v>
      </c>
      <c r="AJ61" s="1">
        <v>150.9</v>
      </c>
      <c r="AK61" s="1">
        <v>151.19999999999999</v>
      </c>
      <c r="AL61" s="1">
        <v>148.4</v>
      </c>
      <c r="AM61" s="1">
        <v>147.69999999999999</v>
      </c>
      <c r="AN61" s="1">
        <v>149.6</v>
      </c>
      <c r="AO61" s="1">
        <v>150.69999999999999</v>
      </c>
      <c r="AP61" s="1">
        <v>153.69999999999999</v>
      </c>
      <c r="AQ61" s="1">
        <v>164.4</v>
      </c>
      <c r="AR61" s="1">
        <v>167.1</v>
      </c>
      <c r="AS61" s="1">
        <v>164.6</v>
      </c>
      <c r="AT61" s="1">
        <v>163.9</v>
      </c>
      <c r="AU61" s="1">
        <v>156.80000000000001</v>
      </c>
      <c r="AV61" s="1">
        <v>156.69999999999999</v>
      </c>
      <c r="AW61" s="1">
        <v>155.69999999999999</v>
      </c>
      <c r="AX61" s="1">
        <v>156.5</v>
      </c>
      <c r="AY61" s="1">
        <v>154.9</v>
      </c>
      <c r="AZ61" s="1">
        <v>153.69999999999999</v>
      </c>
      <c r="BA61" s="1">
        <v>153.69999999999999</v>
      </c>
      <c r="BB61" s="1">
        <v>157.6</v>
      </c>
      <c r="BC61" s="1">
        <v>172.6</v>
      </c>
      <c r="BD61" s="1">
        <v>171</v>
      </c>
      <c r="BE61" s="1">
        <v>169.7</v>
      </c>
      <c r="BF61" s="1">
        <v>174.2</v>
      </c>
      <c r="BG61" s="1">
        <v>172.9</v>
      </c>
      <c r="BH61" s="1">
        <v>165.7</v>
      </c>
      <c r="BI61" s="1">
        <v>163.80000000000001</v>
      </c>
      <c r="BJ61" s="1">
        <v>160.69999999999999</v>
      </c>
      <c r="BK61" s="1">
        <v>158</v>
      </c>
      <c r="BL61" s="1">
        <v>158.30000000000001</v>
      </c>
      <c r="BM61" s="1">
        <v>169.5</v>
      </c>
      <c r="BN61" s="1">
        <v>169.5</v>
      </c>
      <c r="BO61" s="1">
        <v>176.3</v>
      </c>
      <c r="BP61" s="1">
        <v>172.2</v>
      </c>
    </row>
    <row r="62" spans="1:68" hidden="1">
      <c r="A62" s="1" t="s">
        <v>34</v>
      </c>
      <c r="B62" s="1" t="s">
        <v>9</v>
      </c>
      <c r="C62" s="1" t="s">
        <v>96</v>
      </c>
      <c r="D62" s="1">
        <v>151.6</v>
      </c>
      <c r="E62" s="1">
        <v>140.5</v>
      </c>
      <c r="F62" s="1">
        <v>134.6</v>
      </c>
      <c r="G62" s="1">
        <v>132.6</v>
      </c>
      <c r="H62" s="1">
        <v>135.6</v>
      </c>
      <c r="I62" s="1">
        <v>143.69999999999999</v>
      </c>
      <c r="J62" s="1">
        <v>155.9</v>
      </c>
      <c r="K62" s="1">
        <v>156.6</v>
      </c>
      <c r="L62" s="1">
        <v>150</v>
      </c>
      <c r="M62" s="1">
        <v>146.69999999999999</v>
      </c>
      <c r="N62" s="1">
        <v>146.69999999999999</v>
      </c>
      <c r="O62" s="1">
        <v>135.19999999999999</v>
      </c>
      <c r="P62" s="1">
        <v>131.30000000000001</v>
      </c>
      <c r="Q62" s="1">
        <v>129.69999999999999</v>
      </c>
      <c r="R62" s="1">
        <v>132.6</v>
      </c>
      <c r="S62" s="10">
        <v>132.6</v>
      </c>
      <c r="T62" s="1">
        <v>143</v>
      </c>
      <c r="U62" s="1">
        <v>150.5</v>
      </c>
      <c r="V62" s="1">
        <v>160.30000000000001</v>
      </c>
      <c r="W62" s="1">
        <v>167.4</v>
      </c>
      <c r="X62" s="1">
        <v>173.2</v>
      </c>
      <c r="Y62" s="1">
        <v>188.4</v>
      </c>
      <c r="Z62" s="1">
        <v>199.6</v>
      </c>
      <c r="AA62" s="1">
        <v>217</v>
      </c>
      <c r="AB62" s="1">
        <v>197</v>
      </c>
      <c r="AC62" s="1">
        <v>170.7</v>
      </c>
      <c r="AD62" s="1">
        <v>157.30000000000001</v>
      </c>
      <c r="AE62" s="1">
        <v>168.6</v>
      </c>
      <c r="AF62" s="10" t="s">
        <v>32</v>
      </c>
      <c r="AG62" s="1">
        <v>156.5</v>
      </c>
      <c r="AH62" s="1">
        <v>156.5</v>
      </c>
      <c r="AI62" s="1">
        <v>178.1</v>
      </c>
      <c r="AJ62" s="1">
        <v>186.7</v>
      </c>
      <c r="AK62" s="1">
        <v>209.2</v>
      </c>
      <c r="AL62" s="1">
        <v>230</v>
      </c>
      <c r="AM62" s="1">
        <v>230.5</v>
      </c>
      <c r="AN62" s="1">
        <v>194.2</v>
      </c>
      <c r="AO62" s="1">
        <v>160</v>
      </c>
      <c r="AP62" s="1">
        <v>149.5</v>
      </c>
      <c r="AQ62" s="1">
        <v>144.1</v>
      </c>
      <c r="AR62" s="1">
        <v>147.9</v>
      </c>
      <c r="AS62" s="1">
        <v>155.4</v>
      </c>
      <c r="AT62" s="1">
        <v>164.2</v>
      </c>
      <c r="AU62" s="1">
        <v>162.19999999999999</v>
      </c>
      <c r="AV62" s="1">
        <v>162.30000000000001</v>
      </c>
      <c r="AW62" s="1">
        <v>185.3</v>
      </c>
      <c r="AX62" s="1">
        <v>199.2</v>
      </c>
      <c r="AY62" s="1">
        <v>188.3</v>
      </c>
      <c r="AZ62" s="1">
        <v>174.3</v>
      </c>
      <c r="BA62" s="1">
        <v>169.7</v>
      </c>
      <c r="BB62" s="1">
        <v>166.9</v>
      </c>
      <c r="BC62" s="1">
        <v>166.2</v>
      </c>
      <c r="BD62" s="1">
        <v>174.9</v>
      </c>
      <c r="BE62" s="1">
        <v>182.3</v>
      </c>
      <c r="BF62" s="1">
        <v>182.1</v>
      </c>
      <c r="BG62" s="1">
        <v>186.7</v>
      </c>
      <c r="BH62" s="1">
        <v>191.8</v>
      </c>
      <c r="BI62" s="1">
        <v>199.7</v>
      </c>
      <c r="BJ62" s="1">
        <v>183.1</v>
      </c>
      <c r="BK62" s="1">
        <v>159.9</v>
      </c>
      <c r="BL62" s="1">
        <v>153.9</v>
      </c>
      <c r="BM62" s="1">
        <v>152.69999999999999</v>
      </c>
      <c r="BN62" s="1">
        <v>152.80000000000001</v>
      </c>
      <c r="BO62" s="1">
        <v>155.4</v>
      </c>
      <c r="BP62" s="1">
        <v>161</v>
      </c>
    </row>
    <row r="63" spans="1:68" hidden="1">
      <c r="A63" s="1" t="s">
        <v>34</v>
      </c>
      <c r="B63" s="1" t="s">
        <v>10</v>
      </c>
      <c r="C63" s="1" t="s">
        <v>96</v>
      </c>
      <c r="D63" s="1">
        <v>127.3</v>
      </c>
      <c r="E63" s="1">
        <v>125.8</v>
      </c>
      <c r="F63" s="1">
        <v>124.6</v>
      </c>
      <c r="G63" s="1">
        <v>123.5</v>
      </c>
      <c r="H63" s="1">
        <v>122.3</v>
      </c>
      <c r="I63" s="1">
        <v>121.4</v>
      </c>
      <c r="J63" s="1">
        <v>121.7</v>
      </c>
      <c r="K63" s="1">
        <v>122.4</v>
      </c>
      <c r="L63" s="1">
        <v>121.4</v>
      </c>
      <c r="M63" s="1">
        <v>119.1</v>
      </c>
      <c r="N63" s="1">
        <v>119.1</v>
      </c>
      <c r="O63" s="1">
        <v>119.8</v>
      </c>
      <c r="P63" s="1">
        <v>120.3</v>
      </c>
      <c r="Q63" s="1">
        <v>121</v>
      </c>
      <c r="R63" s="1">
        <v>121.8</v>
      </c>
      <c r="S63" s="10">
        <v>121.8</v>
      </c>
      <c r="T63" s="1">
        <v>124.9</v>
      </c>
      <c r="U63" s="1">
        <v>128.30000000000001</v>
      </c>
      <c r="V63" s="1">
        <v>130</v>
      </c>
      <c r="W63" s="1">
        <v>130.9</v>
      </c>
      <c r="X63" s="1">
        <v>131.6</v>
      </c>
      <c r="Y63" s="1">
        <v>132.5</v>
      </c>
      <c r="Z63" s="1">
        <v>135.69999999999999</v>
      </c>
      <c r="AA63" s="1">
        <v>138.30000000000001</v>
      </c>
      <c r="AB63" s="1">
        <v>140.4</v>
      </c>
      <c r="AC63" s="1">
        <v>141.1</v>
      </c>
      <c r="AD63" s="1">
        <v>141.1</v>
      </c>
      <c r="AE63" s="1">
        <v>150.4</v>
      </c>
      <c r="AF63" s="10" t="s">
        <v>32</v>
      </c>
      <c r="AG63" s="1">
        <v>150.9</v>
      </c>
      <c r="AH63" s="1">
        <v>150.9</v>
      </c>
      <c r="AI63" s="1">
        <v>150.4</v>
      </c>
      <c r="AJ63" s="1">
        <v>149.80000000000001</v>
      </c>
      <c r="AK63" s="1">
        <v>150.9</v>
      </c>
      <c r="AL63" s="1">
        <v>156.80000000000001</v>
      </c>
      <c r="AM63" s="1">
        <v>160.19999999999999</v>
      </c>
      <c r="AN63" s="1">
        <v>160.4</v>
      </c>
      <c r="AO63" s="1">
        <v>158.80000000000001</v>
      </c>
      <c r="AP63" s="1">
        <v>159.80000000000001</v>
      </c>
      <c r="AQ63" s="1">
        <v>161.69999999999999</v>
      </c>
      <c r="AR63" s="1">
        <v>165.4</v>
      </c>
      <c r="AS63" s="1">
        <v>166</v>
      </c>
      <c r="AT63" s="1">
        <v>164</v>
      </c>
      <c r="AU63" s="1">
        <v>164.1</v>
      </c>
      <c r="AV63" s="1">
        <v>164.1</v>
      </c>
      <c r="AW63" s="1">
        <v>165.2</v>
      </c>
      <c r="AX63" s="1">
        <v>165.3</v>
      </c>
      <c r="AY63" s="1">
        <v>164.4</v>
      </c>
      <c r="AZ63" s="1">
        <v>163.9</v>
      </c>
      <c r="BA63" s="1">
        <v>163.69999999999999</v>
      </c>
      <c r="BB63" s="1">
        <v>163.9</v>
      </c>
      <c r="BC63" s="1">
        <v>164.7</v>
      </c>
      <c r="BD63" s="1">
        <v>164.7</v>
      </c>
      <c r="BE63" s="1">
        <v>164.3</v>
      </c>
      <c r="BF63" s="1">
        <v>164.3</v>
      </c>
      <c r="BG63" s="1">
        <v>167.2</v>
      </c>
      <c r="BH63" s="1">
        <v>169.1</v>
      </c>
      <c r="BI63" s="1">
        <v>169.8</v>
      </c>
      <c r="BJ63" s="1">
        <v>170.5</v>
      </c>
      <c r="BK63" s="1">
        <v>170.8</v>
      </c>
      <c r="BL63" s="1">
        <v>170.9</v>
      </c>
      <c r="BM63" s="1">
        <v>171</v>
      </c>
      <c r="BN63" s="1">
        <v>171.1</v>
      </c>
      <c r="BO63" s="1">
        <v>173.4</v>
      </c>
      <c r="BP63" s="1">
        <v>175.6</v>
      </c>
    </row>
    <row r="64" spans="1:68" hidden="1">
      <c r="A64" s="1" t="s">
        <v>34</v>
      </c>
      <c r="B64" s="1" t="s">
        <v>11</v>
      </c>
      <c r="C64" s="1" t="s">
        <v>96</v>
      </c>
      <c r="D64" s="1">
        <v>118.8</v>
      </c>
      <c r="E64" s="1">
        <v>117.1</v>
      </c>
      <c r="F64" s="1">
        <v>116.1</v>
      </c>
      <c r="G64" s="1">
        <v>113.7</v>
      </c>
      <c r="H64" s="1">
        <v>109.6</v>
      </c>
      <c r="I64" s="1">
        <v>111.1</v>
      </c>
      <c r="J64" s="1">
        <v>113.5</v>
      </c>
      <c r="K64" s="1">
        <v>114.7</v>
      </c>
      <c r="L64" s="1">
        <v>113.7</v>
      </c>
      <c r="M64" s="1">
        <v>111.9</v>
      </c>
      <c r="N64" s="1">
        <v>111.9</v>
      </c>
      <c r="O64" s="1">
        <v>110.3</v>
      </c>
      <c r="P64" s="1">
        <v>109.1</v>
      </c>
      <c r="Q64" s="1">
        <v>109</v>
      </c>
      <c r="R64" s="1">
        <v>109</v>
      </c>
      <c r="S64" s="10">
        <v>109</v>
      </c>
      <c r="T64" s="1">
        <v>109.9</v>
      </c>
      <c r="U64" s="1">
        <v>111</v>
      </c>
      <c r="V64" s="1">
        <v>111.1</v>
      </c>
      <c r="W64" s="1">
        <v>112</v>
      </c>
      <c r="X64" s="1">
        <v>113.2</v>
      </c>
      <c r="Y64" s="1">
        <v>114</v>
      </c>
      <c r="Z64" s="1">
        <v>114.2</v>
      </c>
      <c r="AA64" s="1">
        <v>114</v>
      </c>
      <c r="AB64" s="1">
        <v>114.1</v>
      </c>
      <c r="AC64" s="1">
        <v>113.6</v>
      </c>
      <c r="AD64" s="1">
        <v>113.2</v>
      </c>
      <c r="AE64" s="1">
        <v>120.3</v>
      </c>
      <c r="AF64" s="10" t="s">
        <v>32</v>
      </c>
      <c r="AG64" s="1">
        <v>114.2</v>
      </c>
      <c r="AH64" s="1">
        <v>114.2</v>
      </c>
      <c r="AI64" s="1">
        <v>115.1</v>
      </c>
      <c r="AJ64" s="1">
        <v>116.4</v>
      </c>
      <c r="AK64" s="1">
        <v>116.2</v>
      </c>
      <c r="AL64" s="1">
        <v>115.7</v>
      </c>
      <c r="AM64" s="1">
        <v>115.3</v>
      </c>
      <c r="AN64" s="1">
        <v>114.6</v>
      </c>
      <c r="AO64" s="1">
        <v>112.8</v>
      </c>
      <c r="AP64" s="1">
        <v>112.6</v>
      </c>
      <c r="AQ64" s="1">
        <v>113.1</v>
      </c>
      <c r="AR64" s="1">
        <v>114.8</v>
      </c>
      <c r="AS64" s="1">
        <v>115.1</v>
      </c>
      <c r="AT64" s="1">
        <v>114.5</v>
      </c>
      <c r="AU64" s="1">
        <v>119.7</v>
      </c>
      <c r="AV64" s="1">
        <v>119.7</v>
      </c>
      <c r="AW64" s="1">
        <v>121.9</v>
      </c>
      <c r="AX64" s="1">
        <v>122.4</v>
      </c>
      <c r="AY64" s="1">
        <v>121</v>
      </c>
      <c r="AZ64" s="1">
        <v>120</v>
      </c>
      <c r="BA64" s="1">
        <v>118.9</v>
      </c>
      <c r="BB64" s="1">
        <v>118.8</v>
      </c>
      <c r="BC64" s="1">
        <v>119</v>
      </c>
      <c r="BD64" s="1">
        <v>119.7</v>
      </c>
      <c r="BE64" s="1">
        <v>119.9</v>
      </c>
      <c r="BF64" s="1">
        <v>120</v>
      </c>
      <c r="BG64" s="1">
        <v>120.9</v>
      </c>
      <c r="BH64" s="1">
        <v>121.6</v>
      </c>
      <c r="BI64" s="1">
        <v>121.9</v>
      </c>
      <c r="BJ64" s="1">
        <v>122.1</v>
      </c>
      <c r="BK64" s="1">
        <v>121.8</v>
      </c>
      <c r="BL64" s="1">
        <v>121.1</v>
      </c>
      <c r="BM64" s="1">
        <v>120</v>
      </c>
      <c r="BN64" s="1">
        <v>120</v>
      </c>
      <c r="BO64" s="1">
        <v>121.3</v>
      </c>
      <c r="BP64" s="1">
        <v>122.7</v>
      </c>
    </row>
    <row r="65" spans="1:68" hidden="1">
      <c r="A65" s="1" t="s">
        <v>34</v>
      </c>
      <c r="B65" s="1" t="s">
        <v>12</v>
      </c>
      <c r="C65" s="1" t="s">
        <v>96</v>
      </c>
      <c r="D65" s="1">
        <v>137.5</v>
      </c>
      <c r="E65" s="1">
        <v>137.30000000000001</v>
      </c>
      <c r="F65" s="1">
        <v>137.80000000000001</v>
      </c>
      <c r="G65" s="1">
        <v>138.19999999999999</v>
      </c>
      <c r="H65" s="1">
        <v>138.1</v>
      </c>
      <c r="I65" s="1">
        <v>138.4</v>
      </c>
      <c r="J65" s="1">
        <v>138.9</v>
      </c>
      <c r="K65" s="1">
        <v>139.4</v>
      </c>
      <c r="L65" s="1">
        <v>139.5</v>
      </c>
      <c r="M65" s="1">
        <v>141</v>
      </c>
      <c r="N65" s="1">
        <v>140.9</v>
      </c>
      <c r="O65" s="1">
        <v>140.6</v>
      </c>
      <c r="P65" s="1">
        <v>139.4</v>
      </c>
      <c r="Q65" s="1">
        <v>139.69999999999999</v>
      </c>
      <c r="R65" s="1">
        <v>139.5</v>
      </c>
      <c r="S65" s="10">
        <v>139.5</v>
      </c>
      <c r="T65" s="1">
        <v>139.9</v>
      </c>
      <c r="U65" s="1">
        <v>140.6</v>
      </c>
      <c r="V65" s="1">
        <v>141.69999999999999</v>
      </c>
      <c r="W65" s="1">
        <v>142.6</v>
      </c>
      <c r="X65" s="1">
        <v>144.1</v>
      </c>
      <c r="Y65" s="1">
        <v>145.4</v>
      </c>
      <c r="Z65" s="1">
        <v>147</v>
      </c>
      <c r="AA65" s="1">
        <v>148.69999999999999</v>
      </c>
      <c r="AB65" s="1">
        <v>150.9</v>
      </c>
      <c r="AC65" s="1">
        <v>152</v>
      </c>
      <c r="AD65" s="1">
        <v>153.19999999999999</v>
      </c>
      <c r="AE65" s="1">
        <v>157.1</v>
      </c>
      <c r="AF65" s="10" t="s">
        <v>32</v>
      </c>
      <c r="AG65" s="1">
        <v>159.5</v>
      </c>
      <c r="AH65" s="1">
        <v>159.5</v>
      </c>
      <c r="AI65" s="1">
        <v>160</v>
      </c>
      <c r="AJ65" s="1">
        <v>160.30000000000001</v>
      </c>
      <c r="AK65" s="1">
        <v>161</v>
      </c>
      <c r="AL65" s="1">
        <v>161.80000000000001</v>
      </c>
      <c r="AM65" s="1">
        <v>163</v>
      </c>
      <c r="AN65" s="1">
        <v>164</v>
      </c>
      <c r="AO65" s="1">
        <v>164.2</v>
      </c>
      <c r="AP65" s="1">
        <v>163.5</v>
      </c>
      <c r="AQ65" s="1">
        <v>163.9</v>
      </c>
      <c r="AR65" s="1">
        <v>168.2</v>
      </c>
      <c r="AS65" s="1">
        <v>168.5</v>
      </c>
      <c r="AT65" s="1">
        <v>168.3</v>
      </c>
      <c r="AU65" s="1">
        <v>168.8</v>
      </c>
      <c r="AV65" s="1">
        <v>168.8</v>
      </c>
      <c r="AW65" s="1">
        <v>169.3</v>
      </c>
      <c r="AX65" s="1">
        <v>169.6</v>
      </c>
      <c r="AY65" s="1">
        <v>170.5</v>
      </c>
      <c r="AZ65" s="1">
        <v>172.1</v>
      </c>
      <c r="BA65" s="1">
        <v>174.3</v>
      </c>
      <c r="BB65" s="1">
        <v>177.4</v>
      </c>
      <c r="BC65" s="1">
        <v>181.3</v>
      </c>
      <c r="BD65" s="1">
        <v>184.9</v>
      </c>
      <c r="BE65" s="1">
        <v>187.1</v>
      </c>
      <c r="BF65" s="1">
        <v>190</v>
      </c>
      <c r="BG65" s="1">
        <v>193.6</v>
      </c>
      <c r="BH65" s="1">
        <v>197.3</v>
      </c>
      <c r="BI65" s="1">
        <v>199.9</v>
      </c>
      <c r="BJ65" s="1">
        <v>202.8</v>
      </c>
      <c r="BK65" s="1">
        <v>205.2</v>
      </c>
      <c r="BL65" s="1">
        <v>208.4</v>
      </c>
      <c r="BM65" s="1">
        <v>209.7</v>
      </c>
      <c r="BN65" s="1">
        <v>209.7</v>
      </c>
      <c r="BO65" s="1">
        <v>212.9</v>
      </c>
      <c r="BP65" s="1">
        <v>218</v>
      </c>
    </row>
    <row r="66" spans="1:68" hidden="1">
      <c r="A66" s="1" t="s">
        <v>34</v>
      </c>
      <c r="B66" s="1" t="s">
        <v>14</v>
      </c>
      <c r="C66" s="1" t="s">
        <v>117</v>
      </c>
      <c r="D66" s="1">
        <v>149.5</v>
      </c>
      <c r="E66" s="1">
        <v>149.6</v>
      </c>
      <c r="F66" s="1">
        <v>150.4</v>
      </c>
      <c r="G66" s="1">
        <v>151.19999999999999</v>
      </c>
      <c r="H66" s="1">
        <v>151.69999999999999</v>
      </c>
      <c r="I66" s="1">
        <v>151.80000000000001</v>
      </c>
      <c r="J66" s="1">
        <v>152.30000000000001</v>
      </c>
      <c r="K66" s="1">
        <v>153</v>
      </c>
      <c r="L66" s="1">
        <v>153.80000000000001</v>
      </c>
      <c r="M66" s="1">
        <v>154.5</v>
      </c>
      <c r="N66" s="1">
        <v>154.5</v>
      </c>
      <c r="O66" s="1">
        <v>154.6</v>
      </c>
      <c r="P66" s="1">
        <v>154.6</v>
      </c>
      <c r="Q66" s="1">
        <v>154.9</v>
      </c>
      <c r="R66" s="1">
        <v>155.19999999999999</v>
      </c>
      <c r="S66" s="10">
        <v>155.19999999999999</v>
      </c>
      <c r="T66" s="1">
        <v>155.5</v>
      </c>
      <c r="U66" s="1">
        <v>155.9</v>
      </c>
      <c r="V66" s="1">
        <v>156.19999999999999</v>
      </c>
      <c r="W66" s="1">
        <v>156.6</v>
      </c>
      <c r="X66" s="1">
        <v>156.80000000000001</v>
      </c>
      <c r="Y66" s="1">
        <v>157.1</v>
      </c>
      <c r="Z66" s="1">
        <v>157.5</v>
      </c>
      <c r="AA66" s="1">
        <v>158</v>
      </c>
      <c r="AB66" s="1">
        <v>158.6</v>
      </c>
      <c r="AC66" s="1">
        <v>159.1</v>
      </c>
      <c r="AD66" s="1">
        <v>159.6</v>
      </c>
      <c r="AE66" s="10">
        <v>159.6</v>
      </c>
      <c r="AF66" s="10" t="s">
        <v>32</v>
      </c>
      <c r="AG66" s="1">
        <v>161.80000000000001</v>
      </c>
      <c r="AH66" s="1">
        <v>161.80000000000001</v>
      </c>
      <c r="AI66" s="1">
        <v>162.30000000000001</v>
      </c>
      <c r="AJ66" s="1">
        <v>162.9</v>
      </c>
      <c r="AK66" s="1">
        <v>163.19999999999999</v>
      </c>
      <c r="AL66" s="1">
        <v>163.80000000000001</v>
      </c>
      <c r="AM66" s="1">
        <v>164.8</v>
      </c>
      <c r="AN66" s="1">
        <v>165.6</v>
      </c>
      <c r="AO66" s="1">
        <v>167.5</v>
      </c>
      <c r="AP66" s="1">
        <v>168.2</v>
      </c>
      <c r="AQ66" s="1">
        <v>168.9</v>
      </c>
      <c r="AR66" s="1">
        <v>170.4</v>
      </c>
      <c r="AS66" s="1">
        <v>172.4</v>
      </c>
      <c r="AT66" s="1">
        <v>172.2</v>
      </c>
      <c r="AU66" s="1">
        <v>173.9</v>
      </c>
      <c r="AV66" s="1">
        <v>173.9</v>
      </c>
      <c r="AW66" s="1">
        <v>174.7</v>
      </c>
      <c r="AX66" s="1">
        <v>175.5</v>
      </c>
      <c r="AY66" s="1">
        <v>176.5</v>
      </c>
      <c r="AZ66" s="1">
        <v>177.3</v>
      </c>
      <c r="BA66" s="1">
        <v>178</v>
      </c>
      <c r="BB66" s="1">
        <v>179.3</v>
      </c>
      <c r="BC66" s="1">
        <v>180.9</v>
      </c>
      <c r="BD66" s="1">
        <v>182.5</v>
      </c>
      <c r="BE66" s="1">
        <v>183.9</v>
      </c>
      <c r="BF66" s="1">
        <v>185.2</v>
      </c>
      <c r="BG66" s="1">
        <v>186.3</v>
      </c>
      <c r="BH66" s="1">
        <v>187.4</v>
      </c>
      <c r="BI66" s="1">
        <v>188.3</v>
      </c>
      <c r="BJ66" s="1">
        <v>189.5</v>
      </c>
      <c r="BK66" s="1">
        <v>190.3</v>
      </c>
      <c r="BL66" s="1">
        <v>191.2</v>
      </c>
      <c r="BM66" s="1">
        <v>193</v>
      </c>
      <c r="BN66" s="1">
        <v>193</v>
      </c>
      <c r="BO66" s="1">
        <v>193.5</v>
      </c>
      <c r="BP66" s="1">
        <v>194.2</v>
      </c>
    </row>
    <row r="67" spans="1:68" hidden="1">
      <c r="A67" s="1" t="s">
        <v>34</v>
      </c>
      <c r="B67" s="1" t="s">
        <v>15</v>
      </c>
      <c r="C67" s="1" t="s">
        <v>96</v>
      </c>
      <c r="D67" s="1">
        <v>139.19999999999999</v>
      </c>
      <c r="E67" s="1">
        <v>137.6</v>
      </c>
      <c r="F67" s="1">
        <v>137.19999999999999</v>
      </c>
      <c r="G67" s="1">
        <v>137.5</v>
      </c>
      <c r="H67" s="1">
        <v>138.1</v>
      </c>
      <c r="I67" s="1">
        <v>139.4</v>
      </c>
      <c r="J67" s="1">
        <v>141.4</v>
      </c>
      <c r="K67" s="1">
        <v>141.69999999999999</v>
      </c>
      <c r="L67" s="1">
        <v>140.4</v>
      </c>
      <c r="M67" s="1">
        <v>139.69999999999999</v>
      </c>
      <c r="N67" s="1">
        <v>139.69999999999999</v>
      </c>
      <c r="O67" s="1">
        <v>138.19999999999999</v>
      </c>
      <c r="P67" s="1">
        <v>137.4</v>
      </c>
      <c r="Q67" s="1">
        <v>137.5</v>
      </c>
      <c r="R67" s="1">
        <v>138.1</v>
      </c>
      <c r="S67" s="10">
        <v>138.1</v>
      </c>
      <c r="T67" s="1">
        <v>140.9</v>
      </c>
      <c r="U67" s="1">
        <v>142.69999999999999</v>
      </c>
      <c r="V67" s="1">
        <v>144.69999999999999</v>
      </c>
      <c r="W67" s="1">
        <v>145.9</v>
      </c>
      <c r="X67" s="1">
        <v>147</v>
      </c>
      <c r="Y67" s="1">
        <v>149.6</v>
      </c>
      <c r="Z67" s="1">
        <v>151.9</v>
      </c>
      <c r="AA67" s="1">
        <v>155</v>
      </c>
      <c r="AB67" s="1">
        <v>153.5</v>
      </c>
      <c r="AC67" s="1">
        <v>150.5</v>
      </c>
      <c r="AD67" s="1">
        <v>148.9</v>
      </c>
      <c r="AE67" s="1">
        <v>151.4</v>
      </c>
      <c r="AF67" s="10" t="s">
        <v>32</v>
      </c>
      <c r="AG67" s="1">
        <v>154</v>
      </c>
      <c r="AH67" s="1">
        <v>154</v>
      </c>
      <c r="AI67" s="1">
        <v>157</v>
      </c>
      <c r="AJ67" s="1">
        <v>158</v>
      </c>
      <c r="AK67" s="1">
        <v>161.4</v>
      </c>
      <c r="AL67" s="1">
        <v>164.7</v>
      </c>
      <c r="AM67" s="1">
        <v>165.4</v>
      </c>
      <c r="AN67" s="1">
        <v>161</v>
      </c>
      <c r="AO67" s="1">
        <v>156.9</v>
      </c>
      <c r="AP67" s="1">
        <v>156.69999999999999</v>
      </c>
      <c r="AQ67" s="1">
        <v>158</v>
      </c>
      <c r="AR67" s="1">
        <v>160.69999999999999</v>
      </c>
      <c r="AS67" s="1">
        <v>162.6</v>
      </c>
      <c r="AT67" s="1">
        <v>164</v>
      </c>
      <c r="AU67" s="1">
        <v>164</v>
      </c>
      <c r="AV67" s="1">
        <v>164</v>
      </c>
      <c r="AW67" s="1">
        <v>167.7</v>
      </c>
      <c r="AX67" s="1">
        <v>169.7</v>
      </c>
      <c r="AY67" s="1">
        <v>168.2</v>
      </c>
      <c r="AZ67" s="1">
        <v>166.4</v>
      </c>
      <c r="BA67" s="1">
        <v>166.2</v>
      </c>
      <c r="BB67" s="1">
        <v>168.4</v>
      </c>
      <c r="BC67" s="1">
        <v>170.8</v>
      </c>
      <c r="BD67" s="1">
        <v>173.3</v>
      </c>
      <c r="BE67" s="1">
        <v>174.9</v>
      </c>
      <c r="BF67" s="1">
        <v>175</v>
      </c>
      <c r="BG67" s="1">
        <v>176.3</v>
      </c>
      <c r="BH67" s="1">
        <v>177.8</v>
      </c>
      <c r="BI67" s="1">
        <v>179.6</v>
      </c>
      <c r="BJ67" s="1">
        <v>178.3</v>
      </c>
      <c r="BK67" s="1">
        <v>175.9</v>
      </c>
      <c r="BL67" s="1">
        <v>176.7</v>
      </c>
      <c r="BM67" s="1">
        <v>177</v>
      </c>
      <c r="BN67" s="1">
        <v>177</v>
      </c>
      <c r="BO67" s="1">
        <v>177.9</v>
      </c>
      <c r="BP67" s="1">
        <v>179.1</v>
      </c>
    </row>
    <row r="68" spans="1:68" hidden="1">
      <c r="A68" s="1" t="s">
        <v>34</v>
      </c>
      <c r="B68" s="1" t="s">
        <v>13</v>
      </c>
      <c r="C68" s="1" t="s">
        <v>96</v>
      </c>
      <c r="D68" s="1">
        <v>129</v>
      </c>
      <c r="E68" s="1">
        <v>128.6</v>
      </c>
      <c r="F68" s="1">
        <v>129.1</v>
      </c>
      <c r="G68" s="1">
        <v>129.6</v>
      </c>
      <c r="H68" s="1">
        <v>129.9</v>
      </c>
      <c r="I68" s="1">
        <v>130.30000000000001</v>
      </c>
      <c r="J68" s="1">
        <v>130.30000000000001</v>
      </c>
      <c r="K68" s="1">
        <v>131.1</v>
      </c>
      <c r="L68" s="1">
        <v>130.80000000000001</v>
      </c>
      <c r="M68" s="1">
        <v>133.6</v>
      </c>
      <c r="N68" s="1">
        <v>133.5</v>
      </c>
      <c r="O68" s="1">
        <v>133.80000000000001</v>
      </c>
      <c r="P68" s="1">
        <v>133.30000000000001</v>
      </c>
      <c r="Q68" s="1">
        <v>133.6</v>
      </c>
      <c r="R68" s="1">
        <v>133.69999999999999</v>
      </c>
      <c r="S68" s="10">
        <v>133.69999999999999</v>
      </c>
      <c r="T68" s="1">
        <v>134</v>
      </c>
      <c r="U68" s="1">
        <v>134.19999999999999</v>
      </c>
      <c r="V68" s="1">
        <v>134.69999999999999</v>
      </c>
      <c r="W68" s="1">
        <v>134.9</v>
      </c>
      <c r="X68" s="1">
        <v>135</v>
      </c>
      <c r="Y68" s="1">
        <v>135.1</v>
      </c>
      <c r="Z68" s="1">
        <v>135.30000000000001</v>
      </c>
      <c r="AA68" s="1">
        <v>135.80000000000001</v>
      </c>
      <c r="AB68" s="1">
        <v>136.1</v>
      </c>
      <c r="AC68" s="1">
        <v>136.5</v>
      </c>
      <c r="AD68" s="1">
        <v>136.69999999999999</v>
      </c>
      <c r="AE68" s="1">
        <v>136.80000000000001</v>
      </c>
      <c r="AF68" s="10" t="s">
        <v>32</v>
      </c>
      <c r="AG68" s="1">
        <v>139.4</v>
      </c>
      <c r="AH68" s="1">
        <v>139.4</v>
      </c>
      <c r="AI68" s="1">
        <v>140.6</v>
      </c>
      <c r="AJ68" s="1">
        <v>142.19999999999999</v>
      </c>
      <c r="AK68" s="1">
        <v>144</v>
      </c>
      <c r="AL68" s="1">
        <v>146.5</v>
      </c>
      <c r="AM68" s="1">
        <v>149.19999999999999</v>
      </c>
      <c r="AN68" s="1">
        <v>151.80000000000001</v>
      </c>
      <c r="AO68" s="1">
        <v>155.5</v>
      </c>
      <c r="AP68" s="1">
        <v>156.5</v>
      </c>
      <c r="AQ68" s="1">
        <v>157.6</v>
      </c>
      <c r="AR68" s="1">
        <v>159.30000000000001</v>
      </c>
      <c r="AS68" s="1">
        <v>160</v>
      </c>
      <c r="AT68" s="1">
        <v>160.9</v>
      </c>
      <c r="AU68" s="1">
        <v>162.69999999999999</v>
      </c>
      <c r="AV68" s="1">
        <v>162.69999999999999</v>
      </c>
      <c r="AW68" s="1">
        <v>163.19999999999999</v>
      </c>
      <c r="AX68" s="1">
        <v>163.69999999999999</v>
      </c>
      <c r="AY68" s="1">
        <v>164.2</v>
      </c>
      <c r="AZ68" s="1">
        <v>164.3</v>
      </c>
      <c r="BA68" s="1">
        <v>164.7</v>
      </c>
      <c r="BB68" s="1">
        <v>165.3</v>
      </c>
      <c r="BC68" s="1">
        <v>166.2</v>
      </c>
      <c r="BD68" s="1">
        <v>167.1</v>
      </c>
      <c r="BE68" s="1">
        <v>167.9</v>
      </c>
      <c r="BF68" s="1">
        <v>168.4</v>
      </c>
      <c r="BG68" s="1">
        <v>168.8</v>
      </c>
      <c r="BH68" s="1">
        <v>169.4</v>
      </c>
      <c r="BI68" s="1">
        <v>169.9</v>
      </c>
      <c r="BJ68" s="1">
        <v>170.4</v>
      </c>
      <c r="BK68" s="1">
        <v>171</v>
      </c>
      <c r="BL68" s="1">
        <v>171.4</v>
      </c>
      <c r="BM68" s="1">
        <v>172.3</v>
      </c>
      <c r="BN68" s="1">
        <v>172.3</v>
      </c>
      <c r="BO68" s="1">
        <v>172.9</v>
      </c>
      <c r="BP68" s="1">
        <v>173.4</v>
      </c>
    </row>
    <row r="69" spans="1:68" hidden="1">
      <c r="A69" s="1" t="s">
        <v>34</v>
      </c>
      <c r="B69" s="1" t="s">
        <v>16</v>
      </c>
      <c r="C69" s="1" t="s">
        <v>117</v>
      </c>
      <c r="D69" s="1">
        <v>154.69999999999999</v>
      </c>
      <c r="E69" s="1">
        <v>154.9</v>
      </c>
      <c r="F69" s="1">
        <v>156.30000000000001</v>
      </c>
      <c r="G69" s="1">
        <v>156.9</v>
      </c>
      <c r="H69" s="1">
        <v>157.9</v>
      </c>
      <c r="I69" s="1">
        <v>158.30000000000001</v>
      </c>
      <c r="J69" s="1">
        <v>157.5</v>
      </c>
      <c r="K69" s="1">
        <v>157.9</v>
      </c>
      <c r="L69" s="1">
        <v>159.19999999999999</v>
      </c>
      <c r="M69" s="1">
        <v>162.6</v>
      </c>
      <c r="N69" s="1">
        <v>162.6</v>
      </c>
      <c r="O69" s="1">
        <v>163</v>
      </c>
      <c r="P69" s="1">
        <v>163.19999999999999</v>
      </c>
      <c r="Q69" s="1">
        <v>163.4</v>
      </c>
      <c r="R69" s="1">
        <v>163.5</v>
      </c>
      <c r="S69" s="10">
        <v>163.5</v>
      </c>
      <c r="T69" s="1">
        <v>164.1</v>
      </c>
      <c r="U69" s="1">
        <v>164.9</v>
      </c>
      <c r="V69" s="1">
        <v>165.2</v>
      </c>
      <c r="W69" s="1">
        <v>165.8</v>
      </c>
      <c r="X69" s="1">
        <v>166.5</v>
      </c>
      <c r="Y69" s="1">
        <v>167.1</v>
      </c>
      <c r="Z69" s="1">
        <v>167.9</v>
      </c>
      <c r="AA69" s="1">
        <v>168.5</v>
      </c>
      <c r="AB69" s="1">
        <v>169.2</v>
      </c>
      <c r="AC69" s="1">
        <v>170.1</v>
      </c>
      <c r="AD69" s="1">
        <v>171.2</v>
      </c>
      <c r="AE69" s="10">
        <v>171.2</v>
      </c>
      <c r="AF69" s="10" t="s">
        <v>32</v>
      </c>
      <c r="AG69" s="1">
        <v>183.5</v>
      </c>
      <c r="AH69" s="1">
        <v>183.5</v>
      </c>
      <c r="AI69" s="1">
        <v>182.6</v>
      </c>
      <c r="AJ69" s="1">
        <v>184.4</v>
      </c>
      <c r="AK69" s="1">
        <v>184.3</v>
      </c>
      <c r="AL69" s="1">
        <v>184.8</v>
      </c>
      <c r="AM69" s="1">
        <v>185.4</v>
      </c>
      <c r="AN69" s="1">
        <v>186.5</v>
      </c>
      <c r="AO69" s="1">
        <v>188.3</v>
      </c>
      <c r="AP69" s="1">
        <v>188.1</v>
      </c>
      <c r="AQ69" s="1">
        <v>188.8</v>
      </c>
      <c r="AR69" s="1">
        <v>191.9</v>
      </c>
      <c r="AS69" s="1">
        <v>190.8</v>
      </c>
      <c r="AT69" s="1">
        <v>191.2</v>
      </c>
      <c r="AU69" s="1">
        <v>192.1</v>
      </c>
      <c r="AV69" s="1">
        <v>192.1</v>
      </c>
      <c r="AW69" s="1">
        <v>192.7</v>
      </c>
      <c r="AX69" s="1">
        <v>192.9</v>
      </c>
      <c r="AY69" s="1">
        <v>192.4</v>
      </c>
      <c r="AZ69" s="1">
        <v>192.2</v>
      </c>
      <c r="BA69" s="1">
        <v>192.8</v>
      </c>
      <c r="BB69" s="1">
        <v>193.7</v>
      </c>
      <c r="BC69" s="1">
        <v>193.9</v>
      </c>
      <c r="BD69" s="1">
        <v>194.1</v>
      </c>
      <c r="BE69" s="1">
        <v>194.3</v>
      </c>
      <c r="BF69" s="1">
        <v>194.6</v>
      </c>
      <c r="BG69" s="1">
        <v>195</v>
      </c>
      <c r="BH69" s="1">
        <v>195.9</v>
      </c>
      <c r="BI69" s="1">
        <v>196.3</v>
      </c>
      <c r="BJ69" s="1">
        <v>196.9</v>
      </c>
      <c r="BK69" s="1">
        <v>197.3</v>
      </c>
      <c r="BL69" s="1">
        <v>198.2</v>
      </c>
      <c r="BM69" s="1">
        <v>199.5</v>
      </c>
      <c r="BN69" s="1">
        <v>199.5</v>
      </c>
      <c r="BO69" s="1">
        <v>200.6</v>
      </c>
      <c r="BP69" s="1">
        <v>201</v>
      </c>
    </row>
    <row r="70" spans="1:68" hidden="1">
      <c r="A70" s="1" t="s">
        <v>34</v>
      </c>
      <c r="B70" s="1" t="s">
        <v>17</v>
      </c>
      <c r="C70" s="1" t="s">
        <v>19</v>
      </c>
      <c r="D70" s="1">
        <v>143.5</v>
      </c>
      <c r="E70" s="1">
        <v>143.80000000000001</v>
      </c>
      <c r="F70" s="1">
        <v>144.30000000000001</v>
      </c>
      <c r="G70" s="1">
        <v>145.30000000000001</v>
      </c>
      <c r="H70" s="1">
        <v>146</v>
      </c>
      <c r="I70" s="1">
        <v>146.4</v>
      </c>
      <c r="J70" s="1">
        <v>146.80000000000001</v>
      </c>
      <c r="K70" s="1">
        <v>147.30000000000001</v>
      </c>
      <c r="L70" s="1">
        <v>147.69999999999999</v>
      </c>
      <c r="M70" s="1">
        <v>148</v>
      </c>
      <c r="N70" s="1">
        <v>148</v>
      </c>
      <c r="O70" s="1">
        <v>148.1</v>
      </c>
      <c r="P70" s="1">
        <v>147.6</v>
      </c>
      <c r="Q70" s="1">
        <v>147.69999999999999</v>
      </c>
      <c r="R70" s="1">
        <v>147.9</v>
      </c>
      <c r="S70" s="10">
        <v>147.9</v>
      </c>
      <c r="T70" s="1">
        <v>148.4</v>
      </c>
      <c r="U70" s="1">
        <v>148.6</v>
      </c>
      <c r="V70" s="1">
        <v>148.9</v>
      </c>
      <c r="W70" s="1">
        <v>149.1</v>
      </c>
      <c r="X70" s="1">
        <v>149.19999999999999</v>
      </c>
      <c r="Y70" s="1">
        <v>149.4</v>
      </c>
      <c r="Z70" s="1">
        <v>149.9</v>
      </c>
      <c r="AA70" s="1">
        <v>150.30000000000001</v>
      </c>
      <c r="AB70" s="1">
        <v>150.5</v>
      </c>
      <c r="AC70" s="1">
        <v>150.80000000000001</v>
      </c>
      <c r="AD70" s="1">
        <v>151.19999999999999</v>
      </c>
      <c r="AE70" s="10">
        <v>151.19999999999999</v>
      </c>
      <c r="AF70" s="10" t="s">
        <v>32</v>
      </c>
      <c r="AG70" s="1">
        <v>152.5</v>
      </c>
      <c r="AH70" s="1">
        <v>152.5</v>
      </c>
      <c r="AI70" s="1">
        <v>153.1</v>
      </c>
      <c r="AJ70" s="1">
        <v>153.4</v>
      </c>
      <c r="AK70" s="1">
        <v>153.69999999999999</v>
      </c>
      <c r="AL70" s="1">
        <v>154.30000000000001</v>
      </c>
      <c r="AM70" s="1">
        <v>155</v>
      </c>
      <c r="AN70" s="1">
        <v>155.5</v>
      </c>
      <c r="AO70" s="1">
        <v>157.19999999999999</v>
      </c>
      <c r="AP70" s="1">
        <v>157.80000000000001</v>
      </c>
      <c r="AQ70" s="1">
        <v>158.80000000000001</v>
      </c>
      <c r="AR70" s="1">
        <v>161.80000000000001</v>
      </c>
      <c r="AS70" s="1">
        <v>162.19999999999999</v>
      </c>
      <c r="AT70" s="1">
        <v>162.80000000000001</v>
      </c>
      <c r="AU70" s="1">
        <v>164.5</v>
      </c>
      <c r="AV70" s="1">
        <v>164.6</v>
      </c>
      <c r="AW70" s="1">
        <v>165.7</v>
      </c>
      <c r="AX70" s="1">
        <v>167.2</v>
      </c>
      <c r="AY70" s="1">
        <v>168.5</v>
      </c>
      <c r="AZ70" s="1">
        <v>169.9</v>
      </c>
      <c r="BA70" s="1">
        <v>170.8</v>
      </c>
      <c r="BB70" s="1">
        <v>172.1</v>
      </c>
      <c r="BC70" s="1">
        <v>173.9</v>
      </c>
      <c r="BD70" s="1">
        <v>175.6</v>
      </c>
      <c r="BE70" s="1">
        <v>177.1</v>
      </c>
      <c r="BF70" s="1">
        <v>178.3</v>
      </c>
      <c r="BG70" s="1">
        <v>179.5</v>
      </c>
      <c r="BH70" s="1">
        <v>180.9</v>
      </c>
      <c r="BI70" s="1">
        <v>181.9</v>
      </c>
      <c r="BJ70" s="1">
        <v>183.1</v>
      </c>
      <c r="BK70" s="1">
        <v>184</v>
      </c>
      <c r="BL70" s="1">
        <v>184.9</v>
      </c>
      <c r="BM70" s="1">
        <v>186.2</v>
      </c>
      <c r="BN70" s="1">
        <v>186.1</v>
      </c>
      <c r="BO70" s="1">
        <v>186.9</v>
      </c>
      <c r="BP70" s="1">
        <v>187.3</v>
      </c>
    </row>
    <row r="71" spans="1:68" hidden="1">
      <c r="A71" s="1" t="s">
        <v>34</v>
      </c>
      <c r="B71" s="1" t="s">
        <v>18</v>
      </c>
      <c r="C71" s="1" t="s">
        <v>19</v>
      </c>
      <c r="D71" s="1">
        <v>135.5</v>
      </c>
      <c r="E71" s="1">
        <v>135.6</v>
      </c>
      <c r="F71" s="1">
        <v>136.19999999999999</v>
      </c>
      <c r="G71" s="1">
        <v>136.69999999999999</v>
      </c>
      <c r="H71" s="1">
        <v>137.4</v>
      </c>
      <c r="I71" s="1">
        <v>138.1</v>
      </c>
      <c r="J71" s="1">
        <v>138.4</v>
      </c>
      <c r="K71" s="1">
        <v>138.80000000000001</v>
      </c>
      <c r="L71" s="1">
        <v>139.1</v>
      </c>
      <c r="M71" s="1">
        <v>139.19999999999999</v>
      </c>
      <c r="N71" s="1">
        <v>139.1</v>
      </c>
      <c r="O71" s="1">
        <v>139.4</v>
      </c>
      <c r="P71" s="1">
        <v>139</v>
      </c>
      <c r="Q71" s="1">
        <v>139.69999999999999</v>
      </c>
      <c r="R71" s="1">
        <v>139.9</v>
      </c>
      <c r="S71" s="10">
        <v>139.9</v>
      </c>
      <c r="T71" s="1">
        <v>140.4</v>
      </c>
      <c r="U71" s="1">
        <v>140.4</v>
      </c>
      <c r="V71" s="1">
        <v>140.5</v>
      </c>
      <c r="W71" s="1">
        <v>140.6</v>
      </c>
      <c r="X71" s="1">
        <v>140.6</v>
      </c>
      <c r="Y71" s="1">
        <v>140.80000000000001</v>
      </c>
      <c r="Z71" s="1">
        <v>141</v>
      </c>
      <c r="AA71" s="1">
        <v>141.30000000000001</v>
      </c>
      <c r="AB71" s="1">
        <v>141.5</v>
      </c>
      <c r="AC71" s="1">
        <v>141.69999999999999</v>
      </c>
      <c r="AD71" s="1">
        <v>141.9</v>
      </c>
      <c r="AE71" s="10">
        <v>141.9</v>
      </c>
      <c r="AF71" s="10" t="s">
        <v>32</v>
      </c>
      <c r="AG71" s="1">
        <v>144.4</v>
      </c>
      <c r="AH71" s="1">
        <v>144.4</v>
      </c>
      <c r="AI71" s="1">
        <v>143.4</v>
      </c>
      <c r="AJ71" s="1">
        <v>144.30000000000001</v>
      </c>
      <c r="AK71" s="1">
        <v>144.6</v>
      </c>
      <c r="AL71" s="1">
        <v>144.9</v>
      </c>
      <c r="AM71" s="1">
        <v>145.4</v>
      </c>
      <c r="AN71" s="1">
        <v>146.1</v>
      </c>
      <c r="AO71" s="1">
        <v>147.4</v>
      </c>
      <c r="AP71" s="1">
        <v>147.9</v>
      </c>
      <c r="AQ71" s="1">
        <v>148.5</v>
      </c>
      <c r="AR71" s="1">
        <v>152.1</v>
      </c>
      <c r="AS71" s="1">
        <v>151.80000000000001</v>
      </c>
      <c r="AT71" s="1">
        <v>153.1</v>
      </c>
      <c r="AU71" s="1">
        <v>155.30000000000001</v>
      </c>
      <c r="AV71" s="1">
        <v>155.30000000000001</v>
      </c>
      <c r="AW71" s="1">
        <v>156.30000000000001</v>
      </c>
      <c r="AX71" s="1">
        <v>157.4</v>
      </c>
      <c r="AY71" s="1">
        <v>158.69999999999999</v>
      </c>
      <c r="AZ71" s="1">
        <v>160.69999999999999</v>
      </c>
      <c r="BA71" s="1">
        <v>162.4</v>
      </c>
      <c r="BB71" s="1">
        <v>164.6</v>
      </c>
      <c r="BC71" s="1">
        <v>166.5</v>
      </c>
      <c r="BD71" s="1">
        <v>168.4</v>
      </c>
      <c r="BE71" s="1">
        <v>169.9</v>
      </c>
      <c r="BF71" s="1">
        <v>171.3</v>
      </c>
      <c r="BG71" s="1">
        <v>172.7</v>
      </c>
      <c r="BH71" s="1">
        <v>174.3</v>
      </c>
      <c r="BI71" s="1">
        <v>175.3</v>
      </c>
      <c r="BJ71" s="1">
        <v>176.2</v>
      </c>
      <c r="BK71" s="1">
        <v>177</v>
      </c>
      <c r="BL71" s="1">
        <v>177.6</v>
      </c>
      <c r="BM71" s="1">
        <v>178.7</v>
      </c>
      <c r="BN71" s="1">
        <v>178.7</v>
      </c>
      <c r="BO71" s="1">
        <v>179.2</v>
      </c>
      <c r="BP71" s="1">
        <v>179.7</v>
      </c>
    </row>
    <row r="72" spans="1:68" hidden="1">
      <c r="A72" s="1" t="s">
        <v>34</v>
      </c>
      <c r="B72" s="1" t="s">
        <v>19</v>
      </c>
      <c r="C72" s="1" t="s">
        <v>19</v>
      </c>
      <c r="D72" s="1">
        <v>142.30000000000001</v>
      </c>
      <c r="E72" s="1">
        <v>142.6</v>
      </c>
      <c r="F72" s="1">
        <v>143.1</v>
      </c>
      <c r="G72" s="1">
        <v>144</v>
      </c>
      <c r="H72" s="1">
        <v>144.69999999999999</v>
      </c>
      <c r="I72" s="1">
        <v>145.19999999999999</v>
      </c>
      <c r="J72" s="1">
        <v>145.6</v>
      </c>
      <c r="K72" s="1">
        <v>146.1</v>
      </c>
      <c r="L72" s="1">
        <v>146.5</v>
      </c>
      <c r="M72" s="1">
        <v>146.80000000000001</v>
      </c>
      <c r="N72" s="1">
        <v>146.69999999999999</v>
      </c>
      <c r="O72" s="1">
        <v>146.80000000000001</v>
      </c>
      <c r="P72" s="1">
        <v>146.4</v>
      </c>
      <c r="Q72" s="1">
        <v>146.5</v>
      </c>
      <c r="R72" s="1">
        <v>146.69999999999999</v>
      </c>
      <c r="S72" s="10">
        <v>146.69999999999999</v>
      </c>
      <c r="T72" s="1">
        <v>147.30000000000001</v>
      </c>
      <c r="U72" s="1">
        <v>147.4</v>
      </c>
      <c r="V72" s="1">
        <v>147.6</v>
      </c>
      <c r="W72" s="1">
        <v>147.9</v>
      </c>
      <c r="X72" s="1">
        <v>147.9</v>
      </c>
      <c r="Y72" s="1">
        <v>148.19999999999999</v>
      </c>
      <c r="Z72" s="1">
        <v>148.6</v>
      </c>
      <c r="AA72" s="1">
        <v>149</v>
      </c>
      <c r="AB72" s="1">
        <v>149.19999999999999</v>
      </c>
      <c r="AC72" s="1">
        <v>149.5</v>
      </c>
      <c r="AD72" s="1">
        <v>149.80000000000001</v>
      </c>
      <c r="AE72" s="10">
        <v>149.80000000000001</v>
      </c>
      <c r="AF72" s="10" t="s">
        <v>32</v>
      </c>
      <c r="AG72" s="1">
        <v>151.4</v>
      </c>
      <c r="AH72" s="1">
        <v>151.4</v>
      </c>
      <c r="AI72" s="1">
        <v>151.69999999999999</v>
      </c>
      <c r="AJ72" s="1">
        <v>152</v>
      </c>
      <c r="AK72" s="1">
        <v>152.30000000000001</v>
      </c>
      <c r="AL72" s="1">
        <v>152.80000000000001</v>
      </c>
      <c r="AM72" s="1">
        <v>153.6</v>
      </c>
      <c r="AN72" s="1">
        <v>154.19999999999999</v>
      </c>
      <c r="AO72" s="1">
        <v>155.80000000000001</v>
      </c>
      <c r="AP72" s="1">
        <v>156.4</v>
      </c>
      <c r="AQ72" s="1">
        <v>157.30000000000001</v>
      </c>
      <c r="AR72" s="1">
        <v>160.4</v>
      </c>
      <c r="AS72" s="1">
        <v>160.69999999999999</v>
      </c>
      <c r="AT72" s="1">
        <v>161.4</v>
      </c>
      <c r="AU72" s="1">
        <v>163.19999999999999</v>
      </c>
      <c r="AV72" s="1">
        <v>163.30000000000001</v>
      </c>
      <c r="AW72" s="1">
        <v>164.3</v>
      </c>
      <c r="AX72" s="1">
        <v>165.8</v>
      </c>
      <c r="AY72" s="1">
        <v>167</v>
      </c>
      <c r="AZ72" s="1">
        <v>168.5</v>
      </c>
      <c r="BA72" s="1">
        <v>169.6</v>
      </c>
      <c r="BB72" s="1">
        <v>171.1</v>
      </c>
      <c r="BC72" s="1">
        <v>172.8</v>
      </c>
      <c r="BD72" s="1">
        <v>174.6</v>
      </c>
      <c r="BE72" s="1">
        <v>176</v>
      </c>
      <c r="BF72" s="1">
        <v>177.3</v>
      </c>
      <c r="BG72" s="1">
        <v>178.5</v>
      </c>
      <c r="BH72" s="1">
        <v>179.9</v>
      </c>
      <c r="BI72" s="1">
        <v>181</v>
      </c>
      <c r="BJ72" s="1">
        <v>182.1</v>
      </c>
      <c r="BK72" s="1">
        <v>183</v>
      </c>
      <c r="BL72" s="1">
        <v>183.8</v>
      </c>
      <c r="BM72" s="1">
        <v>185.1</v>
      </c>
      <c r="BN72" s="1">
        <v>185.1</v>
      </c>
      <c r="BO72" s="1">
        <v>185.7</v>
      </c>
      <c r="BP72" s="1">
        <v>186.2</v>
      </c>
    </row>
    <row r="73" spans="1:68" hidden="1">
      <c r="A73" s="1" t="s">
        <v>34</v>
      </c>
      <c r="B73" s="1" t="s">
        <v>20</v>
      </c>
      <c r="C73" s="1" t="s">
        <v>277</v>
      </c>
      <c r="D73" s="1">
        <v>140.4</v>
      </c>
      <c r="E73" s="1">
        <v>141.30000000000001</v>
      </c>
      <c r="F73" s="1">
        <v>142</v>
      </c>
      <c r="G73" s="1">
        <v>142.9</v>
      </c>
      <c r="H73" s="1">
        <v>143.19999999999999</v>
      </c>
      <c r="I73" s="1">
        <v>142.5</v>
      </c>
      <c r="J73" s="1">
        <v>143.6</v>
      </c>
      <c r="K73" s="1">
        <v>144.6</v>
      </c>
      <c r="L73" s="1">
        <v>145.30000000000001</v>
      </c>
      <c r="M73" s="1">
        <v>146.9</v>
      </c>
      <c r="N73" s="1">
        <v>146.9</v>
      </c>
      <c r="O73" s="1">
        <v>146.5</v>
      </c>
      <c r="P73" s="1">
        <v>147.69999999999999</v>
      </c>
      <c r="Q73" s="1">
        <v>148.5</v>
      </c>
      <c r="R73" s="1">
        <v>149</v>
      </c>
      <c r="S73" s="10">
        <v>149</v>
      </c>
      <c r="T73" s="1">
        <v>150.1</v>
      </c>
      <c r="U73" s="1">
        <v>149.4</v>
      </c>
      <c r="V73" s="1">
        <v>150.6</v>
      </c>
      <c r="W73" s="1">
        <v>151.6</v>
      </c>
      <c r="X73" s="1">
        <v>152.19999999999999</v>
      </c>
      <c r="Y73" s="1">
        <v>153</v>
      </c>
      <c r="Z73" s="1">
        <v>153.5</v>
      </c>
      <c r="AA73" s="1">
        <v>152.80000000000001</v>
      </c>
      <c r="AB73" s="1">
        <v>153.9</v>
      </c>
      <c r="AC73" s="1">
        <v>154.80000000000001</v>
      </c>
      <c r="AD73" s="1">
        <v>154.5</v>
      </c>
      <c r="AE73" s="1">
        <v>155.6</v>
      </c>
      <c r="AF73" s="10" t="s">
        <v>32</v>
      </c>
      <c r="AG73" s="1">
        <v>154.69999999999999</v>
      </c>
      <c r="AH73" s="1">
        <v>154.69999999999999</v>
      </c>
      <c r="AI73" s="1">
        <v>155.5</v>
      </c>
      <c r="AJ73" s="1">
        <v>156.30000000000001</v>
      </c>
      <c r="AK73" s="1">
        <v>156.5</v>
      </c>
      <c r="AL73" s="1">
        <v>158</v>
      </c>
      <c r="AM73" s="1">
        <v>158.4</v>
      </c>
      <c r="AN73" s="1">
        <v>157.69999999999999</v>
      </c>
      <c r="AO73" s="1">
        <v>159.80000000000001</v>
      </c>
      <c r="AP73" s="1">
        <v>159.9</v>
      </c>
      <c r="AQ73" s="1">
        <v>161.4</v>
      </c>
      <c r="AR73" s="1">
        <v>161.6</v>
      </c>
      <c r="AS73" s="1">
        <v>160.5</v>
      </c>
      <c r="AT73" s="1">
        <v>161.5</v>
      </c>
      <c r="AU73" s="1">
        <v>162.1</v>
      </c>
      <c r="AV73" s="1">
        <v>162.1</v>
      </c>
      <c r="AW73" s="1">
        <v>163.6</v>
      </c>
      <c r="AX73" s="1">
        <v>164.2</v>
      </c>
      <c r="AY73" s="1">
        <v>163.4</v>
      </c>
      <c r="AZ73" s="1">
        <v>164.5</v>
      </c>
      <c r="BA73" s="1">
        <v>165.5</v>
      </c>
      <c r="BB73" s="1">
        <v>165.3</v>
      </c>
      <c r="BC73" s="1">
        <v>167</v>
      </c>
      <c r="BD73" s="1">
        <v>167.5</v>
      </c>
      <c r="BE73" s="1">
        <v>166.8</v>
      </c>
      <c r="BF73" s="1">
        <v>167.8</v>
      </c>
      <c r="BG73" s="1">
        <v>169</v>
      </c>
      <c r="BH73" s="1">
        <v>169.5</v>
      </c>
      <c r="BI73" s="1">
        <v>171.2</v>
      </c>
      <c r="BJ73" s="1">
        <v>171.8</v>
      </c>
      <c r="BK73" s="1">
        <v>170.7</v>
      </c>
      <c r="BL73" s="1">
        <v>172.1</v>
      </c>
      <c r="BM73" s="1">
        <v>173.5</v>
      </c>
      <c r="BN73" s="1">
        <v>173.5</v>
      </c>
      <c r="BO73" s="1">
        <v>175.2</v>
      </c>
      <c r="BP73" s="1">
        <v>175.6</v>
      </c>
    </row>
    <row r="74" spans="1:68" hidden="1">
      <c r="A74" s="1" t="s">
        <v>34</v>
      </c>
      <c r="B74" s="1" t="s">
        <v>21</v>
      </c>
      <c r="C74" s="1" t="s">
        <v>277</v>
      </c>
      <c r="D74" s="1">
        <v>136.6</v>
      </c>
      <c r="E74" s="1">
        <v>136.69999999999999</v>
      </c>
      <c r="F74" s="1">
        <v>136.5</v>
      </c>
      <c r="G74" s="1">
        <v>136.5</v>
      </c>
      <c r="H74" s="1">
        <v>136.9</v>
      </c>
      <c r="I74" s="1">
        <v>138.1</v>
      </c>
      <c r="J74" s="1">
        <v>139.69999999999999</v>
      </c>
      <c r="K74" s="1">
        <v>140.9</v>
      </c>
      <c r="L74" s="1">
        <v>142.30000000000001</v>
      </c>
      <c r="M74" s="1">
        <v>145.30000000000001</v>
      </c>
      <c r="N74" s="1">
        <v>145.1</v>
      </c>
      <c r="O74" s="1">
        <v>142.69999999999999</v>
      </c>
      <c r="P74" s="1">
        <v>139.5</v>
      </c>
      <c r="Q74" s="1">
        <v>138.4</v>
      </c>
      <c r="R74" s="1">
        <v>139.69999999999999</v>
      </c>
      <c r="S74" s="10">
        <v>139.69999999999999</v>
      </c>
      <c r="T74" s="1">
        <v>140.30000000000001</v>
      </c>
      <c r="U74" s="1">
        <v>141.19999999999999</v>
      </c>
      <c r="V74" s="1">
        <v>139.30000000000001</v>
      </c>
      <c r="W74" s="1">
        <v>138.5</v>
      </c>
      <c r="X74" s="1">
        <v>139.19999999999999</v>
      </c>
      <c r="Y74" s="1">
        <v>140.6</v>
      </c>
      <c r="Z74" s="1">
        <v>142.30000000000001</v>
      </c>
      <c r="AA74" s="1">
        <v>143.69999999999999</v>
      </c>
      <c r="AB74" s="1">
        <v>144.6</v>
      </c>
      <c r="AC74" s="1">
        <v>147.19999999999999</v>
      </c>
      <c r="AD74" s="1">
        <v>148.9</v>
      </c>
      <c r="AE74" s="1">
        <v>144.1</v>
      </c>
      <c r="AF74" s="10" t="s">
        <v>32</v>
      </c>
      <c r="AG74" s="1">
        <v>141.9</v>
      </c>
      <c r="AH74" s="1">
        <v>141.9</v>
      </c>
      <c r="AI74" s="1">
        <v>143</v>
      </c>
      <c r="AJ74" s="1">
        <v>142.9</v>
      </c>
      <c r="AK74" s="1">
        <v>143.1</v>
      </c>
      <c r="AL74" s="1">
        <v>143.6</v>
      </c>
      <c r="AM74" s="1">
        <v>144.6</v>
      </c>
      <c r="AN74" s="1">
        <v>147.9</v>
      </c>
      <c r="AO74" s="1">
        <v>152.4</v>
      </c>
      <c r="AP74" s="1">
        <v>155.5</v>
      </c>
      <c r="AQ74" s="1">
        <v>155.6</v>
      </c>
      <c r="AR74" s="1">
        <v>159.4</v>
      </c>
      <c r="AS74" s="1">
        <v>159.80000000000001</v>
      </c>
      <c r="AT74" s="1">
        <v>160.69999999999999</v>
      </c>
      <c r="AU74" s="1">
        <v>162.6</v>
      </c>
      <c r="AV74" s="1">
        <v>162.6</v>
      </c>
      <c r="AW74" s="1">
        <v>164.2</v>
      </c>
      <c r="AX74" s="1">
        <v>163.9</v>
      </c>
      <c r="AY74" s="1">
        <v>164.1</v>
      </c>
      <c r="AZ74" s="1">
        <v>164.2</v>
      </c>
      <c r="BA74" s="1">
        <v>165.7</v>
      </c>
      <c r="BB74" s="1">
        <v>167.2</v>
      </c>
      <c r="BC74" s="1">
        <v>172.2</v>
      </c>
      <c r="BD74" s="1">
        <v>174.6</v>
      </c>
      <c r="BE74" s="1">
        <v>176</v>
      </c>
      <c r="BF74" s="1">
        <v>179.6</v>
      </c>
      <c r="BG74" s="1">
        <v>178.8</v>
      </c>
      <c r="BH74" s="1">
        <v>179.5</v>
      </c>
      <c r="BI74" s="1">
        <v>180.5</v>
      </c>
      <c r="BJ74" s="1">
        <v>181.3</v>
      </c>
      <c r="BK74" s="1">
        <v>182</v>
      </c>
      <c r="BL74" s="1">
        <v>182</v>
      </c>
      <c r="BM74" s="1">
        <v>182.1</v>
      </c>
      <c r="BN74" s="1">
        <v>181.9</v>
      </c>
      <c r="BO74" s="1">
        <v>181.7</v>
      </c>
      <c r="BP74" s="1">
        <v>182.8</v>
      </c>
    </row>
    <row r="75" spans="1:68" hidden="1">
      <c r="A75" s="1" t="s">
        <v>34</v>
      </c>
      <c r="B75" s="1" t="s">
        <v>22</v>
      </c>
      <c r="C75" s="1" t="s">
        <v>277</v>
      </c>
      <c r="D75" s="1">
        <v>134.9</v>
      </c>
      <c r="E75" s="1">
        <v>135.19999999999999</v>
      </c>
      <c r="F75" s="1">
        <v>135.6</v>
      </c>
      <c r="G75" s="1">
        <v>136.6</v>
      </c>
      <c r="H75" s="1">
        <v>137.4</v>
      </c>
      <c r="I75" s="1">
        <v>137.9</v>
      </c>
      <c r="J75" s="1">
        <v>138.6</v>
      </c>
      <c r="K75" s="1">
        <v>139.4</v>
      </c>
      <c r="L75" s="1">
        <v>139.69999999999999</v>
      </c>
      <c r="M75" s="1">
        <v>142.19999999999999</v>
      </c>
      <c r="N75" s="1">
        <v>142.19999999999999</v>
      </c>
      <c r="O75" s="1">
        <v>143.19999999999999</v>
      </c>
      <c r="P75" s="1">
        <v>143.6</v>
      </c>
      <c r="Q75" s="1">
        <v>143.69999999999999</v>
      </c>
      <c r="R75" s="1">
        <v>143.80000000000001</v>
      </c>
      <c r="S75" s="10">
        <v>143.80000000000001</v>
      </c>
      <c r="T75" s="1">
        <v>143.69999999999999</v>
      </c>
      <c r="U75" s="1">
        <v>143.80000000000001</v>
      </c>
      <c r="V75" s="1">
        <v>144.19999999999999</v>
      </c>
      <c r="W75" s="1">
        <v>144.5</v>
      </c>
      <c r="X75" s="1">
        <v>144.6</v>
      </c>
      <c r="Y75" s="1">
        <v>145</v>
      </c>
      <c r="Z75" s="1">
        <v>145.30000000000001</v>
      </c>
      <c r="AA75" s="1">
        <v>145.80000000000001</v>
      </c>
      <c r="AB75" s="1">
        <v>146.19999999999999</v>
      </c>
      <c r="AC75" s="1">
        <v>146.4</v>
      </c>
      <c r="AD75" s="1">
        <v>146.4</v>
      </c>
      <c r="AE75" s="10">
        <v>146.4</v>
      </c>
      <c r="AF75" s="10" t="s">
        <v>32</v>
      </c>
      <c r="AG75" s="1">
        <v>146.4</v>
      </c>
      <c r="AH75" s="1">
        <v>146.4</v>
      </c>
      <c r="AI75" s="1">
        <v>148.4</v>
      </c>
      <c r="AJ75" s="1">
        <v>148.69999999999999</v>
      </c>
      <c r="AK75" s="1">
        <v>148.69999999999999</v>
      </c>
      <c r="AL75" s="1">
        <v>149.19999999999999</v>
      </c>
      <c r="AM75" s="1">
        <v>149.69999999999999</v>
      </c>
      <c r="AN75" s="1">
        <v>150</v>
      </c>
      <c r="AO75" s="1">
        <v>150.9</v>
      </c>
      <c r="AP75" s="1">
        <v>151.19999999999999</v>
      </c>
      <c r="AQ75" s="1">
        <v>151.80000000000001</v>
      </c>
      <c r="AR75" s="1">
        <v>154.69999999999999</v>
      </c>
      <c r="AS75" s="1">
        <v>154.80000000000001</v>
      </c>
      <c r="AT75" s="1">
        <v>155.80000000000001</v>
      </c>
      <c r="AU75" s="1">
        <v>157.5</v>
      </c>
      <c r="AV75" s="1">
        <v>157.5</v>
      </c>
      <c r="AW75" s="1">
        <v>158.4</v>
      </c>
      <c r="AX75" s="1">
        <v>159.30000000000001</v>
      </c>
      <c r="AY75" s="1">
        <v>160.19999999999999</v>
      </c>
      <c r="AZ75" s="1">
        <v>161.1</v>
      </c>
      <c r="BA75" s="1">
        <v>161.80000000000001</v>
      </c>
      <c r="BB75" s="1">
        <v>162.80000000000001</v>
      </c>
      <c r="BC75" s="1">
        <v>164</v>
      </c>
      <c r="BD75" s="1">
        <v>165.2</v>
      </c>
      <c r="BE75" s="1">
        <v>166.4</v>
      </c>
      <c r="BF75" s="1">
        <v>167.4</v>
      </c>
      <c r="BG75" s="1">
        <v>168.5</v>
      </c>
      <c r="BH75" s="1">
        <v>169.5</v>
      </c>
      <c r="BI75" s="1">
        <v>170.4</v>
      </c>
      <c r="BJ75" s="1">
        <v>171.4</v>
      </c>
      <c r="BK75" s="1">
        <v>172.1</v>
      </c>
      <c r="BL75" s="1">
        <v>172.9</v>
      </c>
      <c r="BM75" s="1">
        <v>174.2</v>
      </c>
      <c r="BN75" s="1">
        <v>174.2</v>
      </c>
      <c r="BO75" s="1">
        <v>174.6</v>
      </c>
      <c r="BP75" s="1">
        <v>175.2</v>
      </c>
    </row>
    <row r="76" spans="1:68" hidden="1">
      <c r="A76" s="1" t="s">
        <v>34</v>
      </c>
      <c r="B76" s="1" t="s">
        <v>23</v>
      </c>
      <c r="C76" s="1" t="s">
        <v>290</v>
      </c>
      <c r="D76" s="1">
        <v>133.30000000000001</v>
      </c>
      <c r="E76" s="1">
        <v>133.80000000000001</v>
      </c>
      <c r="F76" s="1">
        <v>134.30000000000001</v>
      </c>
      <c r="G76" s="1">
        <v>135.19999999999999</v>
      </c>
      <c r="H76" s="1">
        <v>136</v>
      </c>
      <c r="I76" s="1">
        <v>136.19999999999999</v>
      </c>
      <c r="J76" s="1">
        <v>137</v>
      </c>
      <c r="K76" s="1">
        <v>137.69999999999999</v>
      </c>
      <c r="L76" s="1">
        <v>138.4</v>
      </c>
      <c r="M76" s="1">
        <v>142.1</v>
      </c>
      <c r="N76" s="1">
        <v>142.1</v>
      </c>
      <c r="O76" s="1">
        <v>144.9</v>
      </c>
      <c r="P76" s="1">
        <v>145.1</v>
      </c>
      <c r="Q76" s="1">
        <v>145.6</v>
      </c>
      <c r="R76" s="1">
        <v>146.19999999999999</v>
      </c>
      <c r="S76" s="10">
        <v>146.19999999999999</v>
      </c>
      <c r="T76" s="1">
        <v>146.9</v>
      </c>
      <c r="U76" s="1">
        <v>147.4</v>
      </c>
      <c r="V76" s="1">
        <v>147.9</v>
      </c>
      <c r="W76" s="1">
        <v>148.5</v>
      </c>
      <c r="X76" s="1">
        <v>149</v>
      </c>
      <c r="Y76" s="1">
        <v>149.4</v>
      </c>
      <c r="Z76" s="1">
        <v>149.9</v>
      </c>
      <c r="AA76" s="1">
        <v>150.4</v>
      </c>
      <c r="AB76" s="1">
        <v>151.19999999999999</v>
      </c>
      <c r="AC76" s="1">
        <v>151.69999999999999</v>
      </c>
      <c r="AD76" s="1">
        <v>152.30000000000001</v>
      </c>
      <c r="AE76" s="1">
        <v>150.69999999999999</v>
      </c>
      <c r="AF76" s="10" t="s">
        <v>32</v>
      </c>
      <c r="AG76" s="1">
        <v>154.4</v>
      </c>
      <c r="AH76" s="1">
        <v>154.4</v>
      </c>
      <c r="AI76" s="1">
        <v>155</v>
      </c>
      <c r="AJ76" s="1">
        <v>155.6</v>
      </c>
      <c r="AK76" s="1">
        <v>156.30000000000001</v>
      </c>
      <c r="AL76" s="1">
        <v>157.19999999999999</v>
      </c>
      <c r="AM76" s="1">
        <v>158.30000000000001</v>
      </c>
      <c r="AN76" s="1">
        <v>159.30000000000001</v>
      </c>
      <c r="AO76" s="1">
        <v>161.30000000000001</v>
      </c>
      <c r="AP76" s="1">
        <v>161.69999999999999</v>
      </c>
      <c r="AQ76" s="1">
        <v>162.30000000000001</v>
      </c>
      <c r="AR76" s="1">
        <v>165.8</v>
      </c>
      <c r="AS76" s="1">
        <v>166.3</v>
      </c>
      <c r="AT76" s="1">
        <v>167</v>
      </c>
      <c r="AU76" s="1">
        <v>168.4</v>
      </c>
      <c r="AV76" s="1">
        <v>168.4</v>
      </c>
      <c r="AW76" s="1">
        <v>169.1</v>
      </c>
      <c r="AX76" s="1">
        <v>169.9</v>
      </c>
      <c r="AY76" s="1">
        <v>170.6</v>
      </c>
      <c r="AZ76" s="1">
        <v>171.4</v>
      </c>
      <c r="BA76" s="1">
        <v>172.2</v>
      </c>
      <c r="BB76" s="1">
        <v>173</v>
      </c>
      <c r="BC76" s="1">
        <v>174</v>
      </c>
      <c r="BD76" s="1">
        <v>174.8</v>
      </c>
      <c r="BE76" s="1">
        <v>175.4</v>
      </c>
      <c r="BF76" s="1">
        <v>176.1</v>
      </c>
      <c r="BG76" s="1">
        <v>176.8</v>
      </c>
      <c r="BH76" s="1">
        <v>177.8</v>
      </c>
      <c r="BI76" s="1">
        <v>178.7</v>
      </c>
      <c r="BJ76" s="1">
        <v>179.8</v>
      </c>
      <c r="BK76" s="1">
        <v>181.1</v>
      </c>
      <c r="BL76" s="1">
        <v>182.3</v>
      </c>
      <c r="BM76" s="1">
        <v>184.4</v>
      </c>
      <c r="BN76" s="1">
        <v>184.4</v>
      </c>
      <c r="BO76" s="1">
        <v>185</v>
      </c>
      <c r="BP76" s="1">
        <v>185.7</v>
      </c>
    </row>
    <row r="77" spans="1:68" hidden="1">
      <c r="A77" s="1" t="s">
        <v>34</v>
      </c>
      <c r="B77" s="1" t="s">
        <v>24</v>
      </c>
      <c r="C77" s="1" t="s">
        <v>26</v>
      </c>
      <c r="D77" s="1">
        <v>119.3</v>
      </c>
      <c r="E77" s="1">
        <v>120.2</v>
      </c>
      <c r="F77" s="1">
        <v>121</v>
      </c>
      <c r="G77" s="1">
        <v>121.9</v>
      </c>
      <c r="H77" s="1">
        <v>122.9</v>
      </c>
      <c r="I77" s="1">
        <v>123.7</v>
      </c>
      <c r="J77" s="1">
        <v>123.6</v>
      </c>
      <c r="K77" s="1">
        <v>124.3</v>
      </c>
      <c r="L77" s="1">
        <v>126</v>
      </c>
      <c r="M77" s="1">
        <v>125.5</v>
      </c>
      <c r="N77" s="1">
        <v>125.5</v>
      </c>
      <c r="O77" s="1">
        <v>123.6</v>
      </c>
      <c r="P77" s="1">
        <v>123.3</v>
      </c>
      <c r="Q77" s="1">
        <v>123.9</v>
      </c>
      <c r="R77" s="1">
        <v>124.6</v>
      </c>
      <c r="S77" s="10">
        <v>124.6</v>
      </c>
      <c r="T77" s="1">
        <v>124.9</v>
      </c>
      <c r="U77" s="1">
        <v>124.6</v>
      </c>
      <c r="V77" s="1">
        <v>125.6</v>
      </c>
      <c r="W77" s="1">
        <v>125.8</v>
      </c>
      <c r="X77" s="1">
        <v>126.1</v>
      </c>
      <c r="Y77" s="1">
        <v>126.3</v>
      </c>
      <c r="Z77" s="1">
        <v>126.6</v>
      </c>
      <c r="AA77" s="1">
        <v>129.80000000000001</v>
      </c>
      <c r="AB77" s="1">
        <v>130.9</v>
      </c>
      <c r="AC77" s="1">
        <v>130.30000000000001</v>
      </c>
      <c r="AD77" s="1">
        <v>129.9</v>
      </c>
      <c r="AE77" s="10">
        <v>129.9</v>
      </c>
      <c r="AF77" s="10" t="s">
        <v>32</v>
      </c>
      <c r="AG77" s="1">
        <v>135</v>
      </c>
      <c r="AH77" s="1">
        <v>135</v>
      </c>
      <c r="AI77" s="1">
        <v>138.5</v>
      </c>
      <c r="AJ77" s="1">
        <v>139.6</v>
      </c>
      <c r="AK77" s="1">
        <v>140.6</v>
      </c>
      <c r="AL77" s="1">
        <v>140.4</v>
      </c>
      <c r="AM77" s="1">
        <v>140.69999999999999</v>
      </c>
      <c r="AN77" s="1">
        <v>141.9</v>
      </c>
      <c r="AO77" s="1">
        <v>145.1</v>
      </c>
      <c r="AP77" s="1">
        <v>146.19999999999999</v>
      </c>
      <c r="AQ77" s="1">
        <v>146.6</v>
      </c>
      <c r="AR77" s="1">
        <v>148.9</v>
      </c>
      <c r="AS77" s="1">
        <v>150.69999999999999</v>
      </c>
      <c r="AT77" s="1">
        <v>153.1</v>
      </c>
      <c r="AU77" s="1">
        <v>154</v>
      </c>
      <c r="AV77" s="1">
        <v>154</v>
      </c>
      <c r="AW77" s="1">
        <v>155.69999999999999</v>
      </c>
      <c r="AX77" s="1">
        <v>154.80000000000001</v>
      </c>
      <c r="AY77" s="1">
        <v>155.69999999999999</v>
      </c>
      <c r="AZ77" s="1">
        <v>156.5</v>
      </c>
      <c r="BA77" s="1">
        <v>156.9</v>
      </c>
      <c r="BB77" s="1">
        <v>157.9</v>
      </c>
      <c r="BC77" s="1">
        <v>162.6</v>
      </c>
      <c r="BD77" s="1">
        <v>163</v>
      </c>
      <c r="BE77" s="1">
        <v>161.1</v>
      </c>
      <c r="BF77" s="1">
        <v>161.6</v>
      </c>
      <c r="BG77" s="1">
        <v>161.9</v>
      </c>
      <c r="BH77" s="1">
        <v>162.30000000000001</v>
      </c>
      <c r="BI77" s="1">
        <v>162.9</v>
      </c>
      <c r="BJ77" s="1">
        <v>163</v>
      </c>
      <c r="BK77" s="1">
        <v>163.4</v>
      </c>
      <c r="BL77" s="1">
        <v>163.6</v>
      </c>
      <c r="BM77" s="1">
        <v>164.2</v>
      </c>
      <c r="BN77" s="1">
        <v>164.2</v>
      </c>
      <c r="BO77" s="1">
        <v>164.5</v>
      </c>
      <c r="BP77" s="1">
        <v>164.8</v>
      </c>
    </row>
    <row r="78" spans="1:68" hidden="1">
      <c r="A78" s="1" t="s">
        <v>34</v>
      </c>
      <c r="B78" s="1" t="s">
        <v>25</v>
      </c>
      <c r="C78" s="1" t="s">
        <v>117</v>
      </c>
      <c r="D78" s="1">
        <v>129.69999999999999</v>
      </c>
      <c r="E78" s="1">
        <v>129.9</v>
      </c>
      <c r="F78" s="1">
        <v>130.4</v>
      </c>
      <c r="G78" s="1">
        <v>131.30000000000001</v>
      </c>
      <c r="H78" s="1">
        <v>131.80000000000001</v>
      </c>
      <c r="I78" s="1">
        <v>132.6</v>
      </c>
      <c r="J78" s="1">
        <v>133.1</v>
      </c>
      <c r="K78" s="1">
        <v>133.6</v>
      </c>
      <c r="L78" s="1">
        <v>134.5</v>
      </c>
      <c r="M78" s="1">
        <v>136.5</v>
      </c>
      <c r="N78" s="1">
        <v>136.5</v>
      </c>
      <c r="O78" s="1">
        <v>136.80000000000001</v>
      </c>
      <c r="P78" s="1">
        <v>136.69999999999999</v>
      </c>
      <c r="Q78" s="1">
        <v>137.1</v>
      </c>
      <c r="R78" s="1">
        <v>137.69999999999999</v>
      </c>
      <c r="S78" s="10">
        <v>137.69999999999999</v>
      </c>
      <c r="T78" s="1">
        <v>139.19999999999999</v>
      </c>
      <c r="U78" s="1">
        <v>139.6</v>
      </c>
      <c r="V78" s="1">
        <v>140.5</v>
      </c>
      <c r="W78" s="1">
        <v>140.9</v>
      </c>
      <c r="X78" s="1">
        <v>141.30000000000001</v>
      </c>
      <c r="Y78" s="1">
        <v>141.69999999999999</v>
      </c>
      <c r="Z78" s="1">
        <v>142.1</v>
      </c>
      <c r="AA78" s="1">
        <v>142.30000000000001</v>
      </c>
      <c r="AB78" s="1">
        <v>142.80000000000001</v>
      </c>
      <c r="AC78" s="1">
        <v>143.19999999999999</v>
      </c>
      <c r="AD78" s="1">
        <v>143.69999999999999</v>
      </c>
      <c r="AE78" s="10">
        <v>143.69999999999999</v>
      </c>
      <c r="AF78" s="10" t="s">
        <v>32</v>
      </c>
      <c r="AG78" s="1">
        <v>148.30000000000001</v>
      </c>
      <c r="AH78" s="1">
        <v>148.30000000000001</v>
      </c>
      <c r="AI78" s="1">
        <v>146</v>
      </c>
      <c r="AJ78" s="1">
        <v>146.6</v>
      </c>
      <c r="AK78" s="1">
        <v>146.5</v>
      </c>
      <c r="AL78" s="1">
        <v>148.4</v>
      </c>
      <c r="AM78" s="1">
        <v>148.5</v>
      </c>
      <c r="AN78" s="1">
        <v>149.6</v>
      </c>
      <c r="AO78" s="1">
        <v>151.5</v>
      </c>
      <c r="AP78" s="1">
        <v>152.6</v>
      </c>
      <c r="AQ78" s="1">
        <v>153.19999999999999</v>
      </c>
      <c r="AR78" s="1">
        <v>155.80000000000001</v>
      </c>
      <c r="AS78" s="1">
        <v>154.9</v>
      </c>
      <c r="AT78" s="1">
        <v>155.30000000000001</v>
      </c>
      <c r="AU78" s="1">
        <v>157.6</v>
      </c>
      <c r="AV78" s="1">
        <v>157.69999999999999</v>
      </c>
      <c r="AW78" s="1">
        <v>158.6</v>
      </c>
      <c r="AX78" s="1">
        <v>159.80000000000001</v>
      </c>
      <c r="AY78" s="1">
        <v>160.6</v>
      </c>
      <c r="AZ78" s="1">
        <v>161.19999999999999</v>
      </c>
      <c r="BA78" s="1">
        <v>162.1</v>
      </c>
      <c r="BB78" s="1">
        <v>163.30000000000001</v>
      </c>
      <c r="BC78" s="1">
        <v>164.4</v>
      </c>
      <c r="BD78" s="1">
        <v>165.1</v>
      </c>
      <c r="BE78" s="1">
        <v>165.8</v>
      </c>
      <c r="BF78" s="1">
        <v>166.3</v>
      </c>
      <c r="BG78" s="1">
        <v>166.9</v>
      </c>
      <c r="BH78" s="1">
        <v>167.6</v>
      </c>
      <c r="BI78" s="1">
        <v>168.2</v>
      </c>
      <c r="BJ78" s="1">
        <v>168.5</v>
      </c>
      <c r="BK78" s="1">
        <v>168.9</v>
      </c>
      <c r="BL78" s="1">
        <v>169.5</v>
      </c>
      <c r="BM78" s="1">
        <v>170.3</v>
      </c>
      <c r="BN78" s="1">
        <v>170.3</v>
      </c>
      <c r="BO78" s="1">
        <v>170.7</v>
      </c>
      <c r="BP78" s="1">
        <v>171.2</v>
      </c>
    </row>
    <row r="79" spans="1:68" hidden="1">
      <c r="A79" s="1" t="s">
        <v>34</v>
      </c>
      <c r="B79" s="1" t="s">
        <v>26</v>
      </c>
      <c r="C79" s="1" t="s">
        <v>26</v>
      </c>
      <c r="D79" s="1">
        <v>139</v>
      </c>
      <c r="E79" s="1">
        <v>139</v>
      </c>
      <c r="F79" s="1">
        <v>139.80000000000001</v>
      </c>
      <c r="G79" s="1">
        <v>141.4</v>
      </c>
      <c r="H79" s="1">
        <v>142.1</v>
      </c>
      <c r="I79" s="1">
        <v>142.80000000000001</v>
      </c>
      <c r="J79" s="1">
        <v>144.69999999999999</v>
      </c>
      <c r="K79" s="1">
        <v>146</v>
      </c>
      <c r="L79" s="1">
        <v>146.19999999999999</v>
      </c>
      <c r="M79" s="1">
        <v>147.80000000000001</v>
      </c>
      <c r="N79" s="1">
        <v>147.80000000000001</v>
      </c>
      <c r="O79" s="1">
        <v>150.1</v>
      </c>
      <c r="P79" s="1">
        <v>150.19999999999999</v>
      </c>
      <c r="Q79" s="1">
        <v>150.30000000000001</v>
      </c>
      <c r="R79" s="1">
        <v>150.30000000000001</v>
      </c>
      <c r="S79" s="10">
        <v>150.30000000000001</v>
      </c>
      <c r="T79" s="1">
        <v>151.6</v>
      </c>
      <c r="U79" s="1">
        <v>152.5</v>
      </c>
      <c r="V79" s="1">
        <v>154</v>
      </c>
      <c r="W79" s="1">
        <v>154.9</v>
      </c>
      <c r="X79" s="1">
        <v>155.19999999999999</v>
      </c>
      <c r="Y79" s="1">
        <v>155.4</v>
      </c>
      <c r="Z79" s="1">
        <v>155.5</v>
      </c>
      <c r="AA79" s="1">
        <v>155.69999999999999</v>
      </c>
      <c r="AB79" s="1">
        <v>156.1</v>
      </c>
      <c r="AC79" s="1">
        <v>156.19999999999999</v>
      </c>
      <c r="AD79" s="1">
        <v>156.1</v>
      </c>
      <c r="AE79" s="10">
        <v>156.1</v>
      </c>
      <c r="AF79" s="10" t="s">
        <v>32</v>
      </c>
      <c r="AG79" s="1">
        <v>156.4</v>
      </c>
      <c r="AH79" s="1">
        <v>156.4</v>
      </c>
      <c r="AI79" s="1">
        <v>158.5</v>
      </c>
      <c r="AJ79" s="1">
        <v>157.5</v>
      </c>
      <c r="AK79" s="1">
        <v>158.5</v>
      </c>
      <c r="AL79" s="1">
        <v>158.6</v>
      </c>
      <c r="AM79" s="1">
        <v>159.4</v>
      </c>
      <c r="AN79" s="1">
        <v>159.19999999999999</v>
      </c>
      <c r="AO79" s="1">
        <v>159.5</v>
      </c>
      <c r="AP79" s="1">
        <v>160.19999999999999</v>
      </c>
      <c r="AQ79" s="1">
        <v>160.30000000000001</v>
      </c>
      <c r="AR79" s="1">
        <v>161.19999999999999</v>
      </c>
      <c r="AS79" s="1">
        <v>161.69999999999999</v>
      </c>
      <c r="AT79" s="1">
        <v>163.19999999999999</v>
      </c>
      <c r="AU79" s="1">
        <v>163.80000000000001</v>
      </c>
      <c r="AV79" s="1">
        <v>163.69999999999999</v>
      </c>
      <c r="AW79" s="1">
        <v>163.9</v>
      </c>
      <c r="AX79" s="1">
        <v>164.3</v>
      </c>
      <c r="AY79" s="1">
        <v>164.4</v>
      </c>
      <c r="AZ79" s="1">
        <v>164.7</v>
      </c>
      <c r="BA79" s="1">
        <v>165.4</v>
      </c>
      <c r="BB79" s="1">
        <v>166</v>
      </c>
      <c r="BC79" s="1">
        <v>166.9</v>
      </c>
      <c r="BD79" s="1">
        <v>167.9</v>
      </c>
      <c r="BE79" s="1">
        <v>169</v>
      </c>
      <c r="BF79" s="1">
        <v>171.4</v>
      </c>
      <c r="BG79" s="1">
        <v>172.3</v>
      </c>
      <c r="BH79" s="1">
        <v>173.1</v>
      </c>
      <c r="BI79" s="1">
        <v>173.4</v>
      </c>
      <c r="BJ79" s="1">
        <v>173.7</v>
      </c>
      <c r="BK79" s="1">
        <v>174.1</v>
      </c>
      <c r="BL79" s="1">
        <v>174.3</v>
      </c>
      <c r="BM79" s="1">
        <v>175</v>
      </c>
      <c r="BN79" s="1">
        <v>175</v>
      </c>
      <c r="BO79" s="1">
        <v>176.4</v>
      </c>
      <c r="BP79" s="1">
        <v>177.1</v>
      </c>
    </row>
    <row r="80" spans="1:68" hidden="1">
      <c r="A80" s="10" t="s">
        <v>34</v>
      </c>
      <c r="B80" s="1" t="s">
        <v>27</v>
      </c>
      <c r="C80" s="1" t="s">
        <v>117</v>
      </c>
      <c r="D80" s="1">
        <v>127.3</v>
      </c>
      <c r="E80" s="1">
        <v>127.7</v>
      </c>
      <c r="F80" s="1">
        <v>128.19999999999999</v>
      </c>
      <c r="G80" s="1">
        <v>129.19999999999999</v>
      </c>
      <c r="H80" s="1">
        <v>129.9</v>
      </c>
      <c r="I80" s="1">
        <v>130.1</v>
      </c>
      <c r="J80" s="1">
        <v>130.1</v>
      </c>
      <c r="K80" s="1">
        <v>130.1</v>
      </c>
      <c r="L80" s="1">
        <v>130.9</v>
      </c>
      <c r="M80" s="1">
        <v>132</v>
      </c>
      <c r="N80" s="1">
        <v>132</v>
      </c>
      <c r="O80" s="1">
        <v>132.19999999999999</v>
      </c>
      <c r="P80" s="1">
        <v>132.80000000000001</v>
      </c>
      <c r="Q80" s="1">
        <v>134.1</v>
      </c>
      <c r="R80" s="1">
        <v>133.4</v>
      </c>
      <c r="S80" s="10">
        <v>133.4</v>
      </c>
      <c r="T80" s="1">
        <v>133.4</v>
      </c>
      <c r="U80" s="1">
        <v>134.30000000000001</v>
      </c>
      <c r="V80" s="1">
        <v>135.69999999999999</v>
      </c>
      <c r="W80" s="1">
        <v>138.4</v>
      </c>
      <c r="X80" s="1">
        <v>139.69999999999999</v>
      </c>
      <c r="Y80" s="1">
        <v>140</v>
      </c>
      <c r="Z80" s="1">
        <v>140.30000000000001</v>
      </c>
      <c r="AA80" s="1">
        <v>140.4</v>
      </c>
      <c r="AB80" s="1">
        <v>142.30000000000001</v>
      </c>
      <c r="AC80" s="1">
        <v>143.4</v>
      </c>
      <c r="AD80" s="1">
        <v>145.19999999999999</v>
      </c>
      <c r="AE80" s="10">
        <v>145.19999999999999</v>
      </c>
      <c r="AF80" s="10" t="s">
        <v>32</v>
      </c>
      <c r="AG80" s="1">
        <v>151.6</v>
      </c>
      <c r="AH80" s="1">
        <v>151.6</v>
      </c>
      <c r="AI80" s="1">
        <v>154.30000000000001</v>
      </c>
      <c r="AJ80" s="1">
        <v>158.4</v>
      </c>
      <c r="AK80" s="1">
        <v>157</v>
      </c>
      <c r="AL80" s="1">
        <v>156.9</v>
      </c>
      <c r="AM80" s="1">
        <v>157.1</v>
      </c>
      <c r="AN80" s="1">
        <v>156.80000000000001</v>
      </c>
      <c r="AO80" s="1">
        <v>155.80000000000001</v>
      </c>
      <c r="AP80" s="1">
        <v>153.80000000000001</v>
      </c>
      <c r="AQ80" s="1">
        <v>155.4</v>
      </c>
      <c r="AR80" s="1">
        <v>158.6</v>
      </c>
      <c r="AS80" s="1">
        <v>158.80000000000001</v>
      </c>
      <c r="AT80" s="1">
        <v>160.1</v>
      </c>
      <c r="AU80" s="1">
        <v>160</v>
      </c>
      <c r="AV80" s="1">
        <v>160</v>
      </c>
      <c r="AW80" s="1">
        <v>160.80000000000001</v>
      </c>
      <c r="AX80" s="1">
        <v>162.19999999999999</v>
      </c>
      <c r="AY80" s="1">
        <v>162.6</v>
      </c>
      <c r="AZ80" s="1">
        <v>163</v>
      </c>
      <c r="BA80" s="1">
        <v>164.4</v>
      </c>
      <c r="BB80" s="1">
        <v>167.2</v>
      </c>
      <c r="BC80" s="1">
        <v>168.8</v>
      </c>
      <c r="BD80" s="1">
        <v>168.4</v>
      </c>
      <c r="BE80" s="1">
        <v>169.4</v>
      </c>
      <c r="BF80" s="1">
        <v>169.7</v>
      </c>
      <c r="BG80" s="1">
        <v>171.2</v>
      </c>
      <c r="BH80" s="1">
        <v>170.9</v>
      </c>
      <c r="BI80" s="1">
        <v>172.1</v>
      </c>
      <c r="BJ80" s="1">
        <v>173.6</v>
      </c>
      <c r="BK80" s="1">
        <v>175.8</v>
      </c>
      <c r="BL80" s="1">
        <v>178.6</v>
      </c>
      <c r="BM80" s="1">
        <v>181</v>
      </c>
      <c r="BN80" s="1">
        <v>181</v>
      </c>
      <c r="BO80" s="1">
        <v>184</v>
      </c>
      <c r="BP80" s="1">
        <v>185.2</v>
      </c>
    </row>
    <row r="81" spans="1:68" hidden="1">
      <c r="A81" s="10" t="s">
        <v>34</v>
      </c>
      <c r="B81" s="1" t="s">
        <v>28</v>
      </c>
      <c r="C81" s="1" t="s">
        <v>28</v>
      </c>
      <c r="D81" s="1">
        <v>129.1</v>
      </c>
      <c r="E81" s="1">
        <v>129.6</v>
      </c>
      <c r="F81" s="1">
        <v>130.30000000000001</v>
      </c>
      <c r="G81" s="1">
        <v>131.30000000000001</v>
      </c>
      <c r="H81" s="1">
        <v>132.1</v>
      </c>
      <c r="I81" s="1">
        <v>132.6</v>
      </c>
      <c r="J81" s="1">
        <v>133.19999999999999</v>
      </c>
      <c r="K81" s="1">
        <v>133.9</v>
      </c>
      <c r="L81" s="1">
        <v>134.69999999999999</v>
      </c>
      <c r="M81" s="1">
        <v>136.30000000000001</v>
      </c>
      <c r="N81" s="1">
        <v>136.30000000000001</v>
      </c>
      <c r="O81" s="1">
        <v>136.80000000000001</v>
      </c>
      <c r="P81" s="1">
        <v>136.9</v>
      </c>
      <c r="Q81" s="1">
        <v>137.4</v>
      </c>
      <c r="R81" s="1">
        <v>137.69999999999999</v>
      </c>
      <c r="S81" s="10">
        <v>137.69999999999999</v>
      </c>
      <c r="T81" s="1">
        <v>138.19999999999999</v>
      </c>
      <c r="U81" s="1">
        <v>138.6</v>
      </c>
      <c r="V81" s="1">
        <v>139.5</v>
      </c>
      <c r="W81" s="1">
        <v>140.19999999999999</v>
      </c>
      <c r="X81" s="1">
        <v>140.69999999999999</v>
      </c>
      <c r="Y81" s="1">
        <v>141</v>
      </c>
      <c r="Z81" s="1">
        <v>141.30000000000001</v>
      </c>
      <c r="AA81" s="1">
        <v>142.5</v>
      </c>
      <c r="AB81" s="1">
        <v>143.4</v>
      </c>
      <c r="AC81" s="1">
        <v>143.6</v>
      </c>
      <c r="AD81" s="1">
        <v>143.80000000000001</v>
      </c>
      <c r="AE81" s="10">
        <v>143.80000000000001</v>
      </c>
      <c r="AF81" s="10" t="s">
        <v>32</v>
      </c>
      <c r="AG81" s="1">
        <v>147</v>
      </c>
      <c r="AH81" s="1">
        <v>147</v>
      </c>
      <c r="AI81" s="1">
        <v>149</v>
      </c>
      <c r="AJ81" s="1">
        <v>150</v>
      </c>
      <c r="AK81" s="1">
        <v>150.4</v>
      </c>
      <c r="AL81" s="1">
        <v>150.69999999999999</v>
      </c>
      <c r="AM81" s="1">
        <v>151.19999999999999</v>
      </c>
      <c r="AN81" s="1">
        <v>151.9</v>
      </c>
      <c r="AO81" s="1">
        <v>153.4</v>
      </c>
      <c r="AP81" s="1">
        <v>153.80000000000001</v>
      </c>
      <c r="AQ81" s="1">
        <v>154.4</v>
      </c>
      <c r="AR81" s="1">
        <v>156.80000000000001</v>
      </c>
      <c r="AS81" s="1">
        <v>157.6</v>
      </c>
      <c r="AT81" s="1">
        <v>159</v>
      </c>
      <c r="AU81" s="1">
        <v>160</v>
      </c>
      <c r="AV81" s="1">
        <v>160</v>
      </c>
      <c r="AW81" s="1">
        <v>161</v>
      </c>
      <c r="AX81" s="1">
        <v>161.4</v>
      </c>
      <c r="AY81" s="1">
        <v>162</v>
      </c>
      <c r="AZ81" s="1">
        <v>162.69999999999999</v>
      </c>
      <c r="BA81" s="1">
        <v>163.5</v>
      </c>
      <c r="BB81" s="1">
        <v>164.6</v>
      </c>
      <c r="BC81" s="1">
        <v>166.8</v>
      </c>
      <c r="BD81" s="1">
        <v>167.5</v>
      </c>
      <c r="BE81" s="1">
        <v>167.5</v>
      </c>
      <c r="BF81" s="1">
        <v>168.4</v>
      </c>
      <c r="BG81" s="1">
        <v>169.1</v>
      </c>
      <c r="BH81" s="1">
        <v>169.7</v>
      </c>
      <c r="BI81" s="1">
        <v>170.5</v>
      </c>
      <c r="BJ81" s="1">
        <v>171.1</v>
      </c>
      <c r="BK81" s="1">
        <v>172</v>
      </c>
      <c r="BL81" s="1">
        <v>172.8</v>
      </c>
      <c r="BM81" s="1">
        <v>174.1</v>
      </c>
      <c r="BN81" s="1">
        <v>174.1</v>
      </c>
      <c r="BO81" s="1">
        <v>175</v>
      </c>
      <c r="BP81" s="1">
        <v>175.7</v>
      </c>
    </row>
    <row r="82" spans="1:68" hidden="1">
      <c r="A82" s="1" t="s">
        <v>34</v>
      </c>
      <c r="B82" s="1" t="s">
        <v>29</v>
      </c>
      <c r="C82" s="1" t="s">
        <v>118</v>
      </c>
      <c r="D82" s="1">
        <v>136.9</v>
      </c>
      <c r="E82" s="1">
        <v>136.4</v>
      </c>
      <c r="F82" s="1">
        <v>136.5</v>
      </c>
      <c r="G82" s="1">
        <v>137.1</v>
      </c>
      <c r="H82" s="1">
        <v>137.80000000000001</v>
      </c>
      <c r="I82" s="1">
        <v>138.5</v>
      </c>
      <c r="J82" s="1">
        <v>139.80000000000001</v>
      </c>
      <c r="K82" s="1">
        <v>140.4</v>
      </c>
      <c r="L82" s="1">
        <v>140.19999999999999</v>
      </c>
      <c r="M82" s="1">
        <v>140.80000000000001</v>
      </c>
      <c r="N82" s="1">
        <v>140.80000000000001</v>
      </c>
      <c r="O82" s="1">
        <v>140.1</v>
      </c>
      <c r="P82" s="1">
        <v>139.6</v>
      </c>
      <c r="Q82" s="1">
        <v>139.9</v>
      </c>
      <c r="R82" s="1">
        <v>140.4</v>
      </c>
      <c r="S82" s="10">
        <v>140.4</v>
      </c>
      <c r="T82" s="1">
        <v>142</v>
      </c>
      <c r="U82" s="1">
        <v>142.9</v>
      </c>
      <c r="V82" s="1">
        <v>144.19999999999999</v>
      </c>
      <c r="W82" s="1">
        <v>145</v>
      </c>
      <c r="X82" s="1">
        <v>145.80000000000001</v>
      </c>
      <c r="Y82" s="1">
        <v>147.19999999999999</v>
      </c>
      <c r="Z82" s="1">
        <v>148.6</v>
      </c>
      <c r="AA82" s="1">
        <v>150.4</v>
      </c>
      <c r="AB82" s="1">
        <v>150.19999999999999</v>
      </c>
      <c r="AC82" s="1">
        <v>149.1</v>
      </c>
      <c r="AD82" s="1">
        <v>148.6</v>
      </c>
      <c r="AE82" s="10">
        <v>148.6</v>
      </c>
      <c r="AF82" s="10" t="s">
        <v>32</v>
      </c>
      <c r="AG82" s="1">
        <v>151.80000000000001</v>
      </c>
      <c r="AH82" s="1">
        <v>151.80000000000001</v>
      </c>
      <c r="AI82" s="1">
        <v>153.9</v>
      </c>
      <c r="AJ82" s="1">
        <v>154.69999999999999</v>
      </c>
      <c r="AK82" s="1">
        <v>156.4</v>
      </c>
      <c r="AL82" s="1">
        <v>158.4</v>
      </c>
      <c r="AM82" s="1">
        <v>158.9</v>
      </c>
      <c r="AN82" s="1">
        <v>157.30000000000001</v>
      </c>
      <c r="AO82" s="1">
        <v>156.6</v>
      </c>
      <c r="AP82" s="1">
        <v>156.80000000000001</v>
      </c>
      <c r="AQ82" s="1">
        <v>157.80000000000001</v>
      </c>
      <c r="AR82" s="1">
        <v>160.4</v>
      </c>
      <c r="AS82" s="1">
        <v>161.30000000000001</v>
      </c>
      <c r="AT82" s="1">
        <v>162.5</v>
      </c>
      <c r="AU82" s="1">
        <v>163.19999999999999</v>
      </c>
      <c r="AV82" s="1">
        <v>163.19999999999999</v>
      </c>
      <c r="AW82" s="1">
        <v>165.5</v>
      </c>
      <c r="AX82" s="1">
        <v>166.7</v>
      </c>
      <c r="AY82" s="1">
        <v>166.2</v>
      </c>
      <c r="AZ82" s="1">
        <v>165.7</v>
      </c>
      <c r="BA82" s="1">
        <v>166.1</v>
      </c>
      <c r="BB82" s="1">
        <v>167.7</v>
      </c>
      <c r="BC82" s="1">
        <v>170.1</v>
      </c>
      <c r="BD82" s="1">
        <v>171.7</v>
      </c>
      <c r="BE82" s="1">
        <v>172.6</v>
      </c>
      <c r="BF82" s="1">
        <v>173.4</v>
      </c>
      <c r="BG82" s="1">
        <v>174.3</v>
      </c>
      <c r="BH82" s="1">
        <v>175.3</v>
      </c>
      <c r="BI82" s="1">
        <v>176.7</v>
      </c>
      <c r="BJ82" s="1">
        <v>176.5</v>
      </c>
      <c r="BK82" s="1">
        <v>175.7</v>
      </c>
      <c r="BL82" s="1">
        <v>176.5</v>
      </c>
      <c r="BM82" s="1">
        <v>177.2</v>
      </c>
      <c r="BN82" s="1">
        <v>177.2</v>
      </c>
      <c r="BO82" s="1">
        <v>178.1</v>
      </c>
      <c r="BP82" s="1">
        <v>179.1</v>
      </c>
    </row>
    <row r="83" spans="1:68">
      <c r="A83" s="1"/>
    </row>
    <row r="84" spans="1:68">
      <c r="A84" s="1"/>
    </row>
    <row r="85" spans="1:68">
      <c r="A85" s="1"/>
    </row>
    <row r="86" spans="1:68">
      <c r="A86" s="1"/>
    </row>
    <row r="87" spans="1:68">
      <c r="A87" s="1"/>
    </row>
    <row r="88" spans="1:68">
      <c r="A88" s="1"/>
    </row>
    <row r="89" spans="1:68">
      <c r="A89" s="1"/>
    </row>
    <row r="90" spans="1:68">
      <c r="A90" s="1"/>
    </row>
    <row r="91" spans="1:68">
      <c r="A91" s="1"/>
    </row>
    <row r="92" spans="1:68">
      <c r="A92" s="1"/>
    </row>
    <row r="93" spans="1:68">
      <c r="A93" s="1"/>
    </row>
    <row r="94" spans="1:68">
      <c r="A94" s="1"/>
    </row>
    <row r="95" spans="1:68">
      <c r="A95" s="1"/>
    </row>
    <row r="96" spans="1:68">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sheetData>
  <autoFilter ref="A1:BP82" xr:uid="{5126566D-B2E3-0344-914D-CD975C2275F8}">
    <filterColumn colId="0">
      <filters>
        <filter val="Rura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8BFF8-399A-4F44-99AD-8D2D0CED32F2}">
  <dimension ref="A1:M117"/>
  <sheetViews>
    <sheetView zoomScale="101" workbookViewId="0">
      <selection activeCell="M1" sqref="M1:M82"/>
    </sheetView>
  </sheetViews>
  <sheetFormatPr baseColWidth="10" defaultRowHeight="13"/>
  <cols>
    <col min="2" max="2" width="29.83203125" bestFit="1" customWidth="1"/>
    <col min="3" max="5" width="29.83203125" customWidth="1"/>
    <col min="6" max="6" width="15" customWidth="1"/>
    <col min="7" max="7" width="12.83203125" bestFit="1" customWidth="1"/>
    <col min="8" max="8" width="12.83203125" customWidth="1"/>
    <col min="9" max="9" width="12.83203125" bestFit="1" customWidth="1"/>
    <col min="10" max="10" width="12.6640625" customWidth="1"/>
    <col min="12" max="12" width="12" customWidth="1"/>
  </cols>
  <sheetData>
    <row r="1" spans="1:13">
      <c r="A1" s="1" t="s">
        <v>0</v>
      </c>
      <c r="B1" s="1" t="s">
        <v>94</v>
      </c>
      <c r="C1" s="1" t="str">
        <f>VLOOKUP(B1, Notes!$AC$6:$AD$33, 2, FALSE)</f>
        <v>Broad Categories</v>
      </c>
      <c r="D1" s="1" t="s">
        <v>202</v>
      </c>
      <c r="E1" s="1" t="s">
        <v>203</v>
      </c>
      <c r="F1" s="1" t="s">
        <v>214</v>
      </c>
      <c r="G1" s="1" t="s">
        <v>215</v>
      </c>
      <c r="H1" s="1" t="s">
        <v>225</v>
      </c>
      <c r="I1" s="1" t="s">
        <v>226</v>
      </c>
      <c r="J1" s="1" t="s">
        <v>237</v>
      </c>
      <c r="K1" s="33" t="s">
        <v>238</v>
      </c>
      <c r="L1" s="1" t="s">
        <v>249</v>
      </c>
      <c r="M1" s="1" t="s">
        <v>250</v>
      </c>
    </row>
    <row r="2" spans="1:13">
      <c r="A2" s="1" t="s">
        <v>30</v>
      </c>
      <c r="B2" s="1" t="s">
        <v>3</v>
      </c>
      <c r="C2" s="1" t="str">
        <f>VLOOKUP(B2, Notes!$AC$6:$AD$33, 2, FALSE)</f>
        <v>Food</v>
      </c>
      <c r="D2" s="1">
        <v>136.4</v>
      </c>
      <c r="E2" s="1">
        <v>136.80000000000001</v>
      </c>
      <c r="F2" s="1">
        <v>136.80000000000001</v>
      </c>
      <c r="G2" s="1">
        <v>136.9</v>
      </c>
      <c r="H2" s="1">
        <v>144.19999999999999</v>
      </c>
      <c r="I2" s="1">
        <v>144.4</v>
      </c>
      <c r="J2" s="1">
        <v>142.80000000000001</v>
      </c>
      <c r="K2" s="33">
        <v>142.5</v>
      </c>
      <c r="L2" s="1">
        <v>148.80000000000001</v>
      </c>
      <c r="M2" s="1">
        <v>150.19999999999999</v>
      </c>
    </row>
    <row r="3" spans="1:13">
      <c r="A3" s="1" t="s">
        <v>30</v>
      </c>
      <c r="B3" s="1" t="s">
        <v>4</v>
      </c>
      <c r="C3" s="1" t="s">
        <v>96</v>
      </c>
      <c r="D3" s="1">
        <v>143.69999999999999</v>
      </c>
      <c r="E3" s="1">
        <v>143.80000000000001</v>
      </c>
      <c r="F3" s="1">
        <v>153</v>
      </c>
      <c r="G3" s="1">
        <v>154.1</v>
      </c>
      <c r="H3" s="1">
        <v>167.5</v>
      </c>
      <c r="I3" s="1">
        <v>166.8</v>
      </c>
      <c r="J3" s="1">
        <v>184</v>
      </c>
      <c r="K3" s="33">
        <v>189.4</v>
      </c>
      <c r="L3" s="1">
        <v>198.1</v>
      </c>
      <c r="M3" s="1">
        <v>208</v>
      </c>
    </row>
    <row r="4" spans="1:13">
      <c r="A4" s="1" t="s">
        <v>30</v>
      </c>
      <c r="B4" s="1" t="s">
        <v>5</v>
      </c>
      <c r="C4" s="1" t="s">
        <v>96</v>
      </c>
      <c r="D4" s="1">
        <v>140.6</v>
      </c>
      <c r="E4" s="1">
        <v>140</v>
      </c>
      <c r="F4" s="1">
        <v>139.1</v>
      </c>
      <c r="G4" s="1">
        <v>138.69999999999999</v>
      </c>
      <c r="H4" s="1">
        <v>150.9</v>
      </c>
      <c r="I4" s="1">
        <v>147.6</v>
      </c>
      <c r="J4" s="1">
        <v>168</v>
      </c>
      <c r="K4" s="33">
        <v>163.19999999999999</v>
      </c>
      <c r="L4" s="1">
        <v>175.5</v>
      </c>
      <c r="M4" s="1">
        <v>167.9</v>
      </c>
    </row>
    <row r="5" spans="1:13">
      <c r="A5" s="1" t="s">
        <v>30</v>
      </c>
      <c r="B5" s="1" t="s">
        <v>6</v>
      </c>
      <c r="C5" s="1" t="s">
        <v>96</v>
      </c>
      <c r="D5" s="1">
        <v>141.5</v>
      </c>
      <c r="E5" s="1">
        <v>142</v>
      </c>
      <c r="F5" s="1">
        <v>142.5</v>
      </c>
      <c r="G5" s="1">
        <v>142.5</v>
      </c>
      <c r="H5" s="1">
        <v>150.9</v>
      </c>
      <c r="I5" s="1">
        <v>151.69999999999999</v>
      </c>
      <c r="J5" s="1">
        <v>154.4</v>
      </c>
      <c r="K5" s="33">
        <v>154.5</v>
      </c>
      <c r="L5" s="1">
        <v>160.69999999999999</v>
      </c>
      <c r="M5" s="1">
        <v>162</v>
      </c>
    </row>
    <row r="6" spans="1:13">
      <c r="A6" s="1" t="s">
        <v>30</v>
      </c>
      <c r="B6" s="1" t="s">
        <v>7</v>
      </c>
      <c r="C6" s="1" t="s">
        <v>96</v>
      </c>
      <c r="D6" s="1">
        <v>122.9</v>
      </c>
      <c r="E6" s="1">
        <v>123.2</v>
      </c>
      <c r="F6" s="1">
        <v>124.1</v>
      </c>
      <c r="G6" s="1">
        <v>124.1</v>
      </c>
      <c r="H6" s="1">
        <v>133.69999999999999</v>
      </c>
      <c r="I6" s="1">
        <v>133.30000000000001</v>
      </c>
      <c r="J6" s="1">
        <v>163</v>
      </c>
      <c r="K6" s="33">
        <v>168.2</v>
      </c>
      <c r="L6" s="1">
        <v>192.6</v>
      </c>
      <c r="M6" s="1">
        <v>203.1</v>
      </c>
    </row>
    <row r="7" spans="1:13">
      <c r="A7" s="1" t="s">
        <v>30</v>
      </c>
      <c r="B7" s="1" t="s">
        <v>8</v>
      </c>
      <c r="C7" s="1" t="s">
        <v>96</v>
      </c>
      <c r="D7" s="1">
        <v>149.4</v>
      </c>
      <c r="E7" s="1">
        <v>152.9</v>
      </c>
      <c r="F7" s="1">
        <v>135.80000000000001</v>
      </c>
      <c r="G7" s="1">
        <v>136.1</v>
      </c>
      <c r="H7" s="1">
        <v>140.69999999999999</v>
      </c>
      <c r="I7" s="1">
        <v>141.80000000000001</v>
      </c>
      <c r="J7" s="1">
        <v>147.80000000000001</v>
      </c>
      <c r="K7" s="33">
        <v>150.5</v>
      </c>
      <c r="L7" s="1">
        <v>151.4</v>
      </c>
      <c r="M7" s="1">
        <v>155.9</v>
      </c>
    </row>
    <row r="8" spans="1:13">
      <c r="A8" s="1" t="s">
        <v>30</v>
      </c>
      <c r="B8" s="1" t="s">
        <v>9</v>
      </c>
      <c r="C8" s="1" t="s">
        <v>96</v>
      </c>
      <c r="D8" s="1">
        <v>142.4</v>
      </c>
      <c r="E8" s="1">
        <v>138</v>
      </c>
      <c r="F8" s="1">
        <v>128.69999999999999</v>
      </c>
      <c r="G8" s="1">
        <v>128.19999999999999</v>
      </c>
      <c r="H8" s="1">
        <v>165.1</v>
      </c>
      <c r="I8" s="1">
        <v>152.30000000000001</v>
      </c>
      <c r="J8" s="1">
        <v>149.69999999999999</v>
      </c>
      <c r="K8" s="33">
        <v>141</v>
      </c>
      <c r="L8" s="1">
        <v>155.19999999999999</v>
      </c>
      <c r="M8" s="1">
        <v>155.80000000000001</v>
      </c>
    </row>
    <row r="9" spans="1:13">
      <c r="A9" s="1" t="s">
        <v>30</v>
      </c>
      <c r="B9" s="1" t="s">
        <v>10</v>
      </c>
      <c r="C9" s="1" t="s">
        <v>96</v>
      </c>
      <c r="D9" s="1">
        <v>130.19999999999999</v>
      </c>
      <c r="E9" s="1">
        <v>129.30000000000001</v>
      </c>
      <c r="F9" s="1">
        <v>121.5</v>
      </c>
      <c r="G9" s="1">
        <v>122.3</v>
      </c>
      <c r="H9" s="1">
        <v>141.80000000000001</v>
      </c>
      <c r="I9" s="1">
        <v>141.80000000000001</v>
      </c>
      <c r="J9" s="1">
        <v>158.30000000000001</v>
      </c>
      <c r="K9" s="33">
        <v>159.19999999999999</v>
      </c>
      <c r="L9" s="1">
        <v>163.9</v>
      </c>
      <c r="M9" s="1">
        <v>164.2</v>
      </c>
    </row>
    <row r="10" spans="1:13">
      <c r="A10" s="1" t="s">
        <v>30</v>
      </c>
      <c r="B10" s="1" t="s">
        <v>11</v>
      </c>
      <c r="C10" s="1" t="s">
        <v>96</v>
      </c>
      <c r="D10" s="1">
        <v>117.9</v>
      </c>
      <c r="E10" s="1">
        <v>117.1</v>
      </c>
      <c r="F10" s="1">
        <v>108.3</v>
      </c>
      <c r="G10" s="1">
        <v>108.3</v>
      </c>
      <c r="H10" s="1">
        <v>113.1</v>
      </c>
      <c r="I10" s="1">
        <v>112.6</v>
      </c>
      <c r="J10" s="1">
        <v>111.8</v>
      </c>
      <c r="K10" s="33">
        <v>111.7</v>
      </c>
      <c r="L10" s="1">
        <v>118.1</v>
      </c>
      <c r="M10" s="1">
        <v>118.1</v>
      </c>
    </row>
    <row r="11" spans="1:13">
      <c r="A11" s="1" t="s">
        <v>30</v>
      </c>
      <c r="B11" s="1" t="s">
        <v>12</v>
      </c>
      <c r="C11" s="1" t="s">
        <v>96</v>
      </c>
      <c r="D11" s="1">
        <v>135.6</v>
      </c>
      <c r="E11" s="1">
        <v>136.30000000000001</v>
      </c>
      <c r="F11" s="1">
        <v>139.19999999999999</v>
      </c>
      <c r="G11" s="1">
        <v>138.9</v>
      </c>
      <c r="H11" s="1">
        <v>152.80000000000001</v>
      </c>
      <c r="I11" s="1">
        <v>154</v>
      </c>
      <c r="J11" s="1">
        <v>165</v>
      </c>
      <c r="K11" s="33">
        <v>164</v>
      </c>
      <c r="L11" s="1">
        <v>175.4</v>
      </c>
      <c r="M11" s="1">
        <v>178.7</v>
      </c>
    </row>
    <row r="12" spans="1:13">
      <c r="A12" s="1" t="s">
        <v>30</v>
      </c>
      <c r="B12" s="1" t="s">
        <v>14</v>
      </c>
      <c r="C12" s="1" t="s">
        <v>117</v>
      </c>
      <c r="D12" s="1">
        <v>151.69999999999999</v>
      </c>
      <c r="E12" s="1">
        <v>152.80000000000001</v>
      </c>
      <c r="F12" s="1">
        <v>156.19999999999999</v>
      </c>
      <c r="G12" s="1">
        <v>156.4</v>
      </c>
      <c r="H12" s="1">
        <v>159.19999999999999</v>
      </c>
      <c r="I12" s="1">
        <v>160</v>
      </c>
      <c r="J12" s="1">
        <v>165.8</v>
      </c>
      <c r="K12" s="33">
        <v>166.4</v>
      </c>
      <c r="L12" s="1">
        <v>176.3</v>
      </c>
      <c r="M12" s="1">
        <v>177.4</v>
      </c>
    </row>
    <row r="13" spans="1:13">
      <c r="A13" s="1" t="s">
        <v>30</v>
      </c>
      <c r="B13" s="1" t="s">
        <v>15</v>
      </c>
      <c r="C13" s="1" t="s">
        <v>96</v>
      </c>
      <c r="D13" s="1">
        <v>138.69999999999999</v>
      </c>
      <c r="E13" s="1">
        <v>138.6</v>
      </c>
      <c r="F13" s="1">
        <v>137.19999999999999</v>
      </c>
      <c r="G13" s="1">
        <v>137.30000000000001</v>
      </c>
      <c r="H13" s="1">
        <v>149.80000000000001</v>
      </c>
      <c r="I13" s="1">
        <v>148.19999999999999</v>
      </c>
      <c r="J13" s="1">
        <v>154.69999999999999</v>
      </c>
      <c r="K13" s="33">
        <v>154.5</v>
      </c>
      <c r="L13" s="1">
        <v>163.9</v>
      </c>
      <c r="M13" s="1">
        <v>166.6</v>
      </c>
    </row>
    <row r="14" spans="1:13">
      <c r="A14" s="1" t="s">
        <v>30</v>
      </c>
      <c r="B14" s="1" t="s">
        <v>13</v>
      </c>
      <c r="C14" s="1" t="s">
        <v>96</v>
      </c>
      <c r="D14" s="1">
        <v>130.5</v>
      </c>
      <c r="E14" s="1">
        <v>131.19999999999999</v>
      </c>
      <c r="F14" s="1">
        <v>137.4</v>
      </c>
      <c r="G14" s="1">
        <v>137.4</v>
      </c>
      <c r="H14" s="1">
        <v>140.1</v>
      </c>
      <c r="I14" s="1">
        <v>140.1</v>
      </c>
      <c r="J14" s="1">
        <v>160</v>
      </c>
      <c r="K14" s="33">
        <v>160.6</v>
      </c>
      <c r="L14" s="1">
        <v>170.5</v>
      </c>
      <c r="M14" s="1">
        <v>171.2</v>
      </c>
    </row>
    <row r="15" spans="1:13">
      <c r="A15" s="1" t="s">
        <v>30</v>
      </c>
      <c r="B15" s="1" t="s">
        <v>16</v>
      </c>
      <c r="C15" s="1" t="s">
        <v>117</v>
      </c>
      <c r="D15" s="1">
        <v>153.30000000000001</v>
      </c>
      <c r="E15" s="1">
        <v>155.1</v>
      </c>
      <c r="F15" s="1">
        <v>162.80000000000001</v>
      </c>
      <c r="G15" s="1">
        <v>162.9</v>
      </c>
      <c r="H15" s="1">
        <v>169.4</v>
      </c>
      <c r="I15" s="1">
        <v>170.5</v>
      </c>
      <c r="J15" s="1">
        <v>186.5</v>
      </c>
      <c r="K15" s="33">
        <v>186.1</v>
      </c>
      <c r="L15" s="1">
        <v>191.5</v>
      </c>
      <c r="M15" s="1">
        <v>192.3</v>
      </c>
    </row>
    <row r="16" spans="1:13">
      <c r="A16" s="1" t="s">
        <v>30</v>
      </c>
      <c r="B16" s="1" t="s">
        <v>17</v>
      </c>
      <c r="C16" s="1" t="s">
        <v>19</v>
      </c>
      <c r="D16" s="1">
        <v>148.69999999999999</v>
      </c>
      <c r="E16" s="1">
        <v>149.19999999999999</v>
      </c>
      <c r="F16" s="1">
        <v>150.5</v>
      </c>
      <c r="G16" s="1">
        <v>150.80000000000001</v>
      </c>
      <c r="H16" s="1">
        <v>153</v>
      </c>
      <c r="I16" s="1">
        <v>153.4</v>
      </c>
      <c r="J16" s="1">
        <v>159.1</v>
      </c>
      <c r="K16" s="33">
        <v>159.6</v>
      </c>
      <c r="L16" s="1">
        <v>174.1</v>
      </c>
      <c r="M16" s="1">
        <v>175.4</v>
      </c>
    </row>
    <row r="17" spans="1:13">
      <c r="A17" s="1" t="s">
        <v>30</v>
      </c>
      <c r="B17" s="1" t="s">
        <v>18</v>
      </c>
      <c r="C17" s="1" t="s">
        <v>19</v>
      </c>
      <c r="D17" s="1">
        <v>142.4</v>
      </c>
      <c r="E17" s="1">
        <v>143</v>
      </c>
      <c r="F17" s="1">
        <v>146.1</v>
      </c>
      <c r="G17" s="1">
        <v>146.1</v>
      </c>
      <c r="H17" s="1">
        <v>147.5</v>
      </c>
      <c r="I17" s="1">
        <v>147.6</v>
      </c>
      <c r="J17" s="1">
        <v>153.9</v>
      </c>
      <c r="K17" s="33">
        <v>154.4</v>
      </c>
      <c r="L17" s="1">
        <v>171</v>
      </c>
      <c r="M17" s="1">
        <v>173.2</v>
      </c>
    </row>
    <row r="18" spans="1:13">
      <c r="A18" s="1" t="s">
        <v>30</v>
      </c>
      <c r="B18" s="1" t="s">
        <v>19</v>
      </c>
      <c r="C18" s="1" t="s">
        <v>19</v>
      </c>
      <c r="D18" s="1">
        <v>147.80000000000001</v>
      </c>
      <c r="E18" s="1">
        <v>148.30000000000001</v>
      </c>
      <c r="F18" s="1">
        <v>149.9</v>
      </c>
      <c r="G18" s="1">
        <v>150.1</v>
      </c>
      <c r="H18" s="1">
        <v>152.30000000000001</v>
      </c>
      <c r="I18" s="1">
        <v>152.5</v>
      </c>
      <c r="J18" s="1">
        <v>158.4</v>
      </c>
      <c r="K18" s="33">
        <v>158.9</v>
      </c>
      <c r="L18" s="1">
        <v>173.7</v>
      </c>
      <c r="M18" s="1">
        <v>175.1</v>
      </c>
    </row>
    <row r="19" spans="1:13">
      <c r="A19" s="1" t="s">
        <v>30</v>
      </c>
      <c r="B19" s="1" t="s">
        <v>20</v>
      </c>
      <c r="C19" s="1" t="s">
        <v>20</v>
      </c>
      <c r="D19" s="1" t="s">
        <v>32</v>
      </c>
      <c r="E19" s="1" t="s">
        <v>32</v>
      </c>
      <c r="F19" s="1" t="s">
        <v>32</v>
      </c>
      <c r="G19" s="1" t="s">
        <v>32</v>
      </c>
      <c r="H19" s="1" t="s">
        <v>32</v>
      </c>
      <c r="I19" s="1" t="s">
        <v>32</v>
      </c>
      <c r="J19" s="1" t="s">
        <v>32</v>
      </c>
      <c r="K19" s="39" t="s">
        <v>32</v>
      </c>
      <c r="L19" s="1" t="s">
        <v>32</v>
      </c>
      <c r="M19" s="1" t="s">
        <v>32</v>
      </c>
    </row>
    <row r="20" spans="1:13">
      <c r="A20" s="1" t="s">
        <v>30</v>
      </c>
      <c r="B20" s="1" t="s">
        <v>21</v>
      </c>
      <c r="C20" s="1" t="s">
        <v>21</v>
      </c>
      <c r="D20" s="1">
        <v>142.4</v>
      </c>
      <c r="E20" s="1">
        <v>142.6</v>
      </c>
      <c r="F20" s="1">
        <v>145.30000000000001</v>
      </c>
      <c r="G20" s="1">
        <v>146.4</v>
      </c>
      <c r="H20" s="1">
        <v>152.30000000000001</v>
      </c>
      <c r="I20" s="1">
        <v>153.4</v>
      </c>
      <c r="J20" s="1">
        <v>154.4</v>
      </c>
      <c r="K20" s="33">
        <v>156</v>
      </c>
      <c r="L20" s="1">
        <v>167.4</v>
      </c>
      <c r="M20" s="1">
        <v>168.9</v>
      </c>
    </row>
    <row r="21" spans="1:13">
      <c r="A21" s="1" t="s">
        <v>30</v>
      </c>
      <c r="B21" s="1" t="s">
        <v>22</v>
      </c>
      <c r="C21" s="1" t="s">
        <v>277</v>
      </c>
      <c r="D21" s="1">
        <v>139.9</v>
      </c>
      <c r="E21" s="1">
        <v>139.9</v>
      </c>
      <c r="F21" s="1">
        <v>150.1</v>
      </c>
      <c r="G21" s="1">
        <v>150</v>
      </c>
      <c r="H21" s="1">
        <v>151.80000000000001</v>
      </c>
      <c r="I21" s="1">
        <v>151.5</v>
      </c>
      <c r="J21" s="1">
        <v>154.80000000000001</v>
      </c>
      <c r="K21" s="33">
        <v>154.80000000000001</v>
      </c>
      <c r="L21" s="1">
        <v>165.7</v>
      </c>
      <c r="M21" s="1">
        <v>166.5</v>
      </c>
    </row>
    <row r="22" spans="1:13">
      <c r="A22" s="1" t="s">
        <v>30</v>
      </c>
      <c r="B22" s="1" t="s">
        <v>23</v>
      </c>
      <c r="C22" s="1" t="s">
        <v>290</v>
      </c>
      <c r="D22" s="1">
        <v>136.19999999999999</v>
      </c>
      <c r="E22" s="1">
        <v>136.69999999999999</v>
      </c>
      <c r="F22" s="1">
        <v>149.9</v>
      </c>
      <c r="G22" s="1">
        <v>150.4</v>
      </c>
      <c r="H22" s="1">
        <v>156.19999999999999</v>
      </c>
      <c r="I22" s="1">
        <v>156.69999999999999</v>
      </c>
      <c r="J22" s="1">
        <v>164.3</v>
      </c>
      <c r="K22" s="33">
        <v>164.6</v>
      </c>
      <c r="L22" s="1">
        <v>175.3</v>
      </c>
      <c r="M22" s="1">
        <v>176</v>
      </c>
    </row>
    <row r="23" spans="1:13">
      <c r="A23" s="1" t="s">
        <v>30</v>
      </c>
      <c r="B23" s="1" t="s">
        <v>24</v>
      </c>
      <c r="C23" s="1" t="s">
        <v>26</v>
      </c>
      <c r="D23" s="1">
        <v>123.3</v>
      </c>
      <c r="E23" s="1">
        <v>124.6</v>
      </c>
      <c r="F23" s="1">
        <v>129.19999999999999</v>
      </c>
      <c r="G23" s="1">
        <v>129.9</v>
      </c>
      <c r="H23" s="1">
        <v>136</v>
      </c>
      <c r="I23" s="1">
        <v>135.80000000000001</v>
      </c>
      <c r="J23" s="1">
        <v>150.19999999999999</v>
      </c>
      <c r="K23" s="33">
        <v>151.30000000000001</v>
      </c>
      <c r="L23" s="1">
        <v>161.19999999999999</v>
      </c>
      <c r="M23" s="1">
        <v>162</v>
      </c>
    </row>
    <row r="24" spans="1:13">
      <c r="A24" s="1" t="s">
        <v>30</v>
      </c>
      <c r="B24" s="1" t="s">
        <v>25</v>
      </c>
      <c r="C24" s="1" t="s">
        <v>117</v>
      </c>
      <c r="D24" s="1">
        <v>134.30000000000001</v>
      </c>
      <c r="E24" s="1">
        <v>135.1</v>
      </c>
      <c r="F24" s="1">
        <v>143.4</v>
      </c>
      <c r="G24" s="1">
        <v>143.80000000000001</v>
      </c>
      <c r="H24" s="1">
        <v>150.4</v>
      </c>
      <c r="I24" s="1">
        <v>151.19999999999999</v>
      </c>
      <c r="J24" s="1">
        <v>157</v>
      </c>
      <c r="K24" s="33">
        <v>157.80000000000001</v>
      </c>
      <c r="L24" s="1">
        <v>165.5</v>
      </c>
      <c r="M24" s="1">
        <v>166.6</v>
      </c>
    </row>
    <row r="25" spans="1:13">
      <c r="A25" s="1" t="s">
        <v>30</v>
      </c>
      <c r="B25" s="1" t="s">
        <v>26</v>
      </c>
      <c r="C25" s="1" t="s">
        <v>277</v>
      </c>
      <c r="D25" s="1">
        <v>141.5</v>
      </c>
      <c r="E25" s="1">
        <v>142.69999999999999</v>
      </c>
      <c r="F25" s="1">
        <v>155.5</v>
      </c>
      <c r="G25" s="1">
        <v>155.5</v>
      </c>
      <c r="H25" s="1">
        <v>161.9</v>
      </c>
      <c r="I25" s="1">
        <v>161.19999999999999</v>
      </c>
      <c r="J25" s="1">
        <v>163.6</v>
      </c>
      <c r="K25" s="33">
        <v>163.80000000000001</v>
      </c>
      <c r="L25" s="1">
        <v>170.3</v>
      </c>
      <c r="M25" s="1">
        <v>170.6</v>
      </c>
    </row>
    <row r="26" spans="1:13">
      <c r="A26" s="1" t="s">
        <v>30</v>
      </c>
      <c r="B26" s="1" t="s">
        <v>27</v>
      </c>
      <c r="C26" s="1" t="s">
        <v>117</v>
      </c>
      <c r="D26" s="1">
        <v>128.80000000000001</v>
      </c>
      <c r="E26" s="1">
        <v>129.30000000000001</v>
      </c>
      <c r="F26" s="1">
        <v>134.9</v>
      </c>
      <c r="G26" s="1">
        <v>134</v>
      </c>
      <c r="H26" s="1">
        <v>143.4</v>
      </c>
      <c r="I26" s="1">
        <v>145.1</v>
      </c>
      <c r="J26" s="1">
        <v>155.19999999999999</v>
      </c>
      <c r="K26" s="33">
        <v>153.1</v>
      </c>
      <c r="L26" s="1">
        <v>164.5</v>
      </c>
      <c r="M26" s="1">
        <v>167.4</v>
      </c>
    </row>
    <row r="27" spans="1:13">
      <c r="A27" s="10" t="s">
        <v>30</v>
      </c>
      <c r="B27" s="1" t="s">
        <v>28</v>
      </c>
      <c r="C27" s="1" t="s">
        <v>28</v>
      </c>
      <c r="D27" s="1">
        <v>132.5</v>
      </c>
      <c r="E27" s="1">
        <v>133.30000000000001</v>
      </c>
      <c r="F27" s="1">
        <v>142.19999999999999</v>
      </c>
      <c r="G27" s="1">
        <v>142.4</v>
      </c>
      <c r="H27" s="1">
        <v>148.4</v>
      </c>
      <c r="I27" s="1">
        <v>148.6</v>
      </c>
      <c r="J27" s="1">
        <v>157.19999999999999</v>
      </c>
      <c r="K27" s="33">
        <v>157.30000000000001</v>
      </c>
      <c r="L27" s="1">
        <v>167.3</v>
      </c>
      <c r="M27" s="1">
        <v>168.3</v>
      </c>
    </row>
    <row r="28" spans="1:13">
      <c r="A28" s="10" t="s">
        <v>30</v>
      </c>
      <c r="B28" s="1" t="s">
        <v>29</v>
      </c>
      <c r="C28" s="1" t="s">
        <v>118</v>
      </c>
      <c r="D28" s="1">
        <v>138.5</v>
      </c>
      <c r="E28" s="1">
        <v>138.69999999999999</v>
      </c>
      <c r="F28" s="1">
        <v>141</v>
      </c>
      <c r="G28" s="1">
        <v>141.19999999999999</v>
      </c>
      <c r="H28" s="1">
        <v>150.4</v>
      </c>
      <c r="I28" s="1">
        <v>149.80000000000001</v>
      </c>
      <c r="J28" s="1">
        <v>156.69999999999999</v>
      </c>
      <c r="K28" s="33">
        <v>156.69999999999999</v>
      </c>
      <c r="L28" s="1">
        <v>166.7</v>
      </c>
      <c r="M28" s="1">
        <v>168.7</v>
      </c>
    </row>
    <row r="29" spans="1:13">
      <c r="A29" s="1" t="s">
        <v>33</v>
      </c>
      <c r="B29" s="1" t="s">
        <v>3</v>
      </c>
      <c r="C29" s="1" t="s">
        <v>96</v>
      </c>
      <c r="D29" s="1">
        <v>134.80000000000001</v>
      </c>
      <c r="E29" s="1">
        <v>135</v>
      </c>
      <c r="F29" s="1">
        <v>139.4</v>
      </c>
      <c r="G29" s="1">
        <v>139.69999999999999</v>
      </c>
      <c r="H29" s="1">
        <v>146.19999999999999</v>
      </c>
      <c r="I29" s="1">
        <v>146.5</v>
      </c>
      <c r="J29" s="1">
        <v>147.6</v>
      </c>
      <c r="K29" s="1">
        <v>147.5</v>
      </c>
      <c r="L29" s="1">
        <v>152.5</v>
      </c>
      <c r="M29" s="1">
        <v>153.69999999999999</v>
      </c>
    </row>
    <row r="30" spans="1:13">
      <c r="A30" s="1" t="s">
        <v>33</v>
      </c>
      <c r="B30" s="1" t="s">
        <v>4</v>
      </c>
      <c r="C30" s="1" t="s">
        <v>96</v>
      </c>
      <c r="D30" s="1">
        <v>143</v>
      </c>
      <c r="E30" s="1">
        <v>143.1</v>
      </c>
      <c r="F30" s="1">
        <v>150.1</v>
      </c>
      <c r="G30" s="1">
        <v>151.1</v>
      </c>
      <c r="H30" s="1">
        <v>167.6</v>
      </c>
      <c r="I30" s="1">
        <v>167.5</v>
      </c>
      <c r="J30" s="1">
        <v>191.2</v>
      </c>
      <c r="K30" s="1">
        <v>197.5</v>
      </c>
      <c r="L30" s="1">
        <v>205.2</v>
      </c>
      <c r="M30" s="1">
        <v>215.8</v>
      </c>
    </row>
    <row r="31" spans="1:13">
      <c r="A31" s="1" t="s">
        <v>33</v>
      </c>
      <c r="B31" s="1" t="s">
        <v>5</v>
      </c>
      <c r="C31" s="1" t="s">
        <v>96</v>
      </c>
      <c r="D31" s="1">
        <v>139.9</v>
      </c>
      <c r="E31" s="1">
        <v>135.5</v>
      </c>
      <c r="F31" s="1">
        <v>145.30000000000001</v>
      </c>
      <c r="G31" s="1">
        <v>142.9</v>
      </c>
      <c r="H31" s="1">
        <v>153.1</v>
      </c>
      <c r="I31" s="1">
        <v>148.9</v>
      </c>
      <c r="J31" s="1">
        <v>169.9</v>
      </c>
      <c r="K31" s="1">
        <v>164.7</v>
      </c>
      <c r="L31" s="1">
        <v>176.4</v>
      </c>
      <c r="M31" s="1">
        <v>167.7</v>
      </c>
    </row>
    <row r="32" spans="1:13">
      <c r="A32" s="1" t="s">
        <v>33</v>
      </c>
      <c r="B32" s="1" t="s">
        <v>6</v>
      </c>
      <c r="C32" s="1" t="s">
        <v>96</v>
      </c>
      <c r="D32" s="1">
        <v>139.9</v>
      </c>
      <c r="E32" s="1">
        <v>139.9</v>
      </c>
      <c r="F32" s="1">
        <v>141.69999999999999</v>
      </c>
      <c r="G32" s="1">
        <v>141.9</v>
      </c>
      <c r="H32" s="1">
        <v>150.69999999999999</v>
      </c>
      <c r="I32" s="1">
        <v>151.1</v>
      </c>
      <c r="J32" s="1">
        <v>155.1</v>
      </c>
      <c r="K32" s="1">
        <v>155.6</v>
      </c>
      <c r="L32" s="1">
        <v>160.6</v>
      </c>
      <c r="M32" s="1">
        <v>162.6</v>
      </c>
    </row>
    <row r="33" spans="1:13">
      <c r="A33" s="1" t="s">
        <v>33</v>
      </c>
      <c r="B33" s="1" t="s">
        <v>7</v>
      </c>
      <c r="C33" s="1" t="s">
        <v>96</v>
      </c>
      <c r="D33" s="1">
        <v>116.2</v>
      </c>
      <c r="E33" s="1">
        <v>116.5</v>
      </c>
      <c r="F33" s="1">
        <v>118.4</v>
      </c>
      <c r="G33" s="1">
        <v>118.4</v>
      </c>
      <c r="H33" s="1">
        <v>127.4</v>
      </c>
      <c r="I33" s="1">
        <v>127.5</v>
      </c>
      <c r="J33" s="1">
        <v>151.4</v>
      </c>
      <c r="K33" s="1">
        <v>156.4</v>
      </c>
      <c r="L33" s="1">
        <v>171.5</v>
      </c>
      <c r="M33" s="1">
        <v>180</v>
      </c>
    </row>
    <row r="34" spans="1:13">
      <c r="A34" s="1" t="s">
        <v>33</v>
      </c>
      <c r="B34" s="1" t="s">
        <v>8</v>
      </c>
      <c r="C34" s="1" t="s">
        <v>96</v>
      </c>
      <c r="D34" s="1">
        <v>135.5</v>
      </c>
      <c r="E34" s="1">
        <v>138.5</v>
      </c>
      <c r="F34" s="1">
        <v>137</v>
      </c>
      <c r="G34" s="1">
        <v>139.4</v>
      </c>
      <c r="H34" s="1">
        <v>143.1</v>
      </c>
      <c r="I34" s="1">
        <v>143.30000000000001</v>
      </c>
      <c r="J34" s="1">
        <v>154</v>
      </c>
      <c r="K34" s="1">
        <v>157.30000000000001</v>
      </c>
      <c r="L34" s="1">
        <v>156.4</v>
      </c>
      <c r="M34" s="1">
        <v>159.6</v>
      </c>
    </row>
    <row r="35" spans="1:13">
      <c r="A35" s="1" t="s">
        <v>33</v>
      </c>
      <c r="B35" s="1" t="s">
        <v>9</v>
      </c>
      <c r="C35" s="1" t="s">
        <v>96</v>
      </c>
      <c r="D35" s="1">
        <v>136.9</v>
      </c>
      <c r="E35" s="1">
        <v>128</v>
      </c>
      <c r="F35" s="1">
        <v>131.6</v>
      </c>
      <c r="G35" s="1">
        <v>141.19999999999999</v>
      </c>
      <c r="H35" s="1">
        <v>181.7</v>
      </c>
      <c r="I35" s="1">
        <v>167</v>
      </c>
      <c r="J35" s="1">
        <v>180.2</v>
      </c>
      <c r="K35" s="1">
        <v>166.1</v>
      </c>
      <c r="L35" s="1">
        <v>198</v>
      </c>
      <c r="M35" s="1">
        <v>188.4</v>
      </c>
    </row>
    <row r="36" spans="1:13">
      <c r="A36" s="1" t="s">
        <v>33</v>
      </c>
      <c r="B36" s="1" t="s">
        <v>10</v>
      </c>
      <c r="C36" s="1" t="s">
        <v>96</v>
      </c>
      <c r="D36" s="1">
        <v>117</v>
      </c>
      <c r="E36" s="1">
        <v>115.5</v>
      </c>
      <c r="F36" s="1">
        <v>119.9</v>
      </c>
      <c r="G36" s="1">
        <v>120.7</v>
      </c>
      <c r="H36" s="1">
        <v>139.6</v>
      </c>
      <c r="I36" s="1">
        <v>139.69999999999999</v>
      </c>
      <c r="J36" s="1">
        <v>159.80000000000001</v>
      </c>
      <c r="K36" s="1">
        <v>161.1</v>
      </c>
      <c r="L36" s="1">
        <v>163.19999999999999</v>
      </c>
      <c r="M36" s="1">
        <v>163.4</v>
      </c>
    </row>
    <row r="37" spans="1:13">
      <c r="A37" s="1" t="s">
        <v>33</v>
      </c>
      <c r="B37" s="1" t="s">
        <v>11</v>
      </c>
      <c r="C37" s="1" t="s">
        <v>96</v>
      </c>
      <c r="D37" s="1">
        <v>115.4</v>
      </c>
      <c r="E37" s="1">
        <v>114.2</v>
      </c>
      <c r="F37" s="1">
        <v>110.4</v>
      </c>
      <c r="G37" s="1">
        <v>110.4</v>
      </c>
      <c r="H37" s="1">
        <v>114.6</v>
      </c>
      <c r="I37" s="1">
        <v>114.4</v>
      </c>
      <c r="J37" s="1">
        <v>114.9</v>
      </c>
      <c r="K37" s="1">
        <v>114.3</v>
      </c>
      <c r="L37" s="1">
        <v>120.6</v>
      </c>
      <c r="M37" s="1">
        <v>120.3</v>
      </c>
    </row>
    <row r="38" spans="1:13">
      <c r="A38" s="1" t="s">
        <v>33</v>
      </c>
      <c r="B38" s="1" t="s">
        <v>12</v>
      </c>
      <c r="C38" s="1" t="s">
        <v>96</v>
      </c>
      <c r="D38" s="1">
        <v>140.69999999999999</v>
      </c>
      <c r="E38" s="1">
        <v>140.69999999999999</v>
      </c>
      <c r="F38" s="1">
        <v>140.80000000000001</v>
      </c>
      <c r="G38" s="1">
        <v>140.69999999999999</v>
      </c>
      <c r="H38" s="1">
        <v>150.4</v>
      </c>
      <c r="I38" s="1">
        <v>151.5</v>
      </c>
      <c r="J38" s="1">
        <v>162.5</v>
      </c>
      <c r="K38" s="1">
        <v>162.6</v>
      </c>
      <c r="L38" s="1">
        <v>172.2</v>
      </c>
      <c r="M38" s="1">
        <v>174.7</v>
      </c>
    </row>
    <row r="39" spans="1:13">
      <c r="A39" s="1" t="s">
        <v>33</v>
      </c>
      <c r="B39" s="1" t="s">
        <v>14</v>
      </c>
      <c r="C39" s="1" t="s">
        <v>117</v>
      </c>
      <c r="D39" s="1">
        <v>147.1</v>
      </c>
      <c r="E39" s="1">
        <v>147.6</v>
      </c>
      <c r="F39" s="1">
        <v>153.5</v>
      </c>
      <c r="G39" s="1">
        <v>153.9</v>
      </c>
      <c r="H39" s="1">
        <v>159</v>
      </c>
      <c r="I39" s="1">
        <v>159.1</v>
      </c>
      <c r="J39" s="1">
        <v>169.4</v>
      </c>
      <c r="K39" s="1">
        <v>170.3</v>
      </c>
      <c r="L39" s="1">
        <v>180</v>
      </c>
      <c r="M39" s="1">
        <v>181.5</v>
      </c>
    </row>
    <row r="40" spans="1:13">
      <c r="A40" s="1" t="s">
        <v>33</v>
      </c>
      <c r="B40" s="1" t="s">
        <v>15</v>
      </c>
      <c r="C40" s="1" t="s">
        <v>96</v>
      </c>
      <c r="D40" s="1">
        <v>135.6</v>
      </c>
      <c r="E40" s="1">
        <v>134.80000000000001</v>
      </c>
      <c r="F40" s="1">
        <v>138</v>
      </c>
      <c r="G40" s="1">
        <v>139.6</v>
      </c>
      <c r="H40" s="1">
        <v>151.69999999999999</v>
      </c>
      <c r="I40" s="1">
        <v>150.1</v>
      </c>
      <c r="J40" s="1">
        <v>160.80000000000001</v>
      </c>
      <c r="K40" s="1">
        <v>160.4</v>
      </c>
      <c r="L40" s="1">
        <v>170.2</v>
      </c>
      <c r="M40" s="1">
        <v>171.5</v>
      </c>
    </row>
    <row r="41" spans="1:13">
      <c r="A41" s="1" t="s">
        <v>33</v>
      </c>
      <c r="B41" s="1" t="s">
        <v>13</v>
      </c>
      <c r="C41" s="1" t="s">
        <v>96</v>
      </c>
      <c r="D41" s="1">
        <v>125.9</v>
      </c>
      <c r="E41" s="1">
        <v>126.2</v>
      </c>
      <c r="F41" s="1">
        <v>128.30000000000001</v>
      </c>
      <c r="G41" s="1">
        <v>128.5</v>
      </c>
      <c r="H41" s="1">
        <v>131.5</v>
      </c>
      <c r="I41" s="1">
        <v>131.9</v>
      </c>
      <c r="J41" s="1">
        <v>149.19999999999999</v>
      </c>
      <c r="K41" s="1">
        <v>150.69999999999999</v>
      </c>
      <c r="L41" s="1">
        <v>156.69999999999999</v>
      </c>
      <c r="M41" s="1">
        <v>157.1</v>
      </c>
    </row>
    <row r="42" spans="1:13">
      <c r="A42" s="1" t="s">
        <v>33</v>
      </c>
      <c r="B42" s="1" t="s">
        <v>16</v>
      </c>
      <c r="C42" s="1" t="s">
        <v>117</v>
      </c>
      <c r="D42" s="1">
        <v>159.30000000000001</v>
      </c>
      <c r="E42" s="1">
        <v>159.69999999999999</v>
      </c>
      <c r="F42" s="1">
        <v>164.9</v>
      </c>
      <c r="G42" s="1">
        <v>165.3</v>
      </c>
      <c r="H42" s="1">
        <v>172</v>
      </c>
      <c r="I42" s="1">
        <v>173.3</v>
      </c>
      <c r="J42" s="1">
        <v>193.3</v>
      </c>
      <c r="K42" s="1">
        <v>193.5</v>
      </c>
      <c r="L42" s="1">
        <v>196.5</v>
      </c>
      <c r="M42" s="1">
        <v>197.5</v>
      </c>
    </row>
    <row r="43" spans="1:13">
      <c r="A43" s="1" t="s">
        <v>33</v>
      </c>
      <c r="B43" s="1" t="s">
        <v>17</v>
      </c>
      <c r="C43" s="1" t="s">
        <v>19</v>
      </c>
      <c r="D43" s="1">
        <v>136.30000000000001</v>
      </c>
      <c r="E43" s="1">
        <v>136.69999999999999</v>
      </c>
      <c r="F43" s="1">
        <v>143.30000000000001</v>
      </c>
      <c r="G43" s="1">
        <v>143.5</v>
      </c>
      <c r="H43" s="1">
        <v>147.30000000000001</v>
      </c>
      <c r="I43" s="1">
        <v>147.69999999999999</v>
      </c>
      <c r="J43" s="1">
        <v>154.19999999999999</v>
      </c>
      <c r="K43" s="1">
        <v>155.1</v>
      </c>
      <c r="L43" s="1">
        <v>165.7</v>
      </c>
      <c r="M43" s="1">
        <v>167.1</v>
      </c>
    </row>
    <row r="44" spans="1:13">
      <c r="A44" s="1" t="s">
        <v>33</v>
      </c>
      <c r="B44" s="1" t="s">
        <v>18</v>
      </c>
      <c r="C44" s="1" t="s">
        <v>19</v>
      </c>
      <c r="D44" s="1">
        <v>126.1</v>
      </c>
      <c r="E44" s="1">
        <v>126.7</v>
      </c>
      <c r="F44" s="1">
        <v>130.80000000000001</v>
      </c>
      <c r="G44" s="1">
        <v>131.19999999999999</v>
      </c>
      <c r="H44" s="1">
        <v>133.5</v>
      </c>
      <c r="I44" s="1">
        <v>133.80000000000001</v>
      </c>
      <c r="J44" s="1">
        <v>138.19999999999999</v>
      </c>
      <c r="K44" s="1">
        <v>138.69999999999999</v>
      </c>
      <c r="L44" s="1">
        <v>150.4</v>
      </c>
      <c r="M44" s="1">
        <v>152.6</v>
      </c>
    </row>
    <row r="45" spans="1:13">
      <c r="A45" s="1" t="s">
        <v>33</v>
      </c>
      <c r="B45" s="1" t="s">
        <v>19</v>
      </c>
      <c r="C45" s="1" t="s">
        <v>19</v>
      </c>
      <c r="D45" s="1">
        <v>134.69999999999999</v>
      </c>
      <c r="E45" s="1">
        <v>135.19999999999999</v>
      </c>
      <c r="F45" s="1">
        <v>141.4</v>
      </c>
      <c r="G45" s="1">
        <v>141.6</v>
      </c>
      <c r="H45" s="1">
        <v>145.19999999999999</v>
      </c>
      <c r="I45" s="1">
        <v>145.6</v>
      </c>
      <c r="J45" s="1">
        <v>151.80000000000001</v>
      </c>
      <c r="K45" s="1">
        <v>152.6</v>
      </c>
      <c r="L45" s="1">
        <v>163.4</v>
      </c>
      <c r="M45" s="1">
        <v>164.9</v>
      </c>
    </row>
    <row r="46" spans="1:13">
      <c r="A46" s="1" t="s">
        <v>33</v>
      </c>
      <c r="B46" s="1" t="s">
        <v>20</v>
      </c>
      <c r="C46" s="1" t="s">
        <v>20</v>
      </c>
      <c r="D46" s="1">
        <v>141.30000000000001</v>
      </c>
      <c r="E46" s="1">
        <v>142</v>
      </c>
      <c r="F46" s="1">
        <v>148.5</v>
      </c>
      <c r="G46" s="1">
        <v>149</v>
      </c>
      <c r="H46" s="1">
        <v>154.80000000000001</v>
      </c>
      <c r="I46" s="1">
        <v>154.5</v>
      </c>
      <c r="J46" s="1">
        <v>159.80000000000001</v>
      </c>
      <c r="K46" s="1">
        <v>159.9</v>
      </c>
      <c r="L46" s="1">
        <v>165.5</v>
      </c>
      <c r="M46" s="1">
        <v>165.3</v>
      </c>
    </row>
    <row r="47" spans="1:13">
      <c r="A47" s="1" t="s">
        <v>33</v>
      </c>
      <c r="B47" s="1" t="s">
        <v>21</v>
      </c>
      <c r="C47" s="1" t="s">
        <v>21</v>
      </c>
      <c r="D47" s="1">
        <v>127.3</v>
      </c>
      <c r="E47" s="1">
        <v>126.4</v>
      </c>
      <c r="F47" s="1">
        <v>127.1</v>
      </c>
      <c r="G47" s="1">
        <v>128.80000000000001</v>
      </c>
      <c r="H47" s="1">
        <v>138.9</v>
      </c>
      <c r="I47" s="1">
        <v>141.4</v>
      </c>
      <c r="J47" s="1">
        <v>149.1</v>
      </c>
      <c r="K47" s="1">
        <v>154.80000000000001</v>
      </c>
      <c r="L47" s="1">
        <v>163</v>
      </c>
      <c r="M47" s="1">
        <v>164.5</v>
      </c>
    </row>
    <row r="48" spans="1:13">
      <c r="A48" s="1" t="s">
        <v>33</v>
      </c>
      <c r="B48" s="1" t="s">
        <v>22</v>
      </c>
      <c r="C48" s="1" t="s">
        <v>277</v>
      </c>
      <c r="D48" s="1">
        <v>129.9</v>
      </c>
      <c r="E48" s="1">
        <v>130.80000000000001</v>
      </c>
      <c r="F48" s="1">
        <v>136.6</v>
      </c>
      <c r="G48" s="1">
        <v>136.80000000000001</v>
      </c>
      <c r="H48" s="1">
        <v>140.4</v>
      </c>
      <c r="I48" s="1">
        <v>140.80000000000001</v>
      </c>
      <c r="J48" s="1">
        <v>146.5</v>
      </c>
      <c r="K48" s="1">
        <v>147.19999999999999</v>
      </c>
      <c r="L48" s="1">
        <v>157.4</v>
      </c>
      <c r="M48" s="1">
        <v>158.6</v>
      </c>
    </row>
    <row r="49" spans="1:13">
      <c r="A49" s="1" t="s">
        <v>33</v>
      </c>
      <c r="B49" s="1" t="s">
        <v>23</v>
      </c>
      <c r="C49" s="1" t="s">
        <v>290</v>
      </c>
      <c r="D49" s="1">
        <v>129.80000000000001</v>
      </c>
      <c r="E49" s="1">
        <v>130.5</v>
      </c>
      <c r="F49" s="1">
        <v>138.5</v>
      </c>
      <c r="G49" s="1">
        <v>139.19999999999999</v>
      </c>
      <c r="H49" s="1">
        <v>144.4</v>
      </c>
      <c r="I49" s="1">
        <v>145</v>
      </c>
      <c r="J49" s="1">
        <v>156.30000000000001</v>
      </c>
      <c r="K49" s="1">
        <v>156.9</v>
      </c>
      <c r="L49" s="1">
        <v>167.2</v>
      </c>
      <c r="M49" s="1">
        <v>168.2</v>
      </c>
    </row>
    <row r="50" spans="1:13">
      <c r="A50" s="1" t="s">
        <v>33</v>
      </c>
      <c r="B50" s="1" t="s">
        <v>24</v>
      </c>
      <c r="C50" s="1" t="s">
        <v>26</v>
      </c>
      <c r="D50" s="1">
        <v>117.4</v>
      </c>
      <c r="E50" s="1">
        <v>117.8</v>
      </c>
      <c r="F50" s="1">
        <v>119.2</v>
      </c>
      <c r="G50" s="1">
        <v>119.9</v>
      </c>
      <c r="H50" s="1">
        <v>125.2</v>
      </c>
      <c r="I50" s="1">
        <v>124.6</v>
      </c>
      <c r="J50" s="1">
        <v>140.5</v>
      </c>
      <c r="K50" s="1">
        <v>141.69999999999999</v>
      </c>
      <c r="L50" s="1">
        <v>153.1</v>
      </c>
      <c r="M50" s="1">
        <v>154.19999999999999</v>
      </c>
    </row>
    <row r="51" spans="1:13">
      <c r="A51" s="1" t="s">
        <v>33</v>
      </c>
      <c r="B51" s="1" t="s">
        <v>25</v>
      </c>
      <c r="C51" s="1" t="s">
        <v>117</v>
      </c>
      <c r="D51" s="1">
        <v>126.5</v>
      </c>
      <c r="E51" s="1">
        <v>126.8</v>
      </c>
      <c r="F51" s="1">
        <v>132.19999999999999</v>
      </c>
      <c r="G51" s="1">
        <v>133</v>
      </c>
      <c r="H51" s="1">
        <v>137.69999999999999</v>
      </c>
      <c r="I51" s="1">
        <v>137.9</v>
      </c>
      <c r="J51" s="1">
        <v>147.30000000000001</v>
      </c>
      <c r="K51" s="1">
        <v>148.6</v>
      </c>
      <c r="L51" s="1">
        <v>159.5</v>
      </c>
      <c r="M51" s="1">
        <v>160.80000000000001</v>
      </c>
    </row>
    <row r="52" spans="1:13">
      <c r="A52" s="1" t="s">
        <v>33</v>
      </c>
      <c r="B52" s="1" t="s">
        <v>26</v>
      </c>
      <c r="C52" s="1" t="s">
        <v>277</v>
      </c>
      <c r="D52" s="1">
        <v>137.19999999999999</v>
      </c>
      <c r="E52" s="1">
        <v>137.80000000000001</v>
      </c>
      <c r="F52" s="1">
        <v>146.6</v>
      </c>
      <c r="G52" s="1">
        <v>146.69999999999999</v>
      </c>
      <c r="H52" s="1">
        <v>152.19999999999999</v>
      </c>
      <c r="I52" s="1">
        <v>152.5</v>
      </c>
      <c r="J52" s="1">
        <v>156.6</v>
      </c>
      <c r="K52" s="1">
        <v>157.6</v>
      </c>
      <c r="L52" s="1">
        <v>162</v>
      </c>
      <c r="M52" s="1">
        <v>162.69999999999999</v>
      </c>
    </row>
    <row r="53" spans="1:13">
      <c r="A53" s="10" t="s">
        <v>33</v>
      </c>
      <c r="B53" s="1" t="s">
        <v>27</v>
      </c>
      <c r="C53" s="1" t="s">
        <v>117</v>
      </c>
      <c r="D53" s="1">
        <v>126.2</v>
      </c>
      <c r="E53" s="1">
        <v>126.7</v>
      </c>
      <c r="F53" s="1">
        <v>133</v>
      </c>
      <c r="G53" s="1">
        <v>132.5</v>
      </c>
      <c r="H53" s="1">
        <v>143.5</v>
      </c>
      <c r="I53" s="1">
        <v>145.30000000000001</v>
      </c>
      <c r="J53" s="1">
        <v>156.69999999999999</v>
      </c>
      <c r="K53" s="1">
        <v>154.9</v>
      </c>
      <c r="L53" s="1">
        <v>164.2</v>
      </c>
      <c r="M53" s="1">
        <v>166.8</v>
      </c>
    </row>
    <row r="54" spans="1:13">
      <c r="A54" s="10" t="s">
        <v>33</v>
      </c>
      <c r="B54" s="1" t="s">
        <v>28</v>
      </c>
      <c r="C54" s="1" t="s">
        <v>28</v>
      </c>
      <c r="D54" s="1">
        <v>126.5</v>
      </c>
      <c r="E54" s="1">
        <v>127.1</v>
      </c>
      <c r="F54" s="1">
        <v>132.4</v>
      </c>
      <c r="G54" s="1">
        <v>132.80000000000001</v>
      </c>
      <c r="H54" s="1">
        <v>138.4</v>
      </c>
      <c r="I54" s="1">
        <v>138.69999999999999</v>
      </c>
      <c r="J54" s="1">
        <v>149.30000000000001</v>
      </c>
      <c r="K54" s="1">
        <v>150</v>
      </c>
      <c r="L54" s="1">
        <v>159.4</v>
      </c>
      <c r="M54" s="1">
        <v>160.6</v>
      </c>
    </row>
    <row r="55" spans="1:13">
      <c r="A55" s="1" t="s">
        <v>33</v>
      </c>
      <c r="B55" s="1" t="s">
        <v>29</v>
      </c>
      <c r="C55" s="1" t="s">
        <v>118</v>
      </c>
      <c r="D55" s="1">
        <v>134</v>
      </c>
      <c r="E55" s="1">
        <v>134</v>
      </c>
      <c r="F55" s="1">
        <v>138.6</v>
      </c>
      <c r="G55" s="1">
        <v>139.5</v>
      </c>
      <c r="H55" s="1">
        <v>147.69999999999999</v>
      </c>
      <c r="I55" s="1">
        <v>147.30000000000001</v>
      </c>
      <c r="J55" s="1">
        <v>156.5</v>
      </c>
      <c r="K55" s="1">
        <v>156.9</v>
      </c>
      <c r="L55" s="1">
        <v>165.5</v>
      </c>
      <c r="M55" s="1">
        <v>166.5</v>
      </c>
    </row>
    <row r="56" spans="1:13">
      <c r="A56" s="1" t="s">
        <v>34</v>
      </c>
      <c r="B56" s="1" t="s">
        <v>3</v>
      </c>
      <c r="C56" s="1" t="s">
        <v>96</v>
      </c>
      <c r="D56" s="1">
        <v>135.9</v>
      </c>
      <c r="E56" s="1">
        <v>136.19999999999999</v>
      </c>
      <c r="F56" s="1">
        <v>137.6</v>
      </c>
      <c r="G56" s="1">
        <v>137.80000000000001</v>
      </c>
      <c r="H56" s="1">
        <v>144.80000000000001</v>
      </c>
      <c r="I56" s="1">
        <v>145.1</v>
      </c>
      <c r="J56" s="1">
        <v>144.30000000000001</v>
      </c>
      <c r="K56" s="1">
        <v>144.1</v>
      </c>
      <c r="L56" s="1">
        <v>150</v>
      </c>
      <c r="M56" s="1">
        <v>151.30000000000001</v>
      </c>
    </row>
    <row r="57" spans="1:13">
      <c r="A57" s="1" t="s">
        <v>34</v>
      </c>
      <c r="B57" s="1" t="s">
        <v>4</v>
      </c>
      <c r="C57" s="1" t="s">
        <v>96</v>
      </c>
      <c r="D57" s="1">
        <v>143.5</v>
      </c>
      <c r="E57" s="1">
        <v>143.6</v>
      </c>
      <c r="F57" s="1">
        <v>152</v>
      </c>
      <c r="G57" s="1">
        <v>153</v>
      </c>
      <c r="H57" s="1">
        <v>167.5</v>
      </c>
      <c r="I57" s="1">
        <v>167</v>
      </c>
      <c r="J57" s="1">
        <v>186.5</v>
      </c>
      <c r="K57" s="1">
        <v>192.2</v>
      </c>
      <c r="L57" s="1">
        <v>200.6</v>
      </c>
      <c r="M57" s="1">
        <v>210.7</v>
      </c>
    </row>
    <row r="58" spans="1:13">
      <c r="A58" s="1" t="s">
        <v>34</v>
      </c>
      <c r="B58" s="1" t="s">
        <v>5</v>
      </c>
      <c r="C58" s="1" t="s">
        <v>96</v>
      </c>
      <c r="D58" s="1">
        <v>140.30000000000001</v>
      </c>
      <c r="E58" s="1">
        <v>138.30000000000001</v>
      </c>
      <c r="F58" s="1">
        <v>141.5</v>
      </c>
      <c r="G58" s="1">
        <v>140.30000000000001</v>
      </c>
      <c r="H58" s="1">
        <v>151.80000000000001</v>
      </c>
      <c r="I58" s="1">
        <v>148.1</v>
      </c>
      <c r="J58" s="1">
        <v>168.7</v>
      </c>
      <c r="K58" s="1">
        <v>163.80000000000001</v>
      </c>
      <c r="L58" s="1">
        <v>175.8</v>
      </c>
      <c r="M58" s="1">
        <v>167.8</v>
      </c>
    </row>
    <row r="59" spans="1:13">
      <c r="A59" s="1" t="s">
        <v>34</v>
      </c>
      <c r="B59" s="1" t="s">
        <v>6</v>
      </c>
      <c r="C59" s="1" t="s">
        <v>96</v>
      </c>
      <c r="D59" s="1">
        <v>140.9</v>
      </c>
      <c r="E59" s="1">
        <v>141.19999999999999</v>
      </c>
      <c r="F59" s="1">
        <v>142.19999999999999</v>
      </c>
      <c r="G59" s="1">
        <v>142.30000000000001</v>
      </c>
      <c r="H59" s="1">
        <v>150.80000000000001</v>
      </c>
      <c r="I59" s="1">
        <v>151.5</v>
      </c>
      <c r="J59" s="1">
        <v>154.69999999999999</v>
      </c>
      <c r="K59" s="1">
        <v>154.9</v>
      </c>
      <c r="L59" s="1">
        <v>160.69999999999999</v>
      </c>
      <c r="M59" s="1">
        <v>162.19999999999999</v>
      </c>
    </row>
    <row r="60" spans="1:13">
      <c r="A60" s="1" t="s">
        <v>34</v>
      </c>
      <c r="B60" s="1" t="s">
        <v>7</v>
      </c>
      <c r="C60" s="1" t="s">
        <v>96</v>
      </c>
      <c r="D60" s="1">
        <v>120.4</v>
      </c>
      <c r="E60" s="1">
        <v>120.7</v>
      </c>
      <c r="F60" s="1">
        <v>122</v>
      </c>
      <c r="G60" s="1">
        <v>122</v>
      </c>
      <c r="H60" s="1">
        <v>131.4</v>
      </c>
      <c r="I60" s="1">
        <v>131.19999999999999</v>
      </c>
      <c r="J60" s="1">
        <v>158.69999999999999</v>
      </c>
      <c r="K60" s="1">
        <v>163.9</v>
      </c>
      <c r="L60" s="1">
        <v>184.9</v>
      </c>
      <c r="M60" s="1">
        <v>194.6</v>
      </c>
    </row>
    <row r="61" spans="1:13">
      <c r="A61" s="1" t="s">
        <v>34</v>
      </c>
      <c r="B61" s="1" t="s">
        <v>8</v>
      </c>
      <c r="C61" s="1" t="s">
        <v>96</v>
      </c>
      <c r="D61" s="1">
        <v>142.9</v>
      </c>
      <c r="E61" s="1">
        <v>146.19999999999999</v>
      </c>
      <c r="F61" s="1">
        <v>136.4</v>
      </c>
      <c r="G61" s="1">
        <v>137.6</v>
      </c>
      <c r="H61" s="1">
        <v>141.80000000000001</v>
      </c>
      <c r="I61" s="1">
        <v>142.5</v>
      </c>
      <c r="J61" s="1">
        <v>150.69999999999999</v>
      </c>
      <c r="K61" s="1">
        <v>153.69999999999999</v>
      </c>
      <c r="L61" s="1">
        <v>153.69999999999999</v>
      </c>
      <c r="M61" s="1">
        <v>157.6</v>
      </c>
    </row>
    <row r="62" spans="1:13">
      <c r="A62" s="1" t="s">
        <v>34</v>
      </c>
      <c r="B62" s="1" t="s">
        <v>9</v>
      </c>
      <c r="C62" s="1" t="s">
        <v>96</v>
      </c>
      <c r="D62" s="1">
        <v>140.5</v>
      </c>
      <c r="E62" s="1">
        <v>134.6</v>
      </c>
      <c r="F62" s="1">
        <v>129.69999999999999</v>
      </c>
      <c r="G62" s="1">
        <v>132.6</v>
      </c>
      <c r="H62" s="1">
        <v>170.7</v>
      </c>
      <c r="I62" s="1">
        <v>157.30000000000001</v>
      </c>
      <c r="J62" s="1">
        <v>160</v>
      </c>
      <c r="K62" s="1">
        <v>149.5</v>
      </c>
      <c r="L62" s="1">
        <v>169.7</v>
      </c>
      <c r="M62" s="1">
        <v>166.9</v>
      </c>
    </row>
    <row r="63" spans="1:13">
      <c r="A63" s="1" t="s">
        <v>34</v>
      </c>
      <c r="B63" s="1" t="s">
        <v>10</v>
      </c>
      <c r="C63" s="1" t="s">
        <v>96</v>
      </c>
      <c r="D63" s="1">
        <v>125.8</v>
      </c>
      <c r="E63" s="1">
        <v>124.6</v>
      </c>
      <c r="F63" s="1">
        <v>121</v>
      </c>
      <c r="G63" s="1">
        <v>121.8</v>
      </c>
      <c r="H63" s="1">
        <v>141.1</v>
      </c>
      <c r="I63" s="1">
        <v>141.1</v>
      </c>
      <c r="J63" s="1">
        <v>158.80000000000001</v>
      </c>
      <c r="K63" s="1">
        <v>159.80000000000001</v>
      </c>
      <c r="L63" s="1">
        <v>163.69999999999999</v>
      </c>
      <c r="M63" s="1">
        <v>163.9</v>
      </c>
    </row>
    <row r="64" spans="1:13">
      <c r="A64" s="1" t="s">
        <v>34</v>
      </c>
      <c r="B64" s="1" t="s">
        <v>11</v>
      </c>
      <c r="C64" s="1" t="s">
        <v>96</v>
      </c>
      <c r="D64" s="1">
        <v>117.1</v>
      </c>
      <c r="E64" s="1">
        <v>116.1</v>
      </c>
      <c r="F64" s="1">
        <v>109</v>
      </c>
      <c r="G64" s="1">
        <v>109</v>
      </c>
      <c r="H64" s="1">
        <v>113.6</v>
      </c>
      <c r="I64" s="1">
        <v>113.2</v>
      </c>
      <c r="J64" s="1">
        <v>112.8</v>
      </c>
      <c r="K64" s="1">
        <v>112.6</v>
      </c>
      <c r="L64" s="1">
        <v>118.9</v>
      </c>
      <c r="M64" s="1">
        <v>118.8</v>
      </c>
    </row>
    <row r="65" spans="1:13">
      <c r="A65" s="1" t="s">
        <v>34</v>
      </c>
      <c r="B65" s="1" t="s">
        <v>12</v>
      </c>
      <c r="C65" s="1" t="s">
        <v>96</v>
      </c>
      <c r="D65" s="1">
        <v>137.30000000000001</v>
      </c>
      <c r="E65" s="1">
        <v>137.80000000000001</v>
      </c>
      <c r="F65" s="1">
        <v>139.69999999999999</v>
      </c>
      <c r="G65" s="1">
        <v>139.5</v>
      </c>
      <c r="H65" s="1">
        <v>152</v>
      </c>
      <c r="I65" s="1">
        <v>153.19999999999999</v>
      </c>
      <c r="J65" s="1">
        <v>164.2</v>
      </c>
      <c r="K65" s="1">
        <v>163.5</v>
      </c>
      <c r="L65" s="1">
        <v>174.3</v>
      </c>
      <c r="M65" s="1">
        <v>177.4</v>
      </c>
    </row>
    <row r="66" spans="1:13">
      <c r="A66" s="1" t="s">
        <v>34</v>
      </c>
      <c r="B66" s="1" t="s">
        <v>14</v>
      </c>
      <c r="C66" s="1" t="s">
        <v>117</v>
      </c>
      <c r="D66" s="1">
        <v>149.6</v>
      </c>
      <c r="E66" s="1">
        <v>150.4</v>
      </c>
      <c r="F66" s="1">
        <v>154.9</v>
      </c>
      <c r="G66" s="1">
        <v>155.19999999999999</v>
      </c>
      <c r="H66" s="1">
        <v>159.1</v>
      </c>
      <c r="I66" s="1">
        <v>159.6</v>
      </c>
      <c r="J66" s="1">
        <v>167.5</v>
      </c>
      <c r="K66" s="1">
        <v>168.2</v>
      </c>
      <c r="L66" s="1">
        <v>178</v>
      </c>
      <c r="M66" s="1">
        <v>179.3</v>
      </c>
    </row>
    <row r="67" spans="1:13">
      <c r="A67" s="1" t="s">
        <v>34</v>
      </c>
      <c r="B67" s="1" t="s">
        <v>15</v>
      </c>
      <c r="C67" s="1" t="s">
        <v>96</v>
      </c>
      <c r="D67" s="1">
        <v>137.6</v>
      </c>
      <c r="E67" s="1">
        <v>137.19999999999999</v>
      </c>
      <c r="F67" s="1">
        <v>137.5</v>
      </c>
      <c r="G67" s="1">
        <v>138.1</v>
      </c>
      <c r="H67" s="1">
        <v>150.5</v>
      </c>
      <c r="I67" s="1">
        <v>148.9</v>
      </c>
      <c r="J67" s="1">
        <v>156.9</v>
      </c>
      <c r="K67" s="1">
        <v>156.69999999999999</v>
      </c>
      <c r="L67" s="1">
        <v>166.2</v>
      </c>
      <c r="M67" s="1">
        <v>168.4</v>
      </c>
    </row>
    <row r="68" spans="1:13">
      <c r="A68" s="1" t="s">
        <v>34</v>
      </c>
      <c r="B68" s="1" t="s">
        <v>13</v>
      </c>
      <c r="C68" s="1" t="s">
        <v>96</v>
      </c>
      <c r="D68" s="1">
        <v>128.6</v>
      </c>
      <c r="E68" s="1">
        <v>129.1</v>
      </c>
      <c r="F68" s="1">
        <v>133.6</v>
      </c>
      <c r="G68" s="1">
        <v>133.69999999999999</v>
      </c>
      <c r="H68" s="1">
        <v>136.5</v>
      </c>
      <c r="I68" s="1">
        <v>136.69999999999999</v>
      </c>
      <c r="J68" s="1">
        <v>155.5</v>
      </c>
      <c r="K68" s="1">
        <v>156.5</v>
      </c>
      <c r="L68" s="1">
        <v>164.7</v>
      </c>
      <c r="M68" s="1">
        <v>165.3</v>
      </c>
    </row>
    <row r="69" spans="1:13">
      <c r="A69" s="1" t="s">
        <v>34</v>
      </c>
      <c r="B69" s="1" t="s">
        <v>16</v>
      </c>
      <c r="C69" s="1" t="s">
        <v>117</v>
      </c>
      <c r="D69" s="1">
        <v>154.9</v>
      </c>
      <c r="E69" s="1">
        <v>156.30000000000001</v>
      </c>
      <c r="F69" s="1">
        <v>163.4</v>
      </c>
      <c r="G69" s="1">
        <v>163.5</v>
      </c>
      <c r="H69" s="1">
        <v>170.1</v>
      </c>
      <c r="I69" s="1">
        <v>171.2</v>
      </c>
      <c r="J69" s="1">
        <v>188.3</v>
      </c>
      <c r="K69" s="1">
        <v>188.1</v>
      </c>
      <c r="L69" s="1">
        <v>192.8</v>
      </c>
      <c r="M69" s="1">
        <v>193.7</v>
      </c>
    </row>
    <row r="70" spans="1:13">
      <c r="A70" s="1" t="s">
        <v>34</v>
      </c>
      <c r="B70" s="1" t="s">
        <v>17</v>
      </c>
      <c r="C70" s="1" t="s">
        <v>19</v>
      </c>
      <c r="D70" s="1">
        <v>143.80000000000001</v>
      </c>
      <c r="E70" s="1">
        <v>144.30000000000001</v>
      </c>
      <c r="F70" s="1">
        <v>147.69999999999999</v>
      </c>
      <c r="G70" s="1">
        <v>147.9</v>
      </c>
      <c r="H70" s="1">
        <v>150.80000000000001</v>
      </c>
      <c r="I70" s="1">
        <v>151.19999999999999</v>
      </c>
      <c r="J70" s="1">
        <v>157.19999999999999</v>
      </c>
      <c r="K70" s="1">
        <v>157.80000000000001</v>
      </c>
      <c r="L70" s="1">
        <v>170.8</v>
      </c>
      <c r="M70" s="1">
        <v>172.1</v>
      </c>
    </row>
    <row r="71" spans="1:13">
      <c r="A71" s="1" t="s">
        <v>34</v>
      </c>
      <c r="B71" s="1" t="s">
        <v>18</v>
      </c>
      <c r="C71" s="1" t="s">
        <v>19</v>
      </c>
      <c r="D71" s="1">
        <v>135.6</v>
      </c>
      <c r="E71" s="1">
        <v>136.19999999999999</v>
      </c>
      <c r="F71" s="1">
        <v>139.69999999999999</v>
      </c>
      <c r="G71" s="1">
        <v>139.9</v>
      </c>
      <c r="H71" s="1">
        <v>141.69999999999999</v>
      </c>
      <c r="I71" s="1">
        <v>141.9</v>
      </c>
      <c r="J71" s="1">
        <v>147.4</v>
      </c>
      <c r="K71" s="1">
        <v>147.9</v>
      </c>
      <c r="L71" s="1">
        <v>162.4</v>
      </c>
      <c r="M71" s="1">
        <v>164.6</v>
      </c>
    </row>
    <row r="72" spans="1:13">
      <c r="A72" s="1" t="s">
        <v>34</v>
      </c>
      <c r="B72" s="1" t="s">
        <v>19</v>
      </c>
      <c r="C72" s="1" t="s">
        <v>19</v>
      </c>
      <c r="D72" s="1">
        <v>142.6</v>
      </c>
      <c r="E72" s="1">
        <v>143.1</v>
      </c>
      <c r="F72" s="1">
        <v>146.5</v>
      </c>
      <c r="G72" s="1">
        <v>146.69999999999999</v>
      </c>
      <c r="H72" s="1">
        <v>149.5</v>
      </c>
      <c r="I72" s="1">
        <v>149.80000000000001</v>
      </c>
      <c r="J72" s="1">
        <v>155.80000000000001</v>
      </c>
      <c r="K72" s="1">
        <v>156.4</v>
      </c>
      <c r="L72" s="1">
        <v>169.6</v>
      </c>
      <c r="M72" s="1">
        <v>171.1</v>
      </c>
    </row>
    <row r="73" spans="1:13">
      <c r="A73" s="1" t="s">
        <v>34</v>
      </c>
      <c r="B73" s="1" t="s">
        <v>20</v>
      </c>
      <c r="C73" s="1" t="s">
        <v>20</v>
      </c>
      <c r="D73" s="1">
        <v>141.30000000000001</v>
      </c>
      <c r="E73" s="1">
        <v>142</v>
      </c>
      <c r="F73" s="1">
        <v>148.5</v>
      </c>
      <c r="G73" s="1">
        <v>149</v>
      </c>
      <c r="H73" s="1">
        <v>154.80000000000001</v>
      </c>
      <c r="I73" s="1">
        <v>154.5</v>
      </c>
      <c r="J73" s="1">
        <v>159.80000000000001</v>
      </c>
      <c r="K73" s="1">
        <v>159.9</v>
      </c>
      <c r="L73" s="1">
        <v>165.5</v>
      </c>
      <c r="M73" s="1">
        <v>165.3</v>
      </c>
    </row>
    <row r="74" spans="1:13">
      <c r="A74" s="1" t="s">
        <v>34</v>
      </c>
      <c r="B74" s="1" t="s">
        <v>21</v>
      </c>
      <c r="C74" s="1" t="s">
        <v>21</v>
      </c>
      <c r="D74" s="1">
        <v>136.69999999999999</v>
      </c>
      <c r="E74" s="1">
        <v>136.5</v>
      </c>
      <c r="F74" s="1">
        <v>138.4</v>
      </c>
      <c r="G74" s="1">
        <v>139.69999999999999</v>
      </c>
      <c r="H74" s="1">
        <v>147.19999999999999</v>
      </c>
      <c r="I74" s="1">
        <v>148.9</v>
      </c>
      <c r="J74" s="1">
        <v>152.4</v>
      </c>
      <c r="K74" s="1">
        <v>155.5</v>
      </c>
      <c r="L74" s="1">
        <v>165.7</v>
      </c>
      <c r="M74" s="1">
        <v>167.2</v>
      </c>
    </row>
    <row r="75" spans="1:13">
      <c r="A75" s="1" t="s">
        <v>34</v>
      </c>
      <c r="B75" s="1" t="s">
        <v>22</v>
      </c>
      <c r="C75" s="1" t="s">
        <v>277</v>
      </c>
      <c r="D75" s="1">
        <v>135.19999999999999</v>
      </c>
      <c r="E75" s="1">
        <v>135.6</v>
      </c>
      <c r="F75" s="1">
        <v>143.69999999999999</v>
      </c>
      <c r="G75" s="1">
        <v>143.80000000000001</v>
      </c>
      <c r="H75" s="1">
        <v>146.4</v>
      </c>
      <c r="I75" s="1">
        <v>146.4</v>
      </c>
      <c r="J75" s="1">
        <v>150.9</v>
      </c>
      <c r="K75" s="1">
        <v>151.19999999999999</v>
      </c>
      <c r="L75" s="1">
        <v>161.80000000000001</v>
      </c>
      <c r="M75" s="1">
        <v>162.80000000000001</v>
      </c>
    </row>
    <row r="76" spans="1:13">
      <c r="A76" s="1" t="s">
        <v>34</v>
      </c>
      <c r="B76" s="1" t="s">
        <v>23</v>
      </c>
      <c r="C76" s="1" t="s">
        <v>290</v>
      </c>
      <c r="D76" s="1">
        <v>133.80000000000001</v>
      </c>
      <c r="E76" s="1">
        <v>134.30000000000001</v>
      </c>
      <c r="F76" s="1">
        <v>145.6</v>
      </c>
      <c r="G76" s="1">
        <v>146.19999999999999</v>
      </c>
      <c r="H76" s="1">
        <v>151.69999999999999</v>
      </c>
      <c r="I76" s="1">
        <v>152.30000000000001</v>
      </c>
      <c r="J76" s="1">
        <v>161.30000000000001</v>
      </c>
      <c r="K76" s="1">
        <v>161.69999999999999</v>
      </c>
      <c r="L76" s="1">
        <v>172.2</v>
      </c>
      <c r="M76" s="1">
        <v>173</v>
      </c>
    </row>
    <row r="77" spans="1:13">
      <c r="A77" s="1" t="s">
        <v>34</v>
      </c>
      <c r="B77" s="1" t="s">
        <v>24</v>
      </c>
      <c r="C77" s="1" t="s">
        <v>26</v>
      </c>
      <c r="D77" s="1">
        <v>120.2</v>
      </c>
      <c r="E77" s="1">
        <v>121</v>
      </c>
      <c r="F77" s="1">
        <v>123.9</v>
      </c>
      <c r="G77" s="1">
        <v>124.6</v>
      </c>
      <c r="H77" s="1">
        <v>130.30000000000001</v>
      </c>
      <c r="I77" s="1">
        <v>129.9</v>
      </c>
      <c r="J77" s="1">
        <v>145.1</v>
      </c>
      <c r="K77" s="1">
        <v>146.19999999999999</v>
      </c>
      <c r="L77" s="1">
        <v>156.9</v>
      </c>
      <c r="M77" s="1">
        <v>157.9</v>
      </c>
    </row>
    <row r="78" spans="1:13">
      <c r="A78" s="1" t="s">
        <v>34</v>
      </c>
      <c r="B78" s="1" t="s">
        <v>25</v>
      </c>
      <c r="C78" s="1" t="s">
        <v>117</v>
      </c>
      <c r="D78" s="1">
        <v>129.9</v>
      </c>
      <c r="E78" s="1">
        <v>130.4</v>
      </c>
      <c r="F78" s="1">
        <v>137.1</v>
      </c>
      <c r="G78" s="1">
        <v>137.69999999999999</v>
      </c>
      <c r="H78" s="1">
        <v>143.19999999999999</v>
      </c>
      <c r="I78" s="1">
        <v>143.69999999999999</v>
      </c>
      <c r="J78" s="1">
        <v>151.5</v>
      </c>
      <c r="K78" s="1">
        <v>152.6</v>
      </c>
      <c r="L78" s="1">
        <v>162.1</v>
      </c>
      <c r="M78" s="1">
        <v>163.30000000000001</v>
      </c>
    </row>
    <row r="79" spans="1:13">
      <c r="A79" s="1" t="s">
        <v>34</v>
      </c>
      <c r="B79" s="1" t="s">
        <v>26</v>
      </c>
      <c r="C79" s="1" t="s">
        <v>277</v>
      </c>
      <c r="D79" s="1">
        <v>139</v>
      </c>
      <c r="E79" s="1">
        <v>139.80000000000001</v>
      </c>
      <c r="F79" s="1">
        <v>150.30000000000001</v>
      </c>
      <c r="G79" s="1">
        <v>150.30000000000001</v>
      </c>
      <c r="H79" s="1">
        <v>156.19999999999999</v>
      </c>
      <c r="I79" s="1">
        <v>156.1</v>
      </c>
      <c r="J79" s="1">
        <v>159.5</v>
      </c>
      <c r="K79" s="1">
        <v>160.19999999999999</v>
      </c>
      <c r="L79" s="1">
        <v>165.4</v>
      </c>
      <c r="M79" s="1">
        <v>166</v>
      </c>
    </row>
    <row r="80" spans="1:13">
      <c r="A80" s="10" t="s">
        <v>34</v>
      </c>
      <c r="B80" s="1" t="s">
        <v>27</v>
      </c>
      <c r="C80" s="1" t="s">
        <v>117</v>
      </c>
      <c r="D80" s="1">
        <v>127.7</v>
      </c>
      <c r="E80" s="1">
        <v>128.19999999999999</v>
      </c>
      <c r="F80" s="1">
        <v>134.1</v>
      </c>
      <c r="G80" s="1">
        <v>133.4</v>
      </c>
      <c r="H80" s="1">
        <v>143.4</v>
      </c>
      <c r="I80" s="1">
        <v>145.19999999999999</v>
      </c>
      <c r="J80" s="1">
        <v>155.80000000000001</v>
      </c>
      <c r="K80" s="1">
        <v>153.80000000000001</v>
      </c>
      <c r="L80" s="1">
        <v>164.4</v>
      </c>
      <c r="M80" s="1">
        <v>167.2</v>
      </c>
    </row>
    <row r="81" spans="1:13">
      <c r="A81" s="10" t="s">
        <v>34</v>
      </c>
      <c r="B81" s="1" t="s">
        <v>28</v>
      </c>
      <c r="C81" s="1" t="s">
        <v>28</v>
      </c>
      <c r="D81" s="1">
        <v>129.6</v>
      </c>
      <c r="E81" s="1">
        <v>130.30000000000001</v>
      </c>
      <c r="F81" s="1">
        <v>137.4</v>
      </c>
      <c r="G81" s="1">
        <v>137.69999999999999</v>
      </c>
      <c r="H81" s="1">
        <v>143.6</v>
      </c>
      <c r="I81" s="1">
        <v>143.80000000000001</v>
      </c>
      <c r="J81" s="1">
        <v>153.4</v>
      </c>
      <c r="K81" s="1">
        <v>153.80000000000001</v>
      </c>
      <c r="L81" s="1">
        <v>163.5</v>
      </c>
      <c r="M81" s="1">
        <v>164.6</v>
      </c>
    </row>
    <row r="82" spans="1:13">
      <c r="A82" s="1" t="s">
        <v>34</v>
      </c>
      <c r="B82" s="1" t="s">
        <v>29</v>
      </c>
      <c r="C82" s="1" t="s">
        <v>118</v>
      </c>
      <c r="D82" s="1">
        <v>136.4</v>
      </c>
      <c r="E82" s="1">
        <v>136.5</v>
      </c>
      <c r="F82" s="1">
        <v>139.9</v>
      </c>
      <c r="G82" s="1">
        <v>140.4</v>
      </c>
      <c r="H82" s="1">
        <v>149.1</v>
      </c>
      <c r="I82" s="1">
        <v>148.6</v>
      </c>
      <c r="J82" s="1">
        <v>156.6</v>
      </c>
      <c r="K82" s="1">
        <v>156.80000000000001</v>
      </c>
      <c r="L82" s="1">
        <v>166.1</v>
      </c>
      <c r="M82" s="1">
        <v>167.7</v>
      </c>
    </row>
    <row r="83" spans="1:13">
      <c r="A83" s="1"/>
    </row>
    <row r="84" spans="1:13">
      <c r="A84" s="1"/>
    </row>
    <row r="85" spans="1:13">
      <c r="A85" s="1"/>
    </row>
    <row r="86" spans="1:13">
      <c r="A86" s="1"/>
    </row>
    <row r="87" spans="1:13">
      <c r="A87" s="1"/>
    </row>
    <row r="88" spans="1:13">
      <c r="A88" s="1"/>
    </row>
    <row r="89" spans="1:13">
      <c r="A89" s="1"/>
    </row>
    <row r="90" spans="1:13">
      <c r="A90" s="1"/>
    </row>
    <row r="91" spans="1:13">
      <c r="A91" s="1"/>
    </row>
    <row r="92" spans="1:13">
      <c r="A92" s="1"/>
    </row>
    <row r="93" spans="1:13">
      <c r="A93" s="1"/>
    </row>
    <row r="94" spans="1:13">
      <c r="A94" s="1"/>
    </row>
    <row r="95" spans="1:13">
      <c r="A95" s="1"/>
    </row>
    <row r="96" spans="1:13">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sheetData>
  <autoFilter ref="A1:I82" xr:uid="{5126566D-B2E3-0344-914D-CD975C2275F8}"/>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AA5CE-0AD1-214D-92BC-FBB139BCD6C0}">
  <dimension ref="B2:BE99"/>
  <sheetViews>
    <sheetView topLeftCell="U27" zoomScale="120" zoomScaleNormal="120" workbookViewId="0">
      <selection activeCell="AB48" sqref="AB48"/>
    </sheetView>
  </sheetViews>
  <sheetFormatPr baseColWidth="10" defaultRowHeight="13"/>
  <cols>
    <col min="2" max="2" width="20" customWidth="1"/>
    <col min="3" max="3" width="30.33203125" customWidth="1"/>
    <col min="4" max="4" width="17.5" customWidth="1"/>
    <col min="5" max="5" width="14.5" customWidth="1"/>
    <col min="28" max="28" width="17.1640625" customWidth="1"/>
    <col min="29" max="31" width="14" bestFit="1" customWidth="1"/>
    <col min="39" max="39" width="29.83203125" bestFit="1" customWidth="1"/>
    <col min="40" max="40" width="19.33203125" bestFit="1" customWidth="1"/>
  </cols>
  <sheetData>
    <row r="2" spans="3:57" s="42" customFormat="1" ht="13" customHeight="1"/>
    <row r="3" spans="3:57" s="42" customFormat="1" ht="13" customHeight="1"/>
    <row r="4" spans="3:57" s="42" customFormat="1" ht="13" customHeight="1"/>
    <row r="5" spans="3:57" s="42" customFormat="1" ht="13" customHeight="1"/>
    <row r="6" spans="3:57" s="42" customFormat="1" ht="13" customHeight="1"/>
    <row r="7" spans="3:57" s="42" customFormat="1" ht="13" customHeight="1">
      <c r="C7" s="172" t="s">
        <v>102</v>
      </c>
      <c r="D7" s="172"/>
      <c r="E7" s="172"/>
      <c r="F7" s="172"/>
      <c r="G7" s="172"/>
      <c r="H7" s="172"/>
      <c r="I7" s="172"/>
      <c r="J7" s="172"/>
      <c r="K7" s="172"/>
      <c r="L7" s="172"/>
    </row>
    <row r="8" spans="3:57" s="42" customFormat="1" ht="13" customHeight="1">
      <c r="C8" s="172"/>
      <c r="D8" s="172"/>
      <c r="E8" s="172"/>
      <c r="F8" s="172"/>
      <c r="G8" s="172"/>
      <c r="H8" s="172"/>
      <c r="I8" s="172"/>
      <c r="J8" s="172"/>
      <c r="K8" s="172"/>
      <c r="L8" s="172"/>
      <c r="AW8" s="172" t="s">
        <v>110</v>
      </c>
      <c r="AX8" s="172"/>
      <c r="AY8" s="172"/>
      <c r="AZ8" s="172"/>
      <c r="BA8" s="172"/>
      <c r="BB8" s="172"/>
      <c r="BC8" s="172"/>
      <c r="BD8" s="172"/>
      <c r="BE8" s="172"/>
    </row>
    <row r="9" spans="3:57" s="42" customFormat="1" ht="13" customHeight="1">
      <c r="C9" s="172"/>
      <c r="D9" s="172"/>
      <c r="E9" s="172"/>
      <c r="F9" s="172"/>
      <c r="G9" s="172"/>
      <c r="H9" s="172"/>
      <c r="I9" s="172"/>
      <c r="J9" s="172"/>
      <c r="K9" s="172"/>
      <c r="L9" s="172"/>
      <c r="P9" s="172" t="s">
        <v>104</v>
      </c>
      <c r="Q9" s="172"/>
      <c r="R9" s="172"/>
      <c r="S9" s="172"/>
      <c r="T9" s="172"/>
      <c r="U9" s="172"/>
      <c r="V9" s="172"/>
      <c r="W9" s="172"/>
      <c r="X9" s="172"/>
      <c r="AA9" s="173" t="s">
        <v>106</v>
      </c>
      <c r="AB9" s="173"/>
      <c r="AC9" s="173"/>
      <c r="AD9" s="173"/>
      <c r="AE9" s="173"/>
      <c r="AF9" s="173"/>
      <c r="AG9" s="173"/>
      <c r="AH9" s="173"/>
      <c r="AL9" s="172" t="s">
        <v>109</v>
      </c>
      <c r="AM9" s="172"/>
      <c r="AN9" s="172"/>
      <c r="AO9" s="172"/>
      <c r="AP9" s="172"/>
      <c r="AQ9" s="172"/>
      <c r="AR9" s="172"/>
      <c r="AS9" s="172"/>
      <c r="AT9" s="172"/>
      <c r="AW9" s="172"/>
      <c r="AX9" s="172"/>
      <c r="AY9" s="172"/>
      <c r="AZ9" s="172"/>
      <c r="BA9" s="172"/>
      <c r="BB9" s="172"/>
      <c r="BC9" s="172"/>
      <c r="BD9" s="172"/>
      <c r="BE9" s="172"/>
    </row>
    <row r="10" spans="3:57" s="42" customFormat="1" ht="13" customHeight="1">
      <c r="C10" s="172"/>
      <c r="D10" s="172"/>
      <c r="E10" s="172"/>
      <c r="F10" s="172"/>
      <c r="G10" s="172"/>
      <c r="H10" s="172"/>
      <c r="I10" s="172"/>
      <c r="J10" s="172"/>
      <c r="K10" s="172"/>
      <c r="L10" s="172"/>
      <c r="P10" s="172"/>
      <c r="Q10" s="172"/>
      <c r="R10" s="172"/>
      <c r="S10" s="172"/>
      <c r="T10" s="172"/>
      <c r="U10" s="172"/>
      <c r="V10" s="172"/>
      <c r="W10" s="172"/>
      <c r="X10" s="172"/>
      <c r="AA10" s="173"/>
      <c r="AB10" s="173"/>
      <c r="AC10" s="173"/>
      <c r="AD10" s="173"/>
      <c r="AE10" s="173"/>
      <c r="AF10" s="173"/>
      <c r="AG10" s="173"/>
      <c r="AH10" s="173"/>
      <c r="AL10" s="172"/>
      <c r="AM10" s="172"/>
      <c r="AN10" s="172"/>
      <c r="AO10" s="172"/>
      <c r="AP10" s="172"/>
      <c r="AQ10" s="172"/>
      <c r="AR10" s="172"/>
      <c r="AS10" s="172"/>
      <c r="AT10" s="172"/>
      <c r="AW10" s="172"/>
      <c r="AX10" s="172"/>
      <c r="AY10" s="172"/>
      <c r="AZ10" s="172"/>
      <c r="BA10" s="172"/>
      <c r="BB10" s="172"/>
      <c r="BC10" s="172"/>
      <c r="BD10" s="172"/>
      <c r="BE10" s="172"/>
    </row>
    <row r="11" spans="3:57" s="42" customFormat="1" ht="13" customHeight="1">
      <c r="C11" s="172"/>
      <c r="D11" s="172"/>
      <c r="E11" s="172"/>
      <c r="F11" s="172"/>
      <c r="G11" s="172"/>
      <c r="H11" s="172"/>
      <c r="I11" s="172"/>
      <c r="J11" s="172"/>
      <c r="K11" s="172"/>
      <c r="L11" s="172"/>
      <c r="P11" s="172"/>
      <c r="Q11" s="172"/>
      <c r="R11" s="172"/>
      <c r="S11" s="172"/>
      <c r="T11" s="172"/>
      <c r="U11" s="172"/>
      <c r="V11" s="172"/>
      <c r="W11" s="172"/>
      <c r="X11" s="172"/>
      <c r="AA11" s="173"/>
      <c r="AB11" s="173"/>
      <c r="AC11" s="173"/>
      <c r="AD11" s="173"/>
      <c r="AE11" s="173"/>
      <c r="AF11" s="173"/>
      <c r="AG11" s="173"/>
      <c r="AH11" s="173"/>
      <c r="AL11" s="172"/>
      <c r="AM11" s="172"/>
      <c r="AN11" s="172"/>
      <c r="AO11" s="172"/>
      <c r="AP11" s="172"/>
      <c r="AQ11" s="172"/>
      <c r="AR11" s="172"/>
      <c r="AS11" s="172"/>
      <c r="AT11" s="172"/>
      <c r="AW11" s="172"/>
      <c r="AX11" s="172"/>
      <c r="AY11" s="172"/>
      <c r="AZ11" s="172"/>
      <c r="BA11" s="172"/>
      <c r="BB11" s="172"/>
      <c r="BC11" s="172"/>
      <c r="BD11" s="172"/>
      <c r="BE11" s="172"/>
    </row>
    <row r="12" spans="3:57" s="42" customFormat="1" ht="13" customHeight="1">
      <c r="C12" s="172"/>
      <c r="D12" s="172"/>
      <c r="E12" s="172"/>
      <c r="F12" s="172"/>
      <c r="G12" s="172"/>
      <c r="H12" s="172"/>
      <c r="I12" s="172"/>
      <c r="J12" s="172"/>
      <c r="K12" s="172"/>
      <c r="L12" s="172"/>
      <c r="AL12" s="172"/>
      <c r="AM12" s="172"/>
      <c r="AN12" s="172"/>
      <c r="AO12" s="172"/>
      <c r="AP12" s="172"/>
      <c r="AQ12" s="172"/>
      <c r="AR12" s="172"/>
      <c r="AS12" s="172"/>
      <c r="AT12" s="172"/>
      <c r="AW12" s="44"/>
      <c r="AX12" s="44"/>
      <c r="AY12" s="44"/>
      <c r="AZ12" s="44"/>
      <c r="BA12" s="44"/>
      <c r="BB12" s="44"/>
      <c r="BC12" s="44"/>
      <c r="BD12" s="44"/>
      <c r="BE12" s="44"/>
    </row>
    <row r="13" spans="3:57" s="42" customFormat="1" ht="13" customHeight="1">
      <c r="C13" s="172"/>
      <c r="D13" s="172"/>
      <c r="E13" s="172"/>
      <c r="F13" s="172"/>
      <c r="G13" s="172"/>
      <c r="H13" s="172"/>
      <c r="I13" s="172"/>
      <c r="J13" s="172"/>
      <c r="K13" s="172"/>
      <c r="L13" s="172"/>
      <c r="P13" s="172" t="s">
        <v>105</v>
      </c>
      <c r="Q13" s="174"/>
      <c r="R13" s="174"/>
      <c r="S13" s="174"/>
      <c r="T13" s="174"/>
      <c r="U13" s="174"/>
      <c r="V13" s="174"/>
      <c r="W13" s="174"/>
      <c r="X13" s="174"/>
      <c r="AL13" s="172"/>
      <c r="AM13" s="172"/>
      <c r="AN13" s="172"/>
      <c r="AO13" s="172"/>
      <c r="AP13" s="172"/>
      <c r="AQ13" s="172"/>
      <c r="AR13" s="172"/>
      <c r="AS13" s="172"/>
      <c r="AT13" s="172"/>
      <c r="AW13" s="44"/>
      <c r="AX13" s="44"/>
      <c r="AY13" s="44"/>
      <c r="AZ13" s="44"/>
      <c r="BA13" s="44"/>
      <c r="BB13" s="44"/>
      <c r="BC13" s="44"/>
      <c r="BD13" s="44"/>
      <c r="BE13" s="44"/>
    </row>
    <row r="14" spans="3:57" s="42" customFormat="1" ht="13" customHeight="1">
      <c r="P14" s="174"/>
      <c r="Q14" s="174"/>
      <c r="R14" s="174"/>
      <c r="S14" s="174"/>
      <c r="T14" s="174"/>
      <c r="U14" s="174"/>
      <c r="V14" s="174"/>
      <c r="W14" s="174"/>
      <c r="X14" s="174"/>
      <c r="AA14" s="172" t="s">
        <v>107</v>
      </c>
      <c r="AB14" s="172"/>
      <c r="AC14" s="172"/>
      <c r="AD14" s="172"/>
      <c r="AE14" s="172"/>
      <c r="AF14" s="172"/>
      <c r="AG14" s="172"/>
      <c r="AH14" s="172"/>
      <c r="AI14" s="172"/>
      <c r="AL14" s="172"/>
      <c r="AM14" s="172"/>
      <c r="AN14" s="172"/>
      <c r="AO14" s="172"/>
      <c r="AP14" s="172"/>
      <c r="AQ14" s="172"/>
      <c r="AR14" s="172"/>
      <c r="AS14" s="172"/>
      <c r="AT14" s="172"/>
      <c r="AW14" s="172" t="s">
        <v>111</v>
      </c>
      <c r="AX14" s="172"/>
      <c r="AY14" s="172"/>
      <c r="AZ14" s="172"/>
      <c r="BA14" s="172"/>
      <c r="BB14" s="172"/>
      <c r="BC14" s="172"/>
      <c r="BD14" s="172"/>
      <c r="BE14" s="172"/>
    </row>
    <row r="15" spans="3:57" s="42" customFormat="1" ht="13" customHeight="1">
      <c r="D15" s="173" t="s">
        <v>103</v>
      </c>
      <c r="E15" s="173"/>
      <c r="F15" s="173"/>
      <c r="G15" s="173"/>
      <c r="H15" s="173"/>
      <c r="I15" s="173"/>
      <c r="J15" s="173"/>
      <c r="K15" s="173"/>
      <c r="L15" s="173"/>
      <c r="P15" s="174"/>
      <c r="Q15" s="174"/>
      <c r="R15" s="174"/>
      <c r="S15" s="174"/>
      <c r="T15" s="174"/>
      <c r="U15" s="174"/>
      <c r="V15" s="174"/>
      <c r="W15" s="174"/>
      <c r="X15" s="174"/>
      <c r="AA15" s="172"/>
      <c r="AB15" s="172"/>
      <c r="AC15" s="172"/>
      <c r="AD15" s="172"/>
      <c r="AE15" s="172"/>
      <c r="AF15" s="172"/>
      <c r="AG15" s="172"/>
      <c r="AH15" s="172"/>
      <c r="AI15" s="172"/>
      <c r="AL15" s="172"/>
      <c r="AM15" s="172"/>
      <c r="AN15" s="172"/>
      <c r="AO15" s="172"/>
      <c r="AP15" s="172"/>
      <c r="AQ15" s="172"/>
      <c r="AR15" s="172"/>
      <c r="AS15" s="172"/>
      <c r="AT15" s="172"/>
      <c r="AW15" s="172"/>
      <c r="AX15" s="172"/>
      <c r="AY15" s="172"/>
      <c r="AZ15" s="172"/>
      <c r="BA15" s="172"/>
      <c r="BB15" s="172"/>
      <c r="BC15" s="172"/>
      <c r="BD15" s="172"/>
      <c r="BE15" s="172"/>
    </row>
    <row r="16" spans="3:57" s="42" customFormat="1" ht="13" customHeight="1">
      <c r="D16" s="173"/>
      <c r="E16" s="173"/>
      <c r="F16" s="173"/>
      <c r="G16" s="173"/>
      <c r="H16" s="173"/>
      <c r="I16" s="173"/>
      <c r="J16" s="173"/>
      <c r="K16" s="173"/>
      <c r="L16" s="173"/>
      <c r="P16" s="174"/>
      <c r="Q16" s="174"/>
      <c r="R16" s="174"/>
      <c r="S16" s="174"/>
      <c r="T16" s="174"/>
      <c r="U16" s="174"/>
      <c r="V16" s="174"/>
      <c r="W16" s="174"/>
      <c r="X16" s="174"/>
      <c r="AA16" s="172"/>
      <c r="AB16" s="172"/>
      <c r="AC16" s="172"/>
      <c r="AD16" s="172"/>
      <c r="AE16" s="172"/>
      <c r="AF16" s="172"/>
      <c r="AG16" s="172"/>
      <c r="AH16" s="172"/>
      <c r="AI16" s="172"/>
      <c r="AL16" s="172"/>
      <c r="AM16" s="172"/>
      <c r="AN16" s="172"/>
      <c r="AO16" s="172"/>
      <c r="AP16" s="172"/>
      <c r="AQ16" s="172"/>
      <c r="AR16" s="172"/>
      <c r="AS16" s="172"/>
      <c r="AT16" s="172"/>
      <c r="AW16" s="172"/>
      <c r="AX16" s="172"/>
      <c r="AY16" s="172"/>
      <c r="AZ16" s="172"/>
      <c r="BA16" s="172"/>
      <c r="BB16" s="172"/>
      <c r="BC16" s="172"/>
      <c r="BD16" s="172"/>
      <c r="BE16" s="172"/>
    </row>
    <row r="17" spans="2:57" s="42" customFormat="1" ht="13" customHeight="1">
      <c r="D17" s="173"/>
      <c r="E17" s="173"/>
      <c r="F17" s="173"/>
      <c r="G17" s="173"/>
      <c r="H17" s="173"/>
      <c r="I17" s="173"/>
      <c r="J17" s="173"/>
      <c r="K17" s="173"/>
      <c r="L17" s="173"/>
      <c r="P17" s="43"/>
      <c r="AA17" s="175" t="s">
        <v>108</v>
      </c>
      <c r="AB17" s="175"/>
      <c r="AC17" s="175"/>
      <c r="AD17" s="175"/>
      <c r="AE17" s="175"/>
      <c r="AF17" s="175"/>
      <c r="AG17" s="175"/>
      <c r="AH17" s="175"/>
      <c r="AI17" s="175"/>
      <c r="AW17" s="172" t="s">
        <v>112</v>
      </c>
      <c r="AX17" s="172"/>
      <c r="AY17" s="172"/>
      <c r="AZ17" s="172"/>
      <c r="BA17" s="172"/>
      <c r="BB17" s="172"/>
      <c r="BC17" s="172"/>
      <c r="BD17" s="172"/>
      <c r="BE17" s="172"/>
    </row>
    <row r="18" spans="2:57" s="42" customFormat="1" ht="13" customHeight="1">
      <c r="D18" s="173"/>
      <c r="E18" s="173"/>
      <c r="F18" s="173"/>
      <c r="G18" s="173"/>
      <c r="H18" s="173"/>
      <c r="I18" s="173"/>
      <c r="J18" s="173"/>
      <c r="K18" s="173"/>
      <c r="L18" s="173"/>
      <c r="AA18" s="175"/>
      <c r="AB18" s="175"/>
      <c r="AC18" s="175"/>
      <c r="AD18" s="175"/>
      <c r="AE18" s="175"/>
      <c r="AF18" s="175"/>
      <c r="AG18" s="175"/>
      <c r="AH18" s="175"/>
      <c r="AI18" s="175"/>
      <c r="AW18" s="172"/>
      <c r="AX18" s="172"/>
      <c r="AY18" s="172"/>
      <c r="AZ18" s="172"/>
      <c r="BA18" s="172"/>
      <c r="BB18" s="172"/>
      <c r="BC18" s="172"/>
      <c r="BD18" s="172"/>
      <c r="BE18" s="172"/>
    </row>
    <row r="19" spans="2:57" s="42" customFormat="1" ht="13" customHeight="1">
      <c r="D19" s="173"/>
      <c r="E19" s="173"/>
      <c r="F19" s="173"/>
      <c r="G19" s="173"/>
      <c r="H19" s="173"/>
      <c r="I19" s="173"/>
      <c r="J19" s="173"/>
      <c r="K19" s="173"/>
      <c r="L19" s="173"/>
      <c r="AA19" s="175"/>
      <c r="AB19" s="175"/>
      <c r="AC19" s="175"/>
      <c r="AD19" s="175"/>
      <c r="AE19" s="175"/>
      <c r="AF19" s="175"/>
      <c r="AG19" s="175"/>
      <c r="AH19" s="175"/>
      <c r="AI19" s="175"/>
      <c r="AM19" s="42" t="s">
        <v>276</v>
      </c>
      <c r="AW19" s="172"/>
      <c r="AX19" s="172"/>
      <c r="AY19" s="172"/>
      <c r="AZ19" s="172"/>
      <c r="BA19" s="172"/>
      <c r="BB19" s="172"/>
      <c r="BC19" s="172"/>
      <c r="BD19" s="172"/>
      <c r="BE19" s="172"/>
    </row>
    <row r="20" spans="2:57" s="42" customFormat="1" ht="13" customHeight="1">
      <c r="AA20" s="44"/>
      <c r="AB20" s="44"/>
      <c r="AC20" s="44"/>
      <c r="AD20" s="44"/>
      <c r="AE20" s="44"/>
      <c r="AF20" s="44"/>
      <c r="AG20" s="44"/>
      <c r="AH20" s="44"/>
      <c r="AI20" s="44"/>
      <c r="AM20" s="42" t="s">
        <v>96</v>
      </c>
      <c r="AW20" s="172"/>
      <c r="AX20" s="172"/>
      <c r="AY20" s="172"/>
      <c r="AZ20" s="172"/>
      <c r="BA20" s="172"/>
      <c r="BB20" s="172"/>
      <c r="BC20" s="172"/>
      <c r="BD20" s="172"/>
      <c r="BE20" s="172"/>
    </row>
    <row r="21" spans="2:57" s="42" customFormat="1" ht="13" customHeight="1">
      <c r="Q21" s="42" t="s">
        <v>125</v>
      </c>
      <c r="R21" s="42" t="s">
        <v>126</v>
      </c>
      <c r="AA21" s="44"/>
      <c r="AB21" s="44"/>
      <c r="AC21" s="44"/>
      <c r="AD21" s="44"/>
      <c r="AE21" s="44"/>
      <c r="AF21" s="44"/>
      <c r="AG21" s="44"/>
      <c r="AH21" s="44"/>
      <c r="AI21" s="44"/>
      <c r="AM21" s="42" t="s">
        <v>277</v>
      </c>
    </row>
    <row r="22" spans="2:57" s="42" customFormat="1" ht="13" customHeight="1">
      <c r="D22" s="42" t="s">
        <v>124</v>
      </c>
      <c r="E22" s="61">
        <v>45047</v>
      </c>
      <c r="AA22" s="44"/>
      <c r="AB22" s="44"/>
      <c r="AC22" s="44"/>
      <c r="AD22" s="44"/>
      <c r="AE22" s="44"/>
      <c r="AF22" s="44"/>
      <c r="AG22" s="44"/>
      <c r="AH22" s="44"/>
      <c r="AI22" s="44"/>
    </row>
    <row r="23" spans="2:57" s="42" customFormat="1" ht="13" customHeight="1">
      <c r="AA23" s="43"/>
    </row>
    <row r="24" spans="2:57" s="42" customFormat="1" ht="13" customHeight="1">
      <c r="AP24" s="80">
        <v>43891</v>
      </c>
      <c r="AU24" s="42" t="s">
        <v>296</v>
      </c>
    </row>
    <row r="25" spans="2:57" s="42" customFormat="1" ht="13" customHeight="1">
      <c r="B25" s="49" t="s">
        <v>95</v>
      </c>
      <c r="C25" s="49" t="s">
        <v>94</v>
      </c>
      <c r="D25" s="14"/>
      <c r="G25"/>
      <c r="AM25" s="42">
        <v>24</v>
      </c>
      <c r="AN25" s="42" t="s">
        <v>278</v>
      </c>
      <c r="AP25" s="81"/>
      <c r="AR25" s="42" t="s">
        <v>279</v>
      </c>
      <c r="AU25" s="42" t="s">
        <v>35</v>
      </c>
      <c r="AZ25" s="75" t="s">
        <v>94</v>
      </c>
      <c r="BA25" s="72" t="s">
        <v>119</v>
      </c>
      <c r="BB25" s="72" t="s">
        <v>367</v>
      </c>
    </row>
    <row r="26" spans="2:57" s="42" customFormat="1" ht="13" customHeight="1">
      <c r="B26" s="1" t="s">
        <v>96</v>
      </c>
      <c r="C26" s="14" t="s">
        <v>3</v>
      </c>
      <c r="D26" s="14" t="s">
        <v>115</v>
      </c>
      <c r="G26"/>
      <c r="AP26" s="81"/>
      <c r="AU26" s="42" t="s">
        <v>36</v>
      </c>
      <c r="AZ26" s="42" t="s">
        <v>4</v>
      </c>
      <c r="BA26" s="42" t="s">
        <v>96</v>
      </c>
      <c r="BB26" s="42">
        <v>0.79150366226053837</v>
      </c>
    </row>
    <row r="27" spans="2:57" s="42" customFormat="1" ht="13" customHeight="1">
      <c r="B27" s="1" t="s">
        <v>96</v>
      </c>
      <c r="C27" s="14" t="s">
        <v>4</v>
      </c>
      <c r="D27" s="14" t="s">
        <v>115</v>
      </c>
      <c r="G27"/>
      <c r="AB27" s="42" t="s">
        <v>134</v>
      </c>
      <c r="AC27" s="173" t="s">
        <v>135</v>
      </c>
      <c r="AD27" s="173"/>
      <c r="AE27" s="173"/>
      <c r="AP27" s="81"/>
      <c r="AU27" s="42" t="s">
        <v>37</v>
      </c>
    </row>
    <row r="28" spans="2:57" s="42" customFormat="1" ht="13" customHeight="1">
      <c r="B28" s="1" t="s">
        <v>96</v>
      </c>
      <c r="C28" s="14" t="s">
        <v>5</v>
      </c>
      <c r="D28" s="14" t="s">
        <v>115</v>
      </c>
      <c r="G28"/>
      <c r="AM28" s="42" t="s">
        <v>282</v>
      </c>
      <c r="AN28" s="42" t="s">
        <v>283</v>
      </c>
      <c r="AP28" s="81"/>
      <c r="AR28" s="42" t="s">
        <v>280</v>
      </c>
      <c r="AS28" s="42" t="s">
        <v>281</v>
      </c>
      <c r="AU28" s="42" t="s">
        <v>38</v>
      </c>
    </row>
    <row r="29" spans="2:57" s="42" customFormat="1" ht="13" customHeight="1">
      <c r="B29" s="1" t="s">
        <v>96</v>
      </c>
      <c r="C29" s="14" t="s">
        <v>6</v>
      </c>
      <c r="D29" s="14" t="s">
        <v>115</v>
      </c>
      <c r="G29"/>
      <c r="AP29" s="81"/>
      <c r="AU29" s="42" t="s">
        <v>39</v>
      </c>
    </row>
    <row r="30" spans="2:57" s="42" customFormat="1" ht="13" customHeight="1">
      <c r="B30" s="1" t="s">
        <v>96</v>
      </c>
      <c r="C30" s="14" t="s">
        <v>7</v>
      </c>
      <c r="D30" s="14" t="s">
        <v>115</v>
      </c>
      <c r="G30"/>
      <c r="AB30" s="75" t="s">
        <v>136</v>
      </c>
      <c r="AC30" s="75" t="s">
        <v>30</v>
      </c>
      <c r="AD30" s="75" t="s">
        <v>33</v>
      </c>
      <c r="AE30" s="75" t="s">
        <v>34</v>
      </c>
      <c r="AP30" s="81"/>
      <c r="AU30" s="42" t="s">
        <v>40</v>
      </c>
    </row>
    <row r="31" spans="2:57" s="42" customFormat="1" ht="13" customHeight="1">
      <c r="B31" s="1" t="s">
        <v>96</v>
      </c>
      <c r="C31" s="14" t="s">
        <v>8</v>
      </c>
      <c r="D31" s="14" t="s">
        <v>115</v>
      </c>
      <c r="G31"/>
      <c r="AB31" s="42" t="s">
        <v>3</v>
      </c>
      <c r="AC31" s="74">
        <v>0.31868131868131705</v>
      </c>
      <c r="AD31" s="74">
        <v>0.25899280575539396</v>
      </c>
      <c r="AE31" s="74">
        <v>0.29385307346326905</v>
      </c>
      <c r="AM31" s="42" t="s">
        <v>284</v>
      </c>
      <c r="AN31" s="42" t="s">
        <v>285</v>
      </c>
      <c r="AP31" s="81"/>
      <c r="AR31" s="42" t="s">
        <v>286</v>
      </c>
      <c r="AS31" s="42" t="s">
        <v>285</v>
      </c>
      <c r="AU31" s="42" t="s">
        <v>41</v>
      </c>
    </row>
    <row r="32" spans="2:57" s="42" customFormat="1" ht="13" customHeight="1">
      <c r="B32" s="1" t="s">
        <v>96</v>
      </c>
      <c r="C32" s="14" t="s">
        <v>9</v>
      </c>
      <c r="D32" s="14" t="s">
        <v>115</v>
      </c>
      <c r="G32"/>
      <c r="AB32" s="42" t="s">
        <v>4</v>
      </c>
      <c r="AC32" s="74">
        <v>-5.0235478806906986E-2</v>
      </c>
      <c r="AD32" s="74">
        <v>-2.5899280575539155E-2</v>
      </c>
      <c r="AE32" s="74">
        <v>-4.0479760119939971E-2</v>
      </c>
      <c r="AP32" s="81"/>
      <c r="AU32" s="42" t="s">
        <v>42</v>
      </c>
    </row>
    <row r="33" spans="2:47" s="42" customFormat="1" ht="13" customHeight="1">
      <c r="B33" s="1" t="s">
        <v>96</v>
      </c>
      <c r="C33" s="14" t="s">
        <v>10</v>
      </c>
      <c r="D33" s="14" t="s">
        <v>115</v>
      </c>
      <c r="G33"/>
      <c r="AB33" s="42" t="s">
        <v>5</v>
      </c>
      <c r="AC33" s="74">
        <v>0.1507064364207214</v>
      </c>
      <c r="AD33" s="74">
        <v>0.18129496402877571</v>
      </c>
      <c r="AE33" s="74">
        <v>0.1619190404797603</v>
      </c>
      <c r="AP33" s="81"/>
      <c r="AU33" s="42" t="s">
        <v>43</v>
      </c>
    </row>
    <row r="34" spans="2:47" s="42" customFormat="1" ht="13" customHeight="1">
      <c r="B34" s="1" t="s">
        <v>96</v>
      </c>
      <c r="C34" s="14" t="s">
        <v>11</v>
      </c>
      <c r="D34" s="14" t="s">
        <v>116</v>
      </c>
      <c r="G34"/>
      <c r="AB34" s="42" t="s">
        <v>6</v>
      </c>
      <c r="AC34" s="74">
        <v>0.31868131868131705</v>
      </c>
      <c r="AD34" s="74">
        <v>0.25899280575539396</v>
      </c>
      <c r="AE34" s="74">
        <v>0.29385307346326905</v>
      </c>
      <c r="AM34" s="42" t="s">
        <v>287</v>
      </c>
      <c r="AN34" s="42" t="s">
        <v>285</v>
      </c>
      <c r="AP34" s="81"/>
      <c r="AR34" s="42" t="s">
        <v>288</v>
      </c>
      <c r="AS34" s="42" t="s">
        <v>285</v>
      </c>
      <c r="AU34" s="42" t="s">
        <v>44</v>
      </c>
    </row>
    <row r="35" spans="2:47" s="42" customFormat="1" ht="13" customHeight="1">
      <c r="B35" s="1" t="s">
        <v>96</v>
      </c>
      <c r="C35" s="14" t="s">
        <v>12</v>
      </c>
      <c r="D35" s="14" t="s">
        <v>116</v>
      </c>
      <c r="G35"/>
      <c r="AB35" s="42" t="s">
        <v>7</v>
      </c>
      <c r="AC35" s="74">
        <v>-0.57456828885400058</v>
      </c>
      <c r="AD35" s="74">
        <v>-0.3611510791366882</v>
      </c>
      <c r="AE35" s="74">
        <v>-0.48575712143928179</v>
      </c>
      <c r="AP35" s="81"/>
      <c r="AU35" s="42" t="s">
        <v>45</v>
      </c>
    </row>
    <row r="36" spans="2:47" s="42" customFormat="1" ht="13" customHeight="1">
      <c r="B36" s="1" t="s">
        <v>117</v>
      </c>
      <c r="C36" s="14" t="s">
        <v>13</v>
      </c>
      <c r="D36" s="14" t="s">
        <v>116</v>
      </c>
      <c r="G36"/>
      <c r="AB36" s="42" t="s">
        <v>8</v>
      </c>
      <c r="AC36" s="74">
        <v>1.5698587127158489E-2</v>
      </c>
      <c r="AD36" s="74">
        <v>1.8705035971223062E-2</v>
      </c>
      <c r="AE36" s="74">
        <v>1.7991004497751002E-2</v>
      </c>
      <c r="AM36" s="61">
        <v>43191</v>
      </c>
      <c r="AN36" s="61">
        <v>43862</v>
      </c>
      <c r="AP36" s="81"/>
      <c r="AR36" s="61">
        <v>43922</v>
      </c>
      <c r="AS36" s="61">
        <v>44986</v>
      </c>
    </row>
    <row r="37" spans="2:47" s="42" customFormat="1" ht="13" customHeight="1">
      <c r="B37" s="1" t="s">
        <v>96</v>
      </c>
      <c r="C37" s="14" t="s">
        <v>14</v>
      </c>
      <c r="D37" s="14" t="s">
        <v>116</v>
      </c>
      <c r="G37"/>
      <c r="AB37" s="42" t="s">
        <v>9</v>
      </c>
      <c r="AC37" s="74">
        <v>-0.18367346938775458</v>
      </c>
      <c r="AD37" s="74">
        <v>-0.26187050359712044</v>
      </c>
      <c r="AE37" s="74">
        <v>-0.20839580209895117</v>
      </c>
      <c r="AP37" s="81"/>
    </row>
    <row r="38" spans="2:47" s="42" customFormat="1" ht="13" customHeight="1">
      <c r="B38" s="1" t="s">
        <v>96</v>
      </c>
      <c r="C38" s="14" t="s">
        <v>15</v>
      </c>
      <c r="D38" s="14" t="s">
        <v>116</v>
      </c>
      <c r="G38"/>
      <c r="AB38" s="42" t="s">
        <v>10</v>
      </c>
      <c r="AC38" s="74">
        <v>0.15541601255886914</v>
      </c>
      <c r="AD38" s="74">
        <v>0.18417266187050255</v>
      </c>
      <c r="AE38" s="74">
        <v>0.16341829085457324</v>
      </c>
    </row>
    <row r="39" spans="2:47" s="42" customFormat="1" ht="13" customHeight="1">
      <c r="B39" s="14" t="s">
        <v>117</v>
      </c>
      <c r="C39" s="14" t="s">
        <v>16</v>
      </c>
      <c r="D39" s="14" t="s">
        <v>117</v>
      </c>
      <c r="G39"/>
      <c r="AB39" s="42" t="s">
        <v>11</v>
      </c>
      <c r="AC39" s="74">
        <v>4.7095761381475462E-2</v>
      </c>
      <c r="AD39" s="74">
        <v>4.3165467625898998E-2</v>
      </c>
      <c r="AE39" s="74">
        <v>4.4977511244377932E-2</v>
      </c>
    </row>
    <row r="40" spans="2:47" s="42" customFormat="1" ht="13" customHeight="1">
      <c r="B40" s="14" t="s">
        <v>19</v>
      </c>
      <c r="C40" s="14" t="s">
        <v>17</v>
      </c>
      <c r="D40" s="14" t="s">
        <v>19</v>
      </c>
      <c r="G40"/>
      <c r="AB40" s="77" t="s">
        <v>12</v>
      </c>
      <c r="AC40" s="78">
        <v>0.54003139717425208</v>
      </c>
      <c r="AD40" s="78">
        <v>0.43884892086330646</v>
      </c>
      <c r="AE40" s="78">
        <v>0.49625187406296978</v>
      </c>
    </row>
    <row r="41" spans="2:47" s="42" customFormat="1" ht="13" customHeight="1">
      <c r="B41" s="14" t="s">
        <v>19</v>
      </c>
      <c r="C41" s="14" t="s">
        <v>18</v>
      </c>
      <c r="D41" s="14" t="s">
        <v>19</v>
      </c>
      <c r="G41"/>
      <c r="AB41" s="42" t="s">
        <v>14</v>
      </c>
      <c r="AC41" s="74">
        <v>0.16797488226059565</v>
      </c>
      <c r="AD41" s="74">
        <v>0.18417266187050216</v>
      </c>
      <c r="AE41" s="74">
        <v>0.17541229385307378</v>
      </c>
      <c r="AM41" s="72" t="s">
        <v>94</v>
      </c>
      <c r="AN41" s="49" t="s">
        <v>95</v>
      </c>
    </row>
    <row r="42" spans="2:47" s="42" customFormat="1" ht="13" customHeight="1">
      <c r="B42" s="14" t="s">
        <v>19</v>
      </c>
      <c r="C42" s="14" t="s">
        <v>19</v>
      </c>
      <c r="D42" s="14" t="s">
        <v>19</v>
      </c>
      <c r="G42"/>
      <c r="AB42" s="42" t="s">
        <v>15</v>
      </c>
      <c r="AC42" s="74">
        <v>9.4191522762950924E-2</v>
      </c>
      <c r="AD42" s="74">
        <v>8.057553956834472E-2</v>
      </c>
      <c r="AE42" s="74">
        <v>8.6956521739130418E-2</v>
      </c>
      <c r="AM42" s="1" t="s">
        <v>3</v>
      </c>
      <c r="AN42" s="82" t="s">
        <v>96</v>
      </c>
      <c r="AO42" s="42" t="s">
        <v>96</v>
      </c>
    </row>
    <row r="43" spans="2:47" s="42" customFormat="1" ht="13" customHeight="1">
      <c r="B43" s="14" t="s">
        <v>113</v>
      </c>
      <c r="C43" s="14" t="s">
        <v>20</v>
      </c>
      <c r="D43" s="14" t="s">
        <v>113</v>
      </c>
      <c r="G43"/>
      <c r="AB43" s="75" t="s">
        <v>120</v>
      </c>
      <c r="AC43" s="76">
        <v>0.99999999999999512</v>
      </c>
      <c r="AD43" s="76">
        <v>0.999999999999994</v>
      </c>
      <c r="AE43" s="76">
        <v>1.0000000000000016</v>
      </c>
      <c r="AM43" s="1" t="s">
        <v>4</v>
      </c>
      <c r="AN43" s="82" t="s">
        <v>96</v>
      </c>
      <c r="AO43" s="42" t="s">
        <v>96</v>
      </c>
    </row>
    <row r="44" spans="2:47" s="42" customFormat="1" ht="13" customHeight="1">
      <c r="B44" s="14" t="s">
        <v>21</v>
      </c>
      <c r="C44" s="14" t="s">
        <v>21</v>
      </c>
      <c r="D44" s="14" t="s">
        <v>113</v>
      </c>
      <c r="G44"/>
      <c r="AM44" s="1" t="s">
        <v>5</v>
      </c>
      <c r="AN44" s="82" t="s">
        <v>96</v>
      </c>
      <c r="AO44" s="42" t="s">
        <v>96</v>
      </c>
    </row>
    <row r="45" spans="2:47" s="42" customFormat="1" ht="13" customHeight="1">
      <c r="B45" s="14" t="s">
        <v>113</v>
      </c>
      <c r="C45" s="14" t="s">
        <v>22</v>
      </c>
      <c r="D45" s="14" t="s">
        <v>113</v>
      </c>
      <c r="G45"/>
      <c r="AM45" s="1" t="s">
        <v>6</v>
      </c>
      <c r="AN45" s="82" t="s">
        <v>96</v>
      </c>
      <c r="AO45" s="42" t="s">
        <v>96</v>
      </c>
    </row>
    <row r="46" spans="2:47" s="42" customFormat="1" ht="13" customHeight="1">
      <c r="B46" s="14" t="s">
        <v>122</v>
      </c>
      <c r="C46" s="14" t="s">
        <v>23</v>
      </c>
      <c r="D46" s="14" t="s">
        <v>114</v>
      </c>
      <c r="G46"/>
      <c r="AM46" s="1" t="s">
        <v>7</v>
      </c>
      <c r="AN46" s="82" t="s">
        <v>96</v>
      </c>
      <c r="AO46" s="42" t="s">
        <v>96</v>
      </c>
    </row>
    <row r="47" spans="2:47" s="42" customFormat="1" ht="13" customHeight="1">
      <c r="B47" s="14" t="s">
        <v>123</v>
      </c>
      <c r="C47" s="14" t="s">
        <v>24</v>
      </c>
      <c r="D47" s="14" t="s">
        <v>114</v>
      </c>
      <c r="G47"/>
      <c r="AM47" s="1" t="s">
        <v>8</v>
      </c>
      <c r="AN47" s="82" t="s">
        <v>96</v>
      </c>
      <c r="AO47" s="42" t="s">
        <v>96</v>
      </c>
    </row>
    <row r="48" spans="2:47" s="42" customFormat="1" ht="13" customHeight="1">
      <c r="B48" s="14" t="s">
        <v>117</v>
      </c>
      <c r="C48" s="14" t="s">
        <v>25</v>
      </c>
      <c r="D48" s="14" t="s">
        <v>114</v>
      </c>
      <c r="G48"/>
      <c r="AM48" s="1" t="s">
        <v>9</v>
      </c>
      <c r="AN48" s="82" t="s">
        <v>96</v>
      </c>
      <c r="AO48" s="42" t="s">
        <v>96</v>
      </c>
    </row>
    <row r="49" spans="2:41" s="42" customFormat="1" ht="13" customHeight="1">
      <c r="B49" s="14" t="s">
        <v>123</v>
      </c>
      <c r="C49" s="14" t="s">
        <v>26</v>
      </c>
      <c r="D49" s="14" t="s">
        <v>114</v>
      </c>
      <c r="G49"/>
      <c r="AM49" s="1" t="s">
        <v>10</v>
      </c>
      <c r="AN49" s="82" t="s">
        <v>96</v>
      </c>
      <c r="AO49" s="42" t="s">
        <v>96</v>
      </c>
    </row>
    <row r="50" spans="2:41" s="42" customFormat="1" ht="13" customHeight="1">
      <c r="B50" s="14" t="s">
        <v>117</v>
      </c>
      <c r="C50" s="14" t="s">
        <v>27</v>
      </c>
      <c r="D50" s="14" t="s">
        <v>117</v>
      </c>
      <c r="G50"/>
      <c r="AM50" s="1" t="s">
        <v>11</v>
      </c>
      <c r="AN50" s="82" t="s">
        <v>96</v>
      </c>
      <c r="AO50" s="42" t="s">
        <v>96</v>
      </c>
    </row>
    <row r="51" spans="2:41" s="42" customFormat="1" ht="13" customHeight="1">
      <c r="B51" s="14" t="s">
        <v>28</v>
      </c>
      <c r="C51" s="14" t="s">
        <v>28</v>
      </c>
      <c r="D51" s="14" t="s">
        <v>28</v>
      </c>
      <c r="G51"/>
      <c r="AM51" s="1" t="s">
        <v>12</v>
      </c>
      <c r="AN51" s="82" t="s">
        <v>96</v>
      </c>
      <c r="AO51" s="42" t="s">
        <v>96</v>
      </c>
    </row>
    <row r="52" spans="2:41" s="42" customFormat="1" ht="13" customHeight="1">
      <c r="B52" s="14" t="s">
        <v>118</v>
      </c>
      <c r="C52" s="14" t="s">
        <v>29</v>
      </c>
      <c r="D52" s="14"/>
      <c r="E52" s="14"/>
      <c r="F52"/>
      <c r="G52"/>
      <c r="AM52" s="1" t="s">
        <v>14</v>
      </c>
      <c r="AN52" s="82" t="s">
        <v>117</v>
      </c>
    </row>
    <row r="53" spans="2:41" s="42" customFormat="1" ht="13" customHeight="1">
      <c r="C53"/>
      <c r="D53"/>
      <c r="E53"/>
      <c r="F53"/>
      <c r="G53"/>
      <c r="AM53" s="1" t="s">
        <v>15</v>
      </c>
      <c r="AN53" s="82" t="s">
        <v>96</v>
      </c>
      <c r="AO53" s="42" t="s">
        <v>96</v>
      </c>
    </row>
    <row r="54" spans="2:41" s="42" customFormat="1" ht="13" customHeight="1">
      <c r="AM54" s="1" t="s">
        <v>13</v>
      </c>
      <c r="AN54" s="82" t="s">
        <v>96</v>
      </c>
      <c r="AO54" s="42" t="s">
        <v>96</v>
      </c>
    </row>
    <row r="55" spans="2:41" s="42" customFormat="1" ht="13" customHeight="1">
      <c r="AM55" s="1" t="s">
        <v>16</v>
      </c>
      <c r="AN55" s="14" t="s">
        <v>117</v>
      </c>
    </row>
    <row r="56" spans="2:41" s="42" customFormat="1" ht="13" customHeight="1">
      <c r="AM56" s="1" t="s">
        <v>17</v>
      </c>
      <c r="AN56" s="14" t="s">
        <v>19</v>
      </c>
      <c r="AO56" s="42" t="s">
        <v>277</v>
      </c>
    </row>
    <row r="57" spans="2:41" s="42" customFormat="1" ht="13" customHeight="1">
      <c r="AM57" s="1" t="s">
        <v>18</v>
      </c>
      <c r="AN57" s="14" t="s">
        <v>19</v>
      </c>
      <c r="AO57" s="42" t="s">
        <v>277</v>
      </c>
    </row>
    <row r="58" spans="2:41" s="42" customFormat="1" ht="13" customHeight="1">
      <c r="AM58" s="1" t="s">
        <v>19</v>
      </c>
      <c r="AN58" s="14" t="s">
        <v>19</v>
      </c>
      <c r="AO58" s="42" t="s">
        <v>277</v>
      </c>
    </row>
    <row r="59" spans="2:41" s="42" customFormat="1" ht="13" customHeight="1">
      <c r="AM59" s="1" t="s">
        <v>20</v>
      </c>
      <c r="AN59" s="14" t="s">
        <v>20</v>
      </c>
      <c r="AO59" s="42" t="s">
        <v>277</v>
      </c>
    </row>
    <row r="60" spans="2:41" s="42" customFormat="1" ht="13" customHeight="1">
      <c r="AM60" s="1" t="s">
        <v>21</v>
      </c>
      <c r="AN60" s="14" t="s">
        <v>21</v>
      </c>
      <c r="AO60" s="42" t="s">
        <v>277</v>
      </c>
    </row>
    <row r="61" spans="2:41" s="42" customFormat="1" ht="13" customHeight="1">
      <c r="AM61" s="1" t="s">
        <v>22</v>
      </c>
      <c r="AN61" s="14" t="s">
        <v>20</v>
      </c>
      <c r="AO61" s="42" t="s">
        <v>277</v>
      </c>
    </row>
    <row r="62" spans="2:41" s="42" customFormat="1" ht="13" customHeight="1">
      <c r="AM62" s="1" t="s">
        <v>23</v>
      </c>
      <c r="AN62" s="14" t="s">
        <v>23</v>
      </c>
      <c r="AO62" s="42" t="s">
        <v>290</v>
      </c>
    </row>
    <row r="63" spans="2:41" s="42" customFormat="1" ht="13" customHeight="1">
      <c r="AM63" s="1" t="s">
        <v>24</v>
      </c>
      <c r="AN63" s="14" t="s">
        <v>26</v>
      </c>
      <c r="AO63" s="42" t="s">
        <v>277</v>
      </c>
    </row>
    <row r="64" spans="2:41" s="42" customFormat="1" ht="13" customHeight="1">
      <c r="AM64" s="1" t="s">
        <v>25</v>
      </c>
      <c r="AN64" s="14" t="s">
        <v>117</v>
      </c>
    </row>
    <row r="65" spans="39:41" s="42" customFormat="1" ht="13" customHeight="1">
      <c r="AM65" s="1" t="s">
        <v>26</v>
      </c>
      <c r="AN65" s="14" t="s">
        <v>26</v>
      </c>
      <c r="AO65" s="42" t="s">
        <v>277</v>
      </c>
    </row>
    <row r="66" spans="39:41" s="42" customFormat="1" ht="13" customHeight="1">
      <c r="AM66" s="1" t="s">
        <v>27</v>
      </c>
      <c r="AN66" s="14" t="s">
        <v>117</v>
      </c>
    </row>
    <row r="67" spans="39:41" s="42" customFormat="1" ht="13" customHeight="1">
      <c r="AM67" s="1" t="s">
        <v>28</v>
      </c>
      <c r="AN67" s="14" t="s">
        <v>28</v>
      </c>
    </row>
    <row r="68" spans="39:41" s="42" customFormat="1" ht="13" customHeight="1">
      <c r="AM68" s="1" t="s">
        <v>29</v>
      </c>
      <c r="AN68" s="14" t="s">
        <v>118</v>
      </c>
    </row>
    <row r="69" spans="39:41" s="42" customFormat="1" ht="13" customHeight="1">
      <c r="AM69"/>
      <c r="AN69"/>
    </row>
    <row r="70" spans="39:41" s="42" customFormat="1" ht="13" customHeight="1"/>
    <row r="71" spans="39:41" s="42" customFormat="1" ht="13" customHeight="1"/>
    <row r="72" spans="39:41" s="42" customFormat="1" ht="13" customHeight="1"/>
    <row r="73" spans="39:41" s="42" customFormat="1" ht="13" customHeight="1"/>
    <row r="74" spans="39:41" s="42" customFormat="1" ht="13" customHeight="1"/>
    <row r="75" spans="39:41" s="42" customFormat="1" ht="13" customHeight="1"/>
    <row r="76" spans="39:41" s="42" customFormat="1" ht="13" customHeight="1"/>
    <row r="77" spans="39:41" s="42" customFormat="1" ht="13" customHeight="1"/>
    <row r="78" spans="39:41" s="42" customFormat="1" ht="13" customHeight="1"/>
    <row r="79" spans="39:41" s="42" customFormat="1" ht="13" customHeight="1"/>
    <row r="80" spans="39:41" s="42" customFormat="1" ht="13" customHeight="1"/>
    <row r="81" s="42" customFormat="1" ht="13" customHeight="1"/>
    <row r="82" s="42" customFormat="1" ht="13" customHeight="1"/>
    <row r="83" s="42" customFormat="1" ht="13" customHeight="1"/>
    <row r="84" s="42" customFormat="1" ht="13" customHeight="1"/>
    <row r="85" s="42" customFormat="1" ht="13" customHeight="1"/>
    <row r="86" s="42" customFormat="1" ht="13" customHeight="1"/>
    <row r="87" s="42" customFormat="1" ht="13" customHeight="1"/>
    <row r="88" s="42" customFormat="1" ht="13" customHeight="1"/>
    <row r="89" s="42" customFormat="1" ht="13" customHeight="1"/>
    <row r="90" s="42" customFormat="1" ht="13" customHeight="1"/>
    <row r="91" s="42" customFormat="1" ht="13" customHeight="1"/>
    <row r="92" s="42" customFormat="1" ht="13" customHeight="1"/>
    <row r="93" s="42" customFormat="1" ht="13" customHeight="1"/>
    <row r="94" s="42" customFormat="1" ht="13" customHeight="1"/>
    <row r="95" s="42" customFormat="1" ht="13" customHeight="1"/>
    <row r="96" s="42" customFormat="1" ht="13" customHeight="1"/>
    <row r="97" s="42" customFormat="1" ht="13" customHeight="1"/>
    <row r="98" s="42" customFormat="1" ht="13" customHeight="1"/>
    <row r="99" s="42" customFormat="1" ht="13" customHeight="1"/>
  </sheetData>
  <mergeCells count="12">
    <mergeCell ref="AW17:BE20"/>
    <mergeCell ref="AW8:BE11"/>
    <mergeCell ref="AC27:AE27"/>
    <mergeCell ref="AL9:AT16"/>
    <mergeCell ref="AW14:BE16"/>
    <mergeCell ref="AA14:AI16"/>
    <mergeCell ref="AA17:AI19"/>
    <mergeCell ref="C7:L13"/>
    <mergeCell ref="D15:L19"/>
    <mergeCell ref="P9:X11"/>
    <mergeCell ref="P13:X16"/>
    <mergeCell ref="AA9:AH11"/>
  </mergeCells>
  <phoneticPr fontId="10"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52752-2706-B549-9E9E-B786E4589FC2}">
  <dimension ref="B1:S112"/>
  <sheetViews>
    <sheetView showGridLines="0" tabSelected="1" workbookViewId="0">
      <selection activeCell="T45" sqref="T45"/>
    </sheetView>
  </sheetViews>
  <sheetFormatPr baseColWidth="10" defaultRowHeight="13"/>
  <cols>
    <col min="9" max="9" width="13.33203125" customWidth="1"/>
    <col min="20" max="20" width="10.83203125" customWidth="1"/>
  </cols>
  <sheetData>
    <row r="1" spans="2:19" ht="14" thickBot="1"/>
    <row r="2" spans="2:19">
      <c r="B2" s="223" t="s">
        <v>369</v>
      </c>
      <c r="C2" s="224"/>
      <c r="D2" s="224"/>
      <c r="E2" s="224"/>
      <c r="F2" s="224"/>
      <c r="G2" s="224"/>
      <c r="H2" s="224"/>
      <c r="I2" s="224"/>
      <c r="J2" s="224"/>
      <c r="K2" s="224"/>
      <c r="L2" s="224"/>
      <c r="M2" s="224"/>
      <c r="N2" s="224"/>
      <c r="O2" s="224"/>
      <c r="P2" s="224"/>
      <c r="Q2" s="224"/>
      <c r="R2" s="225"/>
    </row>
    <row r="3" spans="2:19">
      <c r="B3" s="226"/>
      <c r="C3" s="249"/>
      <c r="D3" s="249"/>
      <c r="E3" s="249"/>
      <c r="F3" s="249"/>
      <c r="G3" s="249"/>
      <c r="H3" s="249"/>
      <c r="I3" s="249"/>
      <c r="J3" s="249"/>
      <c r="K3" s="249"/>
      <c r="L3" s="249"/>
      <c r="M3" s="249"/>
      <c r="N3" s="249"/>
      <c r="O3" s="249"/>
      <c r="P3" s="249"/>
      <c r="Q3" s="249"/>
      <c r="R3" s="227"/>
    </row>
    <row r="4" spans="2:19">
      <c r="B4" s="228"/>
      <c r="C4" s="229"/>
      <c r="D4" s="229"/>
      <c r="E4" s="229"/>
      <c r="F4" s="229"/>
      <c r="G4" s="229"/>
      <c r="H4" s="229"/>
      <c r="I4" s="229"/>
      <c r="J4" s="229"/>
      <c r="K4" s="229"/>
      <c r="L4" s="229"/>
      <c r="M4" s="229"/>
      <c r="N4" s="229"/>
      <c r="O4" s="229"/>
      <c r="P4" s="229"/>
      <c r="Q4" s="229"/>
      <c r="R4" s="230"/>
    </row>
    <row r="5" spans="2:19">
      <c r="B5" s="15"/>
      <c r="C5" s="250"/>
      <c r="D5" s="250"/>
      <c r="E5" s="250"/>
      <c r="F5" s="250"/>
      <c r="G5" s="250"/>
      <c r="H5" s="250"/>
      <c r="I5" s="250"/>
      <c r="J5" s="250"/>
      <c r="K5" s="250"/>
      <c r="L5" s="250"/>
      <c r="M5" s="250"/>
      <c r="N5" s="250"/>
      <c r="O5" s="250"/>
      <c r="P5" s="250"/>
      <c r="Q5" s="250"/>
      <c r="R5" s="16"/>
    </row>
    <row r="6" spans="2:19">
      <c r="B6" s="231" t="s">
        <v>397</v>
      </c>
      <c r="C6" s="232"/>
      <c r="D6" s="232"/>
      <c r="E6" s="232"/>
      <c r="F6" s="232"/>
      <c r="G6" s="232"/>
      <c r="H6" s="232"/>
      <c r="I6" s="232"/>
      <c r="J6" s="232"/>
      <c r="K6" s="232"/>
      <c r="L6" s="232"/>
      <c r="M6" s="232"/>
      <c r="N6" s="232"/>
      <c r="O6" s="232"/>
      <c r="P6" s="232"/>
      <c r="Q6" s="232"/>
      <c r="R6" s="233"/>
    </row>
    <row r="7" spans="2:19">
      <c r="B7" s="234"/>
      <c r="C7" s="235"/>
      <c r="D7" s="235"/>
      <c r="E7" s="235"/>
      <c r="F7" s="235"/>
      <c r="G7" s="235"/>
      <c r="H7" s="235"/>
      <c r="I7" s="235"/>
      <c r="J7" s="235"/>
      <c r="K7" s="235"/>
      <c r="L7" s="235"/>
      <c r="M7" s="235"/>
      <c r="N7" s="235"/>
      <c r="O7" s="235"/>
      <c r="P7" s="235"/>
      <c r="Q7" s="235"/>
      <c r="R7" s="236"/>
    </row>
    <row r="8" spans="2:19">
      <c r="B8" s="15"/>
      <c r="C8" s="250"/>
      <c r="D8" s="250"/>
      <c r="E8" s="250"/>
      <c r="F8" s="250"/>
      <c r="G8" s="250"/>
      <c r="H8" s="250"/>
      <c r="I8" s="250"/>
      <c r="J8" s="250"/>
      <c r="K8" s="250"/>
      <c r="L8" s="250"/>
      <c r="M8" s="250"/>
      <c r="N8" s="250"/>
      <c r="O8" s="250"/>
      <c r="P8" s="250"/>
      <c r="Q8" s="250"/>
      <c r="R8" s="16"/>
    </row>
    <row r="9" spans="2:19" ht="18" customHeight="1">
      <c r="B9" s="237" t="s">
        <v>370</v>
      </c>
      <c r="C9" s="171"/>
      <c r="D9" s="171"/>
      <c r="E9" s="171"/>
      <c r="F9" s="238"/>
      <c r="G9" s="250"/>
      <c r="H9" s="250"/>
      <c r="I9" s="250"/>
      <c r="J9" s="250"/>
      <c r="K9" s="211" t="s">
        <v>374</v>
      </c>
      <c r="L9" s="212"/>
      <c r="M9" s="212"/>
      <c r="N9" s="212"/>
      <c r="O9" s="213"/>
      <c r="P9" s="250"/>
      <c r="Q9" s="250"/>
      <c r="R9" s="16"/>
    </row>
    <row r="10" spans="2:19" ht="13" customHeight="1">
      <c r="B10" s="239"/>
      <c r="C10" s="240"/>
      <c r="D10" s="240"/>
      <c r="E10" s="240"/>
      <c r="F10" s="241"/>
      <c r="G10" s="112"/>
      <c r="H10" s="112"/>
      <c r="I10" s="113"/>
      <c r="J10" s="250"/>
      <c r="K10" s="214"/>
      <c r="L10" s="215"/>
      <c r="M10" s="215"/>
      <c r="N10" s="215"/>
      <c r="O10" s="216"/>
      <c r="P10" s="112"/>
      <c r="Q10" s="112"/>
      <c r="R10" s="147"/>
    </row>
    <row r="11" spans="2:19" ht="14" customHeight="1">
      <c r="B11" s="148"/>
      <c r="C11" s="251"/>
      <c r="D11" s="251"/>
      <c r="E11" s="251"/>
      <c r="F11" s="251"/>
      <c r="G11" s="252"/>
      <c r="H11" s="252"/>
      <c r="I11" s="114"/>
      <c r="J11" s="250"/>
      <c r="K11" s="134"/>
      <c r="L11" s="253"/>
      <c r="M11" s="253"/>
      <c r="N11" s="253"/>
      <c r="O11" s="253"/>
      <c r="P11" s="252"/>
      <c r="Q11" s="252"/>
      <c r="R11" s="133"/>
      <c r="S11" s="13"/>
    </row>
    <row r="12" spans="2:19" ht="14" customHeight="1">
      <c r="B12" s="149" t="s">
        <v>371</v>
      </c>
      <c r="C12" s="251"/>
      <c r="D12" s="251"/>
      <c r="E12" s="251"/>
      <c r="F12" s="251"/>
      <c r="G12" s="252"/>
      <c r="H12" s="252"/>
      <c r="I12" s="114"/>
      <c r="J12" s="250"/>
      <c r="K12" s="199" t="s">
        <v>375</v>
      </c>
      <c r="L12" s="254"/>
      <c r="M12" s="254"/>
      <c r="N12" s="254"/>
      <c r="O12" s="254"/>
      <c r="P12" s="254"/>
      <c r="Q12" s="254"/>
      <c r="R12" s="133"/>
      <c r="S12" s="13"/>
    </row>
    <row r="13" spans="2:19" ht="13" customHeight="1">
      <c r="B13" s="149" t="s">
        <v>401</v>
      </c>
      <c r="C13" s="255"/>
      <c r="D13" s="255"/>
      <c r="E13" s="255"/>
      <c r="F13" s="255"/>
      <c r="G13" s="255"/>
      <c r="H13" s="255"/>
      <c r="I13" s="131"/>
      <c r="J13" s="250"/>
      <c r="K13" s="199"/>
      <c r="L13" s="254"/>
      <c r="M13" s="254"/>
      <c r="N13" s="254"/>
      <c r="O13" s="254"/>
      <c r="P13" s="254"/>
      <c r="Q13" s="254"/>
      <c r="R13" s="133"/>
      <c r="S13" s="13"/>
    </row>
    <row r="14" spans="2:19" ht="13" customHeight="1">
      <c r="B14" s="149" t="s">
        <v>402</v>
      </c>
      <c r="C14" s="256"/>
      <c r="D14" s="256"/>
      <c r="E14" s="256"/>
      <c r="F14" s="256"/>
      <c r="G14" s="256"/>
      <c r="H14" s="256"/>
      <c r="I14" s="132"/>
      <c r="J14" s="250"/>
      <c r="K14" s="135" t="s">
        <v>377</v>
      </c>
      <c r="L14" s="252"/>
      <c r="M14" s="252"/>
      <c r="N14" s="252"/>
      <c r="O14" s="252"/>
      <c r="P14" s="252"/>
      <c r="Q14" s="252"/>
      <c r="R14" s="133"/>
      <c r="S14" s="13"/>
    </row>
    <row r="15" spans="2:19">
      <c r="B15" s="257" t="s">
        <v>403</v>
      </c>
      <c r="C15" s="252"/>
      <c r="D15" s="252"/>
      <c r="E15" s="252"/>
      <c r="F15" s="252"/>
      <c r="G15" s="252"/>
      <c r="H15" s="252"/>
      <c r="I15" s="114"/>
      <c r="J15" s="250"/>
      <c r="K15" s="200" t="s">
        <v>379</v>
      </c>
      <c r="L15" s="258"/>
      <c r="M15" s="258"/>
      <c r="N15" s="258"/>
      <c r="O15" s="258"/>
      <c r="P15" s="258"/>
      <c r="Q15" s="258"/>
      <c r="R15" s="201"/>
      <c r="S15" s="14"/>
    </row>
    <row r="16" spans="2:19">
      <c r="B16" s="115"/>
      <c r="C16" s="116"/>
      <c r="D16" s="116"/>
      <c r="E16" s="116"/>
      <c r="F16" s="116"/>
      <c r="G16" s="116"/>
      <c r="H16" s="116"/>
      <c r="I16" s="117"/>
      <c r="J16" s="250"/>
      <c r="K16" s="202"/>
      <c r="L16" s="203"/>
      <c r="M16" s="203"/>
      <c r="N16" s="203"/>
      <c r="O16" s="203"/>
      <c r="P16" s="203"/>
      <c r="Q16" s="203"/>
      <c r="R16" s="204"/>
    </row>
    <row r="17" spans="2:18">
      <c r="B17" s="15"/>
      <c r="C17" s="250"/>
      <c r="D17" s="250"/>
      <c r="E17" s="250"/>
      <c r="F17" s="250"/>
      <c r="G17" s="250"/>
      <c r="H17" s="250"/>
      <c r="I17" s="250"/>
      <c r="J17" s="250"/>
      <c r="K17" s="250"/>
      <c r="L17" s="250"/>
      <c r="M17" s="250"/>
      <c r="N17" s="250"/>
      <c r="O17" s="250"/>
      <c r="P17" s="250"/>
      <c r="Q17" s="250"/>
      <c r="R17" s="16"/>
    </row>
    <row r="18" spans="2:18">
      <c r="B18" s="15"/>
      <c r="C18" s="250"/>
      <c r="D18" s="250"/>
      <c r="E18" s="250"/>
      <c r="F18" s="250"/>
      <c r="G18" s="250"/>
      <c r="H18" s="250"/>
      <c r="I18" s="250"/>
      <c r="J18" s="250"/>
      <c r="K18" s="250"/>
      <c r="L18" s="250"/>
      <c r="M18" s="250"/>
      <c r="N18" s="250"/>
      <c r="O18" s="250"/>
      <c r="P18" s="250"/>
      <c r="Q18" s="250"/>
      <c r="R18" s="16"/>
    </row>
    <row r="19" spans="2:18">
      <c r="B19" s="15"/>
      <c r="C19" s="250"/>
      <c r="D19" s="250"/>
      <c r="E19" s="250"/>
      <c r="F19" s="250"/>
      <c r="G19" s="250"/>
      <c r="H19" s="250"/>
      <c r="I19" s="250"/>
      <c r="J19" s="250"/>
      <c r="K19" s="250"/>
      <c r="L19" s="250"/>
      <c r="M19" s="250"/>
      <c r="N19" s="250"/>
      <c r="O19" s="250"/>
      <c r="P19" s="250"/>
      <c r="Q19" s="250"/>
      <c r="R19" s="16"/>
    </row>
    <row r="20" spans="2:18">
      <c r="B20" s="15"/>
      <c r="C20" s="250"/>
      <c r="D20" s="250"/>
      <c r="E20" s="250"/>
      <c r="F20" s="250"/>
      <c r="G20" s="250"/>
      <c r="H20" s="250"/>
      <c r="I20" s="250"/>
      <c r="J20" s="250"/>
      <c r="K20" s="250"/>
      <c r="L20" s="250"/>
      <c r="M20" s="250"/>
      <c r="N20" s="250"/>
      <c r="O20" s="250"/>
      <c r="P20" s="250"/>
      <c r="Q20" s="250"/>
      <c r="R20" s="16"/>
    </row>
    <row r="21" spans="2:18">
      <c r="B21" s="15"/>
      <c r="C21" s="250"/>
      <c r="D21" s="250"/>
      <c r="E21" s="250"/>
      <c r="F21" s="250"/>
      <c r="G21" s="250"/>
      <c r="H21" s="250"/>
      <c r="I21" s="250"/>
      <c r="J21" s="250"/>
      <c r="K21" s="250"/>
      <c r="L21" s="250"/>
      <c r="M21" s="250"/>
      <c r="N21" s="250"/>
      <c r="O21" s="250"/>
      <c r="P21" s="250"/>
      <c r="Q21" s="250"/>
      <c r="R21" s="16"/>
    </row>
    <row r="22" spans="2:18">
      <c r="B22" s="15"/>
      <c r="C22" s="250"/>
      <c r="D22" s="250"/>
      <c r="E22" s="250"/>
      <c r="F22" s="250"/>
      <c r="G22" s="250"/>
      <c r="H22" s="250"/>
      <c r="I22" s="250"/>
      <c r="J22" s="250"/>
      <c r="K22" s="250"/>
      <c r="L22" s="250"/>
      <c r="M22" s="250"/>
      <c r="N22" s="250"/>
      <c r="O22" s="250"/>
      <c r="P22" s="250"/>
      <c r="Q22" s="250"/>
      <c r="R22" s="16"/>
    </row>
    <row r="23" spans="2:18">
      <c r="B23" s="15"/>
      <c r="C23" s="250"/>
      <c r="D23" s="250"/>
      <c r="E23" s="250"/>
      <c r="F23" s="250"/>
      <c r="G23" s="250"/>
      <c r="H23" s="250"/>
      <c r="I23" s="250"/>
      <c r="J23" s="250"/>
      <c r="K23" s="250"/>
      <c r="L23" s="250"/>
      <c r="M23" s="250"/>
      <c r="N23" s="250"/>
      <c r="O23" s="250"/>
      <c r="P23" s="250"/>
      <c r="Q23" s="250"/>
      <c r="R23" s="16"/>
    </row>
    <row r="24" spans="2:18">
      <c r="B24" s="15"/>
      <c r="C24" s="250"/>
      <c r="D24" s="250"/>
      <c r="E24" s="250"/>
      <c r="F24" s="250"/>
      <c r="G24" s="250"/>
      <c r="H24" s="250"/>
      <c r="I24" s="250"/>
      <c r="J24" s="250"/>
      <c r="K24" s="250"/>
      <c r="L24" s="250"/>
      <c r="M24" s="250"/>
      <c r="N24" s="250"/>
      <c r="O24" s="250"/>
      <c r="P24" s="250"/>
      <c r="Q24" s="250"/>
      <c r="R24" s="16"/>
    </row>
    <row r="25" spans="2:18">
      <c r="B25" s="15"/>
      <c r="C25" s="250"/>
      <c r="D25" s="250"/>
      <c r="E25" s="250"/>
      <c r="F25" s="250"/>
      <c r="G25" s="250"/>
      <c r="H25" s="250"/>
      <c r="I25" s="250"/>
      <c r="J25" s="250"/>
      <c r="K25" s="250"/>
      <c r="L25" s="250"/>
      <c r="M25" s="250"/>
      <c r="N25" s="250"/>
      <c r="O25" s="250"/>
      <c r="P25" s="250"/>
      <c r="Q25" s="250"/>
      <c r="R25" s="16"/>
    </row>
    <row r="26" spans="2:18">
      <c r="B26" s="15"/>
      <c r="C26" s="250"/>
      <c r="D26" s="250"/>
      <c r="E26" s="250"/>
      <c r="F26" s="250"/>
      <c r="G26" s="250"/>
      <c r="H26" s="250"/>
      <c r="I26" s="250"/>
      <c r="J26" s="250"/>
      <c r="K26" s="250"/>
      <c r="L26" s="250"/>
      <c r="M26" s="250"/>
      <c r="N26" s="250"/>
      <c r="O26" s="250"/>
      <c r="P26" s="250"/>
      <c r="Q26" s="250"/>
      <c r="R26" s="16"/>
    </row>
    <row r="27" spans="2:18">
      <c r="B27" s="15"/>
      <c r="C27" s="250"/>
      <c r="D27" s="250"/>
      <c r="E27" s="250"/>
      <c r="F27" s="250"/>
      <c r="G27" s="250"/>
      <c r="H27" s="250"/>
      <c r="I27" s="250"/>
      <c r="J27" s="250"/>
      <c r="K27" s="250"/>
      <c r="L27" s="250"/>
      <c r="M27" s="250"/>
      <c r="N27" s="250"/>
      <c r="O27" s="250"/>
      <c r="P27" s="250"/>
      <c r="Q27" s="250"/>
      <c r="R27" s="16"/>
    </row>
    <row r="28" spans="2:18">
      <c r="B28" s="15"/>
      <c r="C28" s="250"/>
      <c r="D28" s="250"/>
      <c r="E28" s="250"/>
      <c r="F28" s="250"/>
      <c r="G28" s="250"/>
      <c r="H28" s="250"/>
      <c r="I28" s="250"/>
      <c r="J28" s="250"/>
      <c r="K28" s="250"/>
      <c r="L28" s="250"/>
      <c r="M28" s="250"/>
      <c r="N28" s="250"/>
      <c r="O28" s="250"/>
      <c r="P28" s="250"/>
      <c r="Q28" s="250"/>
      <c r="R28" s="16"/>
    </row>
    <row r="29" spans="2:18">
      <c r="B29" s="15"/>
      <c r="C29" s="250"/>
      <c r="D29" s="250"/>
      <c r="E29" s="250"/>
      <c r="F29" s="250"/>
      <c r="G29" s="250"/>
      <c r="H29" s="250"/>
      <c r="I29" s="250"/>
      <c r="J29" s="250"/>
      <c r="K29" s="250"/>
      <c r="L29" s="250"/>
      <c r="M29" s="250"/>
      <c r="N29" s="250"/>
      <c r="O29" s="250"/>
      <c r="P29" s="250"/>
      <c r="Q29" s="250"/>
      <c r="R29" s="16"/>
    </row>
    <row r="30" spans="2:18">
      <c r="B30" s="15"/>
      <c r="C30" s="250"/>
      <c r="D30" s="250"/>
      <c r="E30" s="250"/>
      <c r="F30" s="250"/>
      <c r="G30" s="250"/>
      <c r="H30" s="250"/>
      <c r="I30" s="250"/>
      <c r="J30" s="250"/>
      <c r="K30" s="250"/>
      <c r="L30" s="250"/>
      <c r="M30" s="250"/>
      <c r="N30" s="250"/>
      <c r="O30" s="250"/>
      <c r="P30" s="250"/>
      <c r="Q30" s="250"/>
      <c r="R30" s="16"/>
    </row>
    <row r="31" spans="2:18">
      <c r="B31" s="15"/>
      <c r="C31" s="250"/>
      <c r="D31" s="250"/>
      <c r="E31" s="250"/>
      <c r="F31" s="250"/>
      <c r="G31" s="250"/>
      <c r="H31" s="250"/>
      <c r="I31" s="250"/>
      <c r="J31" s="250"/>
      <c r="K31" s="250"/>
      <c r="L31" s="250"/>
      <c r="M31" s="250"/>
      <c r="N31" s="250"/>
      <c r="O31" s="250"/>
      <c r="P31" s="250"/>
      <c r="Q31" s="250"/>
      <c r="R31" s="16"/>
    </row>
    <row r="32" spans="2:18">
      <c r="B32" s="15"/>
      <c r="C32" s="250"/>
      <c r="D32" s="250"/>
      <c r="E32" s="250"/>
      <c r="F32" s="250"/>
      <c r="G32" s="250"/>
      <c r="H32" s="250"/>
      <c r="I32" s="250"/>
      <c r="J32" s="250"/>
      <c r="K32" s="250"/>
      <c r="L32" s="250"/>
      <c r="M32" s="250"/>
      <c r="N32" s="250"/>
      <c r="O32" s="250"/>
      <c r="P32" s="250"/>
      <c r="Q32" s="250"/>
      <c r="R32" s="16"/>
    </row>
    <row r="33" spans="2:18">
      <c r="B33" s="15"/>
      <c r="C33" s="250"/>
      <c r="D33" s="250"/>
      <c r="E33" s="250"/>
      <c r="F33" s="250"/>
      <c r="G33" s="250"/>
      <c r="H33" s="250"/>
      <c r="I33" s="250"/>
      <c r="J33" s="250"/>
      <c r="K33" s="250"/>
      <c r="L33" s="250"/>
      <c r="M33" s="250"/>
      <c r="N33" s="250"/>
      <c r="O33" s="250"/>
      <c r="P33" s="250"/>
      <c r="Q33" s="250"/>
      <c r="R33" s="16"/>
    </row>
    <row r="34" spans="2:18">
      <c r="B34" s="15"/>
      <c r="C34" s="250"/>
      <c r="D34" s="250"/>
      <c r="E34" s="250"/>
      <c r="F34" s="250"/>
      <c r="G34" s="250"/>
      <c r="H34" s="250"/>
      <c r="I34" s="250"/>
      <c r="J34" s="250"/>
      <c r="K34" s="250"/>
      <c r="L34" s="250"/>
      <c r="M34" s="250"/>
      <c r="N34" s="250"/>
      <c r="O34" s="250"/>
      <c r="P34" s="250"/>
      <c r="Q34" s="250"/>
      <c r="R34" s="16"/>
    </row>
    <row r="35" spans="2:18">
      <c r="B35" s="15"/>
      <c r="C35" s="250"/>
      <c r="D35" s="250"/>
      <c r="E35" s="250"/>
      <c r="F35" s="250"/>
      <c r="G35" s="250"/>
      <c r="H35" s="250"/>
      <c r="I35" s="250"/>
      <c r="J35" s="250"/>
      <c r="K35" s="250"/>
      <c r="L35" s="250"/>
      <c r="M35" s="250"/>
      <c r="N35" s="250"/>
      <c r="O35" s="250"/>
      <c r="P35" s="250"/>
      <c r="Q35" s="250"/>
      <c r="R35" s="16"/>
    </row>
    <row r="36" spans="2:18">
      <c r="B36" s="15"/>
      <c r="C36" s="250"/>
      <c r="D36" s="250"/>
      <c r="E36" s="250"/>
      <c r="F36" s="250"/>
      <c r="G36" s="250"/>
      <c r="H36" s="250"/>
      <c r="I36" s="250"/>
      <c r="J36" s="250"/>
      <c r="K36" s="250"/>
      <c r="L36" s="250"/>
      <c r="M36" s="250"/>
      <c r="N36" s="250"/>
      <c r="O36" s="250"/>
      <c r="P36" s="250"/>
      <c r="Q36" s="250"/>
      <c r="R36" s="16"/>
    </row>
    <row r="37" spans="2:18">
      <c r="B37" s="15"/>
      <c r="C37" s="250"/>
      <c r="D37" s="250"/>
      <c r="E37" s="250"/>
      <c r="F37" s="250"/>
      <c r="G37" s="250"/>
      <c r="H37" s="250"/>
      <c r="I37" s="250"/>
      <c r="J37" s="250"/>
      <c r="K37" s="250"/>
      <c r="L37" s="250"/>
      <c r="M37" s="250"/>
      <c r="N37" s="250"/>
      <c r="O37" s="250"/>
      <c r="P37" s="250"/>
      <c r="Q37" s="250"/>
      <c r="R37" s="16"/>
    </row>
    <row r="38" spans="2:18" ht="18">
      <c r="B38" s="15"/>
      <c r="C38" s="250"/>
      <c r="D38" s="259"/>
      <c r="E38" s="250"/>
      <c r="F38" s="250"/>
      <c r="G38" s="250"/>
      <c r="H38" s="250"/>
      <c r="I38" s="250"/>
      <c r="J38" s="250"/>
      <c r="K38" s="250"/>
      <c r="L38" s="250"/>
      <c r="M38" s="250"/>
      <c r="N38" s="259"/>
      <c r="O38" s="250"/>
      <c r="P38" s="250"/>
      <c r="Q38" s="250"/>
      <c r="R38" s="16"/>
    </row>
    <row r="39" spans="2:18">
      <c r="B39" s="15"/>
      <c r="C39" s="250"/>
      <c r="D39" s="250"/>
      <c r="E39" s="250"/>
      <c r="F39" s="250"/>
      <c r="G39" s="250"/>
      <c r="H39" s="250"/>
      <c r="I39" s="250"/>
      <c r="J39" s="250"/>
      <c r="K39" s="250"/>
      <c r="L39" s="250"/>
      <c r="M39" s="250"/>
      <c r="N39" s="250"/>
      <c r="O39" s="250"/>
      <c r="P39" s="250"/>
      <c r="Q39" s="250"/>
      <c r="R39" s="16"/>
    </row>
    <row r="40" spans="2:18">
      <c r="B40" s="15"/>
      <c r="C40" s="250"/>
      <c r="D40" s="250"/>
      <c r="E40" s="250"/>
      <c r="F40" s="250"/>
      <c r="G40" s="250"/>
      <c r="H40" s="250"/>
      <c r="I40" s="250"/>
      <c r="J40" s="250"/>
      <c r="K40" s="250"/>
      <c r="L40" s="250"/>
      <c r="M40" s="250"/>
      <c r="N40" s="250"/>
      <c r="O40" s="250"/>
      <c r="P40" s="250"/>
      <c r="Q40" s="250"/>
      <c r="R40" s="16"/>
    </row>
    <row r="41" spans="2:18">
      <c r="B41" s="15"/>
      <c r="C41" s="250"/>
      <c r="D41" s="250"/>
      <c r="E41" s="250"/>
      <c r="F41" s="250"/>
      <c r="G41" s="250"/>
      <c r="H41" s="250"/>
      <c r="I41" s="250"/>
      <c r="J41" s="250"/>
      <c r="K41" s="250"/>
      <c r="L41" s="250"/>
      <c r="M41" s="250"/>
      <c r="N41" s="250"/>
      <c r="O41" s="250"/>
      <c r="P41" s="250"/>
      <c r="Q41" s="250"/>
      <c r="R41" s="16"/>
    </row>
    <row r="42" spans="2:18" ht="13" customHeight="1">
      <c r="B42" s="217" t="s">
        <v>378</v>
      </c>
      <c r="C42" s="218"/>
      <c r="D42" s="218"/>
      <c r="E42" s="218"/>
      <c r="F42" s="218"/>
      <c r="G42" s="219"/>
      <c r="H42" s="250"/>
      <c r="I42" s="250"/>
      <c r="J42" s="250"/>
      <c r="K42" s="205" t="s">
        <v>384</v>
      </c>
      <c r="L42" s="206"/>
      <c r="M42" s="206"/>
      <c r="N42" s="206"/>
      <c r="O42" s="206"/>
      <c r="P42" s="207"/>
      <c r="Q42" s="250"/>
      <c r="R42" s="16"/>
    </row>
    <row r="43" spans="2:18" ht="13" customHeight="1">
      <c r="B43" s="220"/>
      <c r="C43" s="221"/>
      <c r="D43" s="221"/>
      <c r="E43" s="221"/>
      <c r="F43" s="221"/>
      <c r="G43" s="222"/>
      <c r="H43" s="112"/>
      <c r="I43" s="113"/>
      <c r="J43" s="250"/>
      <c r="K43" s="208"/>
      <c r="L43" s="209"/>
      <c r="M43" s="209"/>
      <c r="N43" s="209"/>
      <c r="O43" s="209"/>
      <c r="P43" s="210"/>
      <c r="Q43" s="113"/>
      <c r="R43" s="16"/>
    </row>
    <row r="44" spans="2:18" ht="14" customHeight="1">
      <c r="B44" s="150"/>
      <c r="C44" s="260"/>
      <c r="D44" s="260"/>
      <c r="E44" s="260"/>
      <c r="F44" s="260"/>
      <c r="G44" s="260"/>
      <c r="H44" s="252"/>
      <c r="I44" s="114"/>
      <c r="J44" s="250"/>
      <c r="K44" s="138"/>
      <c r="L44" s="261"/>
      <c r="M44" s="261"/>
      <c r="N44" s="261"/>
      <c r="O44" s="261"/>
      <c r="P44" s="261"/>
      <c r="Q44" s="114"/>
      <c r="R44" s="16"/>
    </row>
    <row r="45" spans="2:18">
      <c r="B45" s="149" t="s">
        <v>382</v>
      </c>
      <c r="C45" s="255"/>
      <c r="D45" s="255"/>
      <c r="E45" s="255"/>
      <c r="F45" s="255"/>
      <c r="G45" s="255"/>
      <c r="H45" s="255"/>
      <c r="I45" s="131"/>
      <c r="J45" s="250"/>
      <c r="K45" s="137" t="s">
        <v>376</v>
      </c>
      <c r="L45" s="252"/>
      <c r="M45" s="252"/>
      <c r="N45" s="252"/>
      <c r="O45" s="252"/>
      <c r="P45" s="252"/>
      <c r="Q45" s="114"/>
      <c r="R45" s="16"/>
    </row>
    <row r="46" spans="2:18">
      <c r="B46" s="149" t="s">
        <v>383</v>
      </c>
      <c r="C46" s="255"/>
      <c r="D46" s="255"/>
      <c r="E46" s="255"/>
      <c r="F46" s="255"/>
      <c r="G46" s="255"/>
      <c r="H46" s="255"/>
      <c r="I46" s="131"/>
      <c r="J46" s="250"/>
      <c r="K46" s="199" t="s">
        <v>375</v>
      </c>
      <c r="L46" s="254"/>
      <c r="M46" s="254"/>
      <c r="N46" s="254"/>
      <c r="O46" s="254"/>
      <c r="P46" s="254"/>
      <c r="Q46" s="198"/>
      <c r="R46" s="16"/>
    </row>
    <row r="47" spans="2:18" ht="13" customHeight="1">
      <c r="B47" s="197" t="s">
        <v>380</v>
      </c>
      <c r="C47" s="254"/>
      <c r="D47" s="254"/>
      <c r="E47" s="254"/>
      <c r="F47" s="254"/>
      <c r="G47" s="254"/>
      <c r="H47" s="254"/>
      <c r="I47" s="198"/>
      <c r="J47" s="250"/>
      <c r="K47" s="199"/>
      <c r="L47" s="254"/>
      <c r="M47" s="254"/>
      <c r="N47" s="254"/>
      <c r="O47" s="254"/>
      <c r="P47" s="254"/>
      <c r="Q47" s="198"/>
      <c r="R47" s="16"/>
    </row>
    <row r="48" spans="2:18">
      <c r="B48" s="197"/>
      <c r="C48" s="254"/>
      <c r="D48" s="254"/>
      <c r="E48" s="254"/>
      <c r="F48" s="254"/>
      <c r="G48" s="254"/>
      <c r="H48" s="254"/>
      <c r="I48" s="198"/>
      <c r="J48" s="250"/>
      <c r="K48" s="135" t="s">
        <v>404</v>
      </c>
      <c r="L48" s="252"/>
      <c r="M48" s="252"/>
      <c r="N48" s="252"/>
      <c r="O48" s="252"/>
      <c r="P48" s="252"/>
      <c r="Q48" s="252"/>
      <c r="R48" s="16"/>
    </row>
    <row r="49" spans="2:19">
      <c r="B49" s="151" t="s">
        <v>381</v>
      </c>
      <c r="C49" s="116"/>
      <c r="D49" s="116"/>
      <c r="E49" s="116"/>
      <c r="F49" s="116"/>
      <c r="G49" s="116"/>
      <c r="H49" s="116"/>
      <c r="I49" s="117"/>
      <c r="J49" s="250"/>
      <c r="K49" s="136"/>
      <c r="L49" s="116"/>
      <c r="M49" s="116"/>
      <c r="N49" s="116"/>
      <c r="O49" s="116"/>
      <c r="P49" s="116"/>
      <c r="Q49" s="117"/>
      <c r="R49" s="16"/>
    </row>
    <row r="50" spans="2:19">
      <c r="B50" s="15"/>
      <c r="C50" s="250"/>
      <c r="D50" s="250"/>
      <c r="E50" s="250"/>
      <c r="F50" s="250"/>
      <c r="G50" s="250"/>
      <c r="H50" s="250"/>
      <c r="I50" s="250"/>
      <c r="J50" s="250"/>
      <c r="K50" s="250"/>
      <c r="L50" s="250"/>
      <c r="M50" s="250"/>
      <c r="N50" s="250"/>
      <c r="O50" s="250"/>
      <c r="P50" s="250"/>
      <c r="Q50" s="250"/>
      <c r="R50" s="16"/>
    </row>
    <row r="51" spans="2:19">
      <c r="B51" s="15"/>
      <c r="C51" s="250"/>
      <c r="D51" s="250"/>
      <c r="E51" s="250"/>
      <c r="F51" s="250"/>
      <c r="G51" s="250"/>
      <c r="H51" s="250"/>
      <c r="I51" s="250"/>
      <c r="J51" s="250"/>
      <c r="K51" s="250"/>
      <c r="L51" s="250"/>
      <c r="M51" s="250"/>
      <c r="N51" s="250"/>
      <c r="O51" s="250"/>
      <c r="P51" s="250"/>
      <c r="Q51" s="250"/>
      <c r="R51" s="16"/>
    </row>
    <row r="52" spans="2:19">
      <c r="B52" s="15"/>
      <c r="C52" s="250"/>
      <c r="D52" s="250"/>
      <c r="E52" s="250"/>
      <c r="F52" s="250"/>
      <c r="G52" s="250"/>
      <c r="H52" s="250"/>
      <c r="I52" s="250"/>
      <c r="J52" s="250"/>
      <c r="K52" s="250"/>
      <c r="L52" s="250"/>
      <c r="M52" s="250"/>
      <c r="N52" s="250"/>
      <c r="O52" s="250"/>
      <c r="P52" s="250"/>
      <c r="Q52" s="250"/>
      <c r="R52" s="16"/>
    </row>
    <row r="53" spans="2:19">
      <c r="B53" s="15"/>
      <c r="C53" s="250"/>
      <c r="D53" s="250"/>
      <c r="E53" s="262"/>
      <c r="F53" s="250"/>
      <c r="G53" s="250"/>
      <c r="H53" s="250"/>
      <c r="I53" s="250"/>
      <c r="J53" s="250"/>
      <c r="K53" s="250"/>
      <c r="L53" s="250"/>
      <c r="M53" s="250"/>
      <c r="N53" s="250"/>
      <c r="O53" s="250"/>
      <c r="P53" s="250"/>
      <c r="Q53" s="250"/>
      <c r="R53" s="16"/>
    </row>
    <row r="54" spans="2:19" ht="18">
      <c r="B54" s="15"/>
      <c r="C54" s="250"/>
      <c r="D54" s="250"/>
      <c r="E54" s="259"/>
      <c r="F54" s="250"/>
      <c r="G54" s="250"/>
      <c r="H54" s="250"/>
      <c r="I54" s="250"/>
      <c r="J54" s="250"/>
      <c r="K54" s="250"/>
      <c r="L54" s="250"/>
      <c r="M54" s="250"/>
      <c r="N54" s="250"/>
      <c r="O54" s="250"/>
      <c r="P54" s="250"/>
      <c r="Q54" s="250"/>
      <c r="R54" s="16"/>
      <c r="S54" s="13"/>
    </row>
    <row r="55" spans="2:19">
      <c r="B55" s="15"/>
      <c r="C55" s="250"/>
      <c r="D55" s="250"/>
      <c r="E55" s="250"/>
      <c r="F55" s="250"/>
      <c r="G55" s="250"/>
      <c r="H55" s="250"/>
      <c r="I55" s="250"/>
      <c r="J55" s="250"/>
      <c r="K55" s="250"/>
      <c r="L55" s="250"/>
      <c r="M55" s="250"/>
      <c r="N55" s="250"/>
      <c r="O55" s="250"/>
      <c r="P55" s="250"/>
      <c r="Q55" s="250"/>
      <c r="R55" s="16"/>
      <c r="S55" s="13"/>
    </row>
    <row r="56" spans="2:19" ht="18">
      <c r="B56" s="15"/>
      <c r="C56" s="250"/>
      <c r="D56" s="250"/>
      <c r="E56" s="250"/>
      <c r="F56" s="250"/>
      <c r="G56" s="250"/>
      <c r="H56" s="250"/>
      <c r="I56" s="250"/>
      <c r="J56" s="250"/>
      <c r="K56" s="259"/>
      <c r="L56" s="250"/>
      <c r="M56" s="250"/>
      <c r="N56" s="250"/>
      <c r="O56" s="250"/>
      <c r="P56" s="250"/>
      <c r="Q56" s="250"/>
      <c r="R56" s="16"/>
      <c r="S56" s="13"/>
    </row>
    <row r="57" spans="2:19">
      <c r="B57" s="15"/>
      <c r="C57" s="250"/>
      <c r="D57" s="250"/>
      <c r="E57" s="250"/>
      <c r="F57" s="250"/>
      <c r="G57" s="250"/>
      <c r="H57" s="250"/>
      <c r="I57" s="250"/>
      <c r="J57" s="250"/>
      <c r="K57" s="250"/>
      <c r="L57" s="250"/>
      <c r="M57" s="250"/>
      <c r="N57" s="250"/>
      <c r="O57" s="250"/>
      <c r="P57" s="250"/>
      <c r="Q57" s="250"/>
      <c r="R57" s="16"/>
    </row>
    <row r="58" spans="2:19">
      <c r="B58" s="15"/>
      <c r="C58" s="250"/>
      <c r="D58" s="250"/>
      <c r="E58" s="250"/>
      <c r="F58" s="250"/>
      <c r="G58" s="250"/>
      <c r="H58" s="250"/>
      <c r="I58" s="250"/>
      <c r="J58" s="250"/>
      <c r="K58" s="250"/>
      <c r="L58" s="250"/>
      <c r="M58" s="250"/>
      <c r="N58" s="250"/>
      <c r="O58" s="250"/>
      <c r="P58" s="250"/>
      <c r="Q58" s="250"/>
      <c r="R58" s="16"/>
    </row>
    <row r="59" spans="2:19">
      <c r="B59" s="15"/>
      <c r="C59" s="250"/>
      <c r="D59" s="250"/>
      <c r="E59" s="250"/>
      <c r="F59" s="250"/>
      <c r="G59" s="250"/>
      <c r="H59" s="250"/>
      <c r="I59" s="250"/>
      <c r="J59" s="250"/>
      <c r="K59" s="250"/>
      <c r="L59" s="250"/>
      <c r="M59" s="250"/>
      <c r="N59" s="250"/>
      <c r="O59" s="250"/>
      <c r="P59" s="250"/>
      <c r="Q59" s="250"/>
      <c r="R59" s="16"/>
    </row>
    <row r="60" spans="2:19">
      <c r="B60" s="15"/>
      <c r="C60" s="250"/>
      <c r="D60" s="250"/>
      <c r="E60" s="250"/>
      <c r="F60" s="250"/>
      <c r="G60" s="250"/>
      <c r="H60" s="250"/>
      <c r="I60" s="250"/>
      <c r="J60" s="250"/>
      <c r="K60" s="250"/>
      <c r="L60" s="250"/>
      <c r="M60" s="250"/>
      <c r="N60" s="250"/>
      <c r="O60" s="250"/>
      <c r="P60" s="250"/>
      <c r="Q60" s="250"/>
      <c r="R60" s="16"/>
    </row>
    <row r="61" spans="2:19">
      <c r="B61" s="15"/>
      <c r="C61" s="250"/>
      <c r="D61" s="250"/>
      <c r="E61" s="250"/>
      <c r="F61" s="250"/>
      <c r="G61" s="250"/>
      <c r="H61" s="250"/>
      <c r="I61" s="250"/>
      <c r="J61" s="250"/>
      <c r="K61" s="250"/>
      <c r="L61" s="250"/>
      <c r="M61" s="250"/>
      <c r="N61" s="250"/>
      <c r="O61" s="250"/>
      <c r="P61" s="250"/>
      <c r="Q61" s="250"/>
      <c r="R61" s="16"/>
    </row>
    <row r="62" spans="2:19">
      <c r="B62" s="15"/>
      <c r="C62" s="250"/>
      <c r="D62" s="250"/>
      <c r="E62" s="250"/>
      <c r="F62" s="250"/>
      <c r="G62" s="250"/>
      <c r="H62" s="250"/>
      <c r="I62" s="250"/>
      <c r="J62" s="250"/>
      <c r="K62" s="250"/>
      <c r="L62" s="250"/>
      <c r="M62" s="250"/>
      <c r="N62" s="250"/>
      <c r="O62" s="250"/>
      <c r="P62" s="250"/>
      <c r="Q62" s="250"/>
      <c r="R62" s="16"/>
    </row>
    <row r="63" spans="2:19">
      <c r="B63" s="15"/>
      <c r="C63" s="250"/>
      <c r="D63" s="250"/>
      <c r="E63" s="250"/>
      <c r="F63" s="250"/>
      <c r="G63" s="250"/>
      <c r="H63" s="250"/>
      <c r="I63" s="250"/>
      <c r="J63" s="250"/>
      <c r="K63" s="250"/>
      <c r="L63" s="250"/>
      <c r="M63" s="250"/>
      <c r="N63" s="250"/>
      <c r="O63" s="250"/>
      <c r="P63" s="250"/>
      <c r="Q63" s="250"/>
      <c r="R63" s="16"/>
    </row>
    <row r="64" spans="2:19">
      <c r="B64" s="15"/>
      <c r="C64" s="250"/>
      <c r="D64" s="250"/>
      <c r="E64" s="250"/>
      <c r="F64" s="250"/>
      <c r="G64" s="250"/>
      <c r="H64" s="250"/>
      <c r="I64" s="250"/>
      <c r="J64" s="250"/>
      <c r="K64" s="250"/>
      <c r="L64" s="250"/>
      <c r="M64" s="250"/>
      <c r="N64" s="250"/>
      <c r="O64" s="250"/>
      <c r="P64" s="250"/>
      <c r="Q64" s="250"/>
      <c r="R64" s="16"/>
    </row>
    <row r="65" spans="2:19">
      <c r="B65" s="15"/>
      <c r="C65" s="250"/>
      <c r="D65" s="250"/>
      <c r="E65" s="250"/>
      <c r="F65" s="250"/>
      <c r="G65" s="250"/>
      <c r="H65" s="250"/>
      <c r="I65" s="250"/>
      <c r="J65" s="250"/>
      <c r="K65" s="250"/>
      <c r="L65" s="250"/>
      <c r="M65" s="250"/>
      <c r="N65" s="250"/>
      <c r="O65" s="250"/>
      <c r="P65" s="250"/>
      <c r="Q65" s="250"/>
      <c r="R65" s="16"/>
    </row>
    <row r="66" spans="2:19">
      <c r="B66" s="15"/>
      <c r="C66" s="250"/>
      <c r="D66" s="250"/>
      <c r="E66" s="250"/>
      <c r="F66" s="250"/>
      <c r="G66" s="250"/>
      <c r="H66" s="250"/>
      <c r="I66" s="250"/>
      <c r="J66" s="250"/>
      <c r="K66" s="250"/>
      <c r="L66" s="250"/>
      <c r="M66" s="250"/>
      <c r="N66" s="250"/>
      <c r="O66" s="250"/>
      <c r="P66" s="250"/>
      <c r="Q66" s="250"/>
      <c r="R66" s="16"/>
    </row>
    <row r="67" spans="2:19">
      <c r="B67" s="15"/>
      <c r="C67" s="250"/>
      <c r="D67" s="250"/>
      <c r="E67" s="250"/>
      <c r="F67" s="250"/>
      <c r="G67" s="250"/>
      <c r="H67" s="250"/>
      <c r="I67" s="250"/>
      <c r="J67" s="250"/>
      <c r="K67" s="250"/>
      <c r="L67" s="262"/>
      <c r="M67" s="250"/>
      <c r="N67" s="250"/>
      <c r="O67" s="250"/>
      <c r="P67" s="250"/>
      <c r="Q67" s="250"/>
      <c r="R67" s="16"/>
    </row>
    <row r="68" spans="2:19">
      <c r="B68" s="15"/>
      <c r="C68" s="250"/>
      <c r="D68" s="250"/>
      <c r="E68" s="250"/>
      <c r="F68" s="250"/>
      <c r="G68" s="250"/>
      <c r="H68" s="250"/>
      <c r="I68" s="250"/>
      <c r="J68" s="250"/>
      <c r="K68" s="250"/>
      <c r="L68" s="262"/>
      <c r="M68" s="250"/>
      <c r="N68" s="250"/>
      <c r="O68" s="250"/>
      <c r="P68" s="250"/>
      <c r="Q68" s="250"/>
      <c r="R68" s="16"/>
    </row>
    <row r="69" spans="2:19">
      <c r="B69" s="15"/>
      <c r="C69" s="250"/>
      <c r="D69" s="250"/>
      <c r="E69" s="250"/>
      <c r="F69" s="250"/>
      <c r="G69" s="250"/>
      <c r="H69" s="250"/>
      <c r="I69" s="250"/>
      <c r="J69" s="250"/>
      <c r="K69" s="250"/>
      <c r="L69" s="262"/>
      <c r="M69" s="250"/>
      <c r="N69" s="250"/>
      <c r="O69" s="250"/>
      <c r="P69" s="250"/>
      <c r="Q69" s="250"/>
      <c r="R69" s="16"/>
    </row>
    <row r="70" spans="2:19">
      <c r="B70" s="15"/>
      <c r="C70" s="250"/>
      <c r="D70" s="250"/>
      <c r="E70" s="250"/>
      <c r="F70" s="250"/>
      <c r="G70" s="250"/>
      <c r="H70" s="250"/>
      <c r="I70" s="250"/>
      <c r="J70" s="250"/>
      <c r="K70" s="250"/>
      <c r="L70" s="263"/>
      <c r="M70" s="250"/>
      <c r="N70" s="250"/>
      <c r="O70" s="250"/>
      <c r="P70" s="250"/>
      <c r="Q70" s="250"/>
      <c r="R70" s="16"/>
    </row>
    <row r="71" spans="2:19">
      <c r="B71" s="15"/>
      <c r="C71" s="250"/>
      <c r="D71" s="250"/>
      <c r="E71" s="250"/>
      <c r="F71" s="250"/>
      <c r="G71" s="250"/>
      <c r="H71" s="250"/>
      <c r="I71" s="250"/>
      <c r="J71" s="250"/>
      <c r="K71" s="250"/>
      <c r="L71" s="262"/>
      <c r="M71" s="250"/>
      <c r="N71" s="250"/>
      <c r="O71" s="250"/>
      <c r="P71" s="250"/>
      <c r="Q71" s="250"/>
      <c r="R71" s="16"/>
    </row>
    <row r="72" spans="2:19">
      <c r="B72" s="15"/>
      <c r="C72" s="250"/>
      <c r="D72" s="250"/>
      <c r="E72" s="250"/>
      <c r="F72" s="250"/>
      <c r="G72" s="250"/>
      <c r="H72" s="250"/>
      <c r="I72" s="250"/>
      <c r="J72" s="250"/>
      <c r="K72" s="250"/>
      <c r="L72" s="262"/>
      <c r="M72" s="250"/>
      <c r="N72" s="250"/>
      <c r="O72" s="250"/>
      <c r="P72" s="250"/>
      <c r="Q72" s="250"/>
      <c r="R72" s="16"/>
    </row>
    <row r="73" spans="2:19" ht="13" customHeight="1">
      <c r="B73" s="191" t="s">
        <v>385</v>
      </c>
      <c r="C73" s="192"/>
      <c r="D73" s="192"/>
      <c r="E73" s="192"/>
      <c r="F73" s="192"/>
      <c r="G73" s="193"/>
      <c r="H73" s="250"/>
      <c r="I73" s="250"/>
      <c r="J73" s="250"/>
      <c r="K73" s="250"/>
      <c r="L73" s="250"/>
      <c r="M73" s="250"/>
      <c r="N73" s="250"/>
      <c r="O73" s="250"/>
      <c r="P73" s="250"/>
      <c r="Q73" s="250"/>
      <c r="R73" s="16"/>
      <c r="S73" s="111"/>
    </row>
    <row r="74" spans="2:19" ht="13" customHeight="1">
      <c r="B74" s="194"/>
      <c r="C74" s="195"/>
      <c r="D74" s="195"/>
      <c r="E74" s="195"/>
      <c r="F74" s="195"/>
      <c r="G74" s="196"/>
      <c r="H74" s="112"/>
      <c r="I74" s="113"/>
      <c r="J74" s="250"/>
      <c r="K74" s="141" t="s">
        <v>94</v>
      </c>
      <c r="L74" s="142"/>
      <c r="M74" s="142"/>
      <c r="N74" s="141" t="s">
        <v>119</v>
      </c>
      <c r="O74" s="143"/>
      <c r="P74" s="144" t="s">
        <v>367</v>
      </c>
      <c r="Q74" s="250"/>
      <c r="R74" s="16"/>
    </row>
    <row r="75" spans="2:19" ht="18" customHeight="1">
      <c r="B75" s="197" t="s">
        <v>386</v>
      </c>
      <c r="C75" s="254"/>
      <c r="D75" s="254"/>
      <c r="E75" s="254"/>
      <c r="F75" s="254"/>
      <c r="G75" s="254"/>
      <c r="H75" s="254"/>
      <c r="I75" s="198"/>
      <c r="J75" s="250"/>
      <c r="K75" s="4" t="s">
        <v>4</v>
      </c>
      <c r="L75" s="250"/>
      <c r="M75" s="250"/>
      <c r="N75" s="4" t="s">
        <v>96</v>
      </c>
      <c r="O75" s="250"/>
      <c r="P75" s="145">
        <v>0.79150366226053837</v>
      </c>
      <c r="Q75" s="250"/>
      <c r="R75" s="16"/>
    </row>
    <row r="76" spans="2:19">
      <c r="B76" s="197"/>
      <c r="C76" s="254"/>
      <c r="D76" s="254"/>
      <c r="E76" s="254"/>
      <c r="F76" s="254"/>
      <c r="G76" s="254"/>
      <c r="H76" s="254"/>
      <c r="I76" s="198"/>
      <c r="J76" s="263" t="s">
        <v>398</v>
      </c>
      <c r="K76" s="4" t="s">
        <v>7</v>
      </c>
      <c r="L76" s="250"/>
      <c r="M76" s="250"/>
      <c r="N76" s="4" t="s">
        <v>96</v>
      </c>
      <c r="O76" s="250"/>
      <c r="P76" s="145">
        <v>0.83485090520968031</v>
      </c>
      <c r="Q76" s="250"/>
      <c r="R76" s="16"/>
    </row>
    <row r="77" spans="2:19">
      <c r="B77" s="149" t="s">
        <v>387</v>
      </c>
      <c r="C77" s="256"/>
      <c r="D77" s="256"/>
      <c r="E77" s="256"/>
      <c r="F77" s="256"/>
      <c r="G77" s="256"/>
      <c r="H77" s="256"/>
      <c r="I77" s="132"/>
      <c r="J77" s="250"/>
      <c r="K77" s="4" t="s">
        <v>14</v>
      </c>
      <c r="L77" s="250"/>
      <c r="M77" s="250"/>
      <c r="N77" s="4" t="s">
        <v>96</v>
      </c>
      <c r="O77" s="250"/>
      <c r="P77" s="145">
        <v>0.56365855730004977</v>
      </c>
      <c r="Q77" s="250"/>
      <c r="R77" s="16"/>
    </row>
    <row r="78" spans="2:19">
      <c r="B78" s="149" t="s">
        <v>388</v>
      </c>
      <c r="C78" s="252"/>
      <c r="D78" s="252"/>
      <c r="E78" s="252"/>
      <c r="F78" s="252"/>
      <c r="G78" s="252"/>
      <c r="H78" s="252"/>
      <c r="I78" s="114"/>
      <c r="J78" s="250"/>
      <c r="K78" s="4" t="s">
        <v>15</v>
      </c>
      <c r="L78" s="250"/>
      <c r="M78" s="250"/>
      <c r="N78" s="4" t="s">
        <v>96</v>
      </c>
      <c r="O78" s="250"/>
      <c r="P78" s="145">
        <v>0.66925929535300033</v>
      </c>
      <c r="Q78" s="250"/>
      <c r="R78" s="16"/>
    </row>
    <row r="79" spans="2:19">
      <c r="B79" s="115"/>
      <c r="C79" s="116"/>
      <c r="D79" s="116"/>
      <c r="E79" s="116"/>
      <c r="F79" s="116"/>
      <c r="G79" s="116"/>
      <c r="H79" s="116"/>
      <c r="I79" s="117"/>
      <c r="J79" s="250"/>
      <c r="K79" s="4" t="s">
        <v>17</v>
      </c>
      <c r="L79" s="250"/>
      <c r="M79" s="250"/>
      <c r="N79" s="4" t="s">
        <v>19</v>
      </c>
      <c r="O79" s="250"/>
      <c r="P79" s="145">
        <v>0.571515078418523</v>
      </c>
      <c r="Q79" s="250"/>
      <c r="R79" s="16"/>
    </row>
    <row r="80" spans="2:19">
      <c r="B80" s="15"/>
      <c r="C80" s="250"/>
      <c r="D80" s="250"/>
      <c r="E80" s="250"/>
      <c r="F80" s="250"/>
      <c r="G80" s="250"/>
      <c r="H80" s="250"/>
      <c r="I80" s="250"/>
      <c r="J80" s="250"/>
      <c r="K80" s="4" t="s">
        <v>18</v>
      </c>
      <c r="L80" s="250"/>
      <c r="M80" s="250"/>
      <c r="N80" s="4" t="s">
        <v>19</v>
      </c>
      <c r="O80" s="250"/>
      <c r="P80" s="145">
        <v>0.59391771562379392</v>
      </c>
      <c r="Q80" s="250"/>
      <c r="R80" s="16"/>
    </row>
    <row r="81" spans="2:18">
      <c r="B81" s="15"/>
      <c r="C81" s="250"/>
      <c r="D81" s="250"/>
      <c r="E81" s="250"/>
      <c r="F81" s="250"/>
      <c r="G81" s="250"/>
      <c r="H81" s="250"/>
      <c r="I81" s="250"/>
      <c r="J81" s="250"/>
      <c r="K81" s="4" t="s">
        <v>19</v>
      </c>
      <c r="L81" s="250"/>
      <c r="M81" s="250"/>
      <c r="N81" s="4" t="s">
        <v>19</v>
      </c>
      <c r="O81" s="250"/>
      <c r="P81" s="145">
        <v>0.57534851870344261</v>
      </c>
      <c r="Q81" s="250"/>
      <c r="R81" s="16"/>
    </row>
    <row r="82" spans="2:18">
      <c r="B82" s="15"/>
      <c r="C82" s="250"/>
      <c r="D82" s="250"/>
      <c r="E82" s="250"/>
      <c r="F82" s="250"/>
      <c r="G82" s="250"/>
      <c r="H82" s="250"/>
      <c r="I82" s="250"/>
      <c r="J82" s="250"/>
      <c r="K82" s="4" t="s">
        <v>21</v>
      </c>
      <c r="L82" s="250"/>
      <c r="M82" s="250"/>
      <c r="N82" s="4" t="s">
        <v>21</v>
      </c>
      <c r="O82" s="250"/>
      <c r="P82" s="145">
        <v>0.63188470178343092</v>
      </c>
      <c r="Q82" s="250"/>
      <c r="R82" s="16"/>
    </row>
    <row r="83" spans="2:18">
      <c r="B83" s="15"/>
      <c r="C83" s="250"/>
      <c r="D83" s="250"/>
      <c r="E83" s="250"/>
      <c r="F83" s="250"/>
      <c r="G83" s="250"/>
      <c r="H83" s="250"/>
      <c r="I83" s="250"/>
      <c r="J83" s="250"/>
      <c r="K83" s="4" t="s">
        <v>22</v>
      </c>
      <c r="L83" s="250"/>
      <c r="M83" s="250"/>
      <c r="N83" s="4" t="s">
        <v>277</v>
      </c>
      <c r="O83" s="250"/>
      <c r="P83" s="145">
        <v>0.55802582361875253</v>
      </c>
      <c r="Q83" s="250"/>
      <c r="R83" s="16"/>
    </row>
    <row r="84" spans="2:18">
      <c r="B84" s="15"/>
      <c r="C84" s="250"/>
      <c r="D84" s="250"/>
      <c r="E84" s="250"/>
      <c r="F84" s="250"/>
      <c r="G84" s="250"/>
      <c r="H84" s="250"/>
      <c r="I84" s="250"/>
      <c r="J84" s="250"/>
      <c r="K84" s="4" t="s">
        <v>23</v>
      </c>
      <c r="L84" s="250"/>
      <c r="M84" s="250"/>
      <c r="N84" s="4" t="s">
        <v>290</v>
      </c>
      <c r="O84" s="250"/>
      <c r="P84" s="145">
        <v>0.54112937499771829</v>
      </c>
      <c r="Q84" s="250"/>
      <c r="R84" s="16"/>
    </row>
    <row r="85" spans="2:18">
      <c r="B85" s="15"/>
      <c r="C85" s="250"/>
      <c r="D85" s="250"/>
      <c r="E85" s="250"/>
      <c r="F85" s="250"/>
      <c r="G85" s="250"/>
      <c r="H85" s="250"/>
      <c r="I85" s="250"/>
      <c r="J85" s="250"/>
      <c r="K85" s="4" t="s">
        <v>24</v>
      </c>
      <c r="L85" s="250"/>
      <c r="M85" s="250"/>
      <c r="N85" s="4" t="s">
        <v>26</v>
      </c>
      <c r="O85" s="250"/>
      <c r="P85" s="145">
        <v>0.71660353512985808</v>
      </c>
      <c r="Q85" s="250"/>
      <c r="R85" s="16"/>
    </row>
    <row r="86" spans="2:18">
      <c r="B86" s="15"/>
      <c r="C86" s="250"/>
      <c r="D86" s="250"/>
      <c r="E86" s="250"/>
      <c r="F86" s="250"/>
      <c r="G86" s="250"/>
      <c r="H86" s="250"/>
      <c r="I86" s="250"/>
      <c r="J86" s="250"/>
      <c r="K86" s="6" t="s">
        <v>25</v>
      </c>
      <c r="L86" s="118"/>
      <c r="M86" s="118"/>
      <c r="N86" s="6" t="s">
        <v>117</v>
      </c>
      <c r="O86" s="7"/>
      <c r="P86" s="146">
        <v>0.64374338706997569</v>
      </c>
      <c r="Q86" s="250"/>
      <c r="R86" s="16"/>
    </row>
    <row r="87" spans="2:18">
      <c r="B87" s="15"/>
      <c r="C87" s="250"/>
      <c r="D87" s="250"/>
      <c r="E87" s="250"/>
      <c r="F87" s="250"/>
      <c r="G87" s="250"/>
      <c r="H87" s="250"/>
      <c r="I87" s="250"/>
      <c r="J87" s="250"/>
      <c r="K87" s="250"/>
      <c r="L87" s="250"/>
      <c r="M87" s="250"/>
      <c r="N87" s="250"/>
      <c r="O87" s="250"/>
      <c r="P87" s="250"/>
      <c r="Q87" s="250"/>
      <c r="R87" s="16"/>
    </row>
    <row r="88" spans="2:18">
      <c r="B88" s="176" t="s">
        <v>394</v>
      </c>
      <c r="C88" s="177"/>
      <c r="D88" s="177"/>
      <c r="E88" s="177"/>
      <c r="F88" s="177"/>
      <c r="G88" s="177"/>
      <c r="H88" s="177"/>
      <c r="I88" s="177"/>
      <c r="J88" s="177"/>
      <c r="K88" s="177"/>
      <c r="L88" s="177"/>
      <c r="M88" s="177"/>
      <c r="N88" s="177"/>
      <c r="O88" s="177"/>
      <c r="P88" s="177"/>
      <c r="Q88" s="177"/>
      <c r="R88" s="178"/>
    </row>
    <row r="89" spans="2:18">
      <c r="B89" s="179"/>
      <c r="C89" s="264"/>
      <c r="D89" s="264"/>
      <c r="E89" s="264"/>
      <c r="F89" s="264"/>
      <c r="G89" s="264"/>
      <c r="H89" s="264"/>
      <c r="I89" s="264"/>
      <c r="J89" s="264"/>
      <c r="K89" s="264"/>
      <c r="L89" s="264"/>
      <c r="M89" s="264"/>
      <c r="N89" s="264"/>
      <c r="O89" s="264"/>
      <c r="P89" s="264"/>
      <c r="Q89" s="264"/>
      <c r="R89" s="180"/>
    </row>
    <row r="90" spans="2:18" ht="13" customHeight="1">
      <c r="B90" s="179"/>
      <c r="C90" s="264"/>
      <c r="D90" s="264"/>
      <c r="E90" s="264"/>
      <c r="F90" s="264"/>
      <c r="G90" s="264"/>
      <c r="H90" s="264"/>
      <c r="I90" s="264"/>
      <c r="J90" s="264"/>
      <c r="K90" s="264"/>
      <c r="L90" s="264"/>
      <c r="M90" s="264"/>
      <c r="N90" s="264"/>
      <c r="O90" s="264"/>
      <c r="P90" s="264"/>
      <c r="Q90" s="264"/>
      <c r="R90" s="180"/>
    </row>
    <row r="91" spans="2:18" ht="13" customHeight="1">
      <c r="B91" s="179"/>
      <c r="C91" s="264"/>
      <c r="D91" s="264"/>
      <c r="E91" s="264"/>
      <c r="F91" s="264"/>
      <c r="G91" s="264"/>
      <c r="H91" s="264"/>
      <c r="I91" s="264"/>
      <c r="J91" s="264"/>
      <c r="K91" s="264"/>
      <c r="L91" s="264"/>
      <c r="M91" s="264"/>
      <c r="N91" s="264"/>
      <c r="O91" s="264"/>
      <c r="P91" s="264"/>
      <c r="Q91" s="264"/>
      <c r="R91" s="180"/>
    </row>
    <row r="92" spans="2:18" ht="13" customHeight="1">
      <c r="B92" s="181"/>
      <c r="C92" s="182"/>
      <c r="D92" s="182"/>
      <c r="E92" s="182"/>
      <c r="F92" s="182"/>
      <c r="G92" s="182"/>
      <c r="H92" s="182"/>
      <c r="I92" s="182"/>
      <c r="J92" s="182"/>
      <c r="K92" s="182"/>
      <c r="L92" s="182"/>
      <c r="M92" s="182"/>
      <c r="N92" s="182"/>
      <c r="O92" s="182"/>
      <c r="P92" s="182"/>
      <c r="Q92" s="182"/>
      <c r="R92" s="183"/>
    </row>
    <row r="93" spans="2:18">
      <c r="B93" s="15"/>
      <c r="C93" s="250"/>
      <c r="D93" s="250"/>
      <c r="E93" s="250"/>
      <c r="F93" s="250"/>
      <c r="G93" s="250"/>
      <c r="H93" s="250"/>
      <c r="I93" s="250"/>
      <c r="J93" s="250"/>
      <c r="K93" s="250"/>
      <c r="L93" s="250"/>
      <c r="M93" s="250"/>
      <c r="N93" s="250"/>
      <c r="O93" s="250"/>
      <c r="P93" s="250"/>
      <c r="Q93" s="250"/>
      <c r="R93" s="16"/>
    </row>
    <row r="94" spans="2:18">
      <c r="B94" s="184" t="s">
        <v>400</v>
      </c>
      <c r="C94" s="185"/>
      <c r="D94" s="185"/>
      <c r="E94" s="185"/>
      <c r="F94" s="185"/>
      <c r="G94" s="185"/>
      <c r="H94" s="185"/>
      <c r="I94" s="186"/>
      <c r="J94" s="250"/>
      <c r="K94" s="140" t="s">
        <v>396</v>
      </c>
      <c r="L94" s="27"/>
      <c r="M94" s="27"/>
      <c r="N94" s="27"/>
      <c r="O94" s="27"/>
      <c r="P94" s="27"/>
      <c r="Q94" s="27"/>
      <c r="R94" s="152"/>
    </row>
    <row r="95" spans="2:18">
      <c r="B95" s="187" t="s">
        <v>395</v>
      </c>
      <c r="C95" s="265"/>
      <c r="D95" s="265"/>
      <c r="E95" s="265"/>
      <c r="F95" s="265"/>
      <c r="G95" s="265"/>
      <c r="H95" s="265"/>
      <c r="I95" s="157"/>
      <c r="J95" s="250"/>
      <c r="K95" s="139" t="s">
        <v>399</v>
      </c>
      <c r="L95" s="250"/>
      <c r="M95" s="250"/>
      <c r="N95" s="250"/>
      <c r="O95" s="250"/>
      <c r="P95" s="250"/>
      <c r="Q95" s="250"/>
      <c r="R95" s="16"/>
    </row>
    <row r="96" spans="2:18">
      <c r="B96" s="188"/>
      <c r="C96" s="189"/>
      <c r="D96" s="189"/>
      <c r="E96" s="189"/>
      <c r="F96" s="189"/>
      <c r="G96" s="189"/>
      <c r="H96" s="189"/>
      <c r="I96" s="190"/>
      <c r="J96" s="250"/>
      <c r="K96" s="6"/>
      <c r="L96" s="118"/>
      <c r="M96" s="118"/>
      <c r="N96" s="118"/>
      <c r="O96" s="118"/>
      <c r="P96" s="118"/>
      <c r="Q96" s="118"/>
      <c r="R96" s="153"/>
    </row>
    <row r="97" spans="2:18" ht="14" thickBot="1">
      <c r="B97" s="17"/>
      <c r="C97" s="18"/>
      <c r="D97" s="18"/>
      <c r="E97" s="18"/>
      <c r="F97" s="18"/>
      <c r="G97" s="18"/>
      <c r="H97" s="18"/>
      <c r="I97" s="18"/>
      <c r="J97" s="18"/>
      <c r="K97" s="18"/>
      <c r="L97" s="18"/>
      <c r="M97" s="18"/>
      <c r="N97" s="18"/>
      <c r="O97" s="18"/>
      <c r="P97" s="18"/>
      <c r="Q97" s="18"/>
      <c r="R97" s="19"/>
    </row>
    <row r="102" spans="2:18" ht="18">
      <c r="B102" s="119"/>
    </row>
    <row r="105" spans="2:18">
      <c r="I105" s="13"/>
    </row>
    <row r="106" spans="2:18">
      <c r="B106" s="13"/>
    </row>
    <row r="111" spans="2:18">
      <c r="B111" s="13"/>
    </row>
    <row r="112" spans="2:18">
      <c r="B112" s="13"/>
    </row>
  </sheetData>
  <mergeCells count="15">
    <mergeCell ref="B2:R4"/>
    <mergeCell ref="B6:R7"/>
    <mergeCell ref="K46:Q47"/>
    <mergeCell ref="B9:F10"/>
    <mergeCell ref="K12:Q13"/>
    <mergeCell ref="K15:R16"/>
    <mergeCell ref="B47:I48"/>
    <mergeCell ref="K42:P43"/>
    <mergeCell ref="K9:O10"/>
    <mergeCell ref="B42:G43"/>
    <mergeCell ref="B88:R92"/>
    <mergeCell ref="B94:I94"/>
    <mergeCell ref="B95:I96"/>
    <mergeCell ref="B73:G74"/>
    <mergeCell ref="B75:I76"/>
  </mergeCells>
  <conditionalFormatting sqref="P75:P86">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A911E-5887-BC46-8F11-F6A30C144ADC}">
  <dimension ref="A2:KA236"/>
  <sheetViews>
    <sheetView workbookViewId="0">
      <selection activeCell="F40" sqref="F40"/>
    </sheetView>
  </sheetViews>
  <sheetFormatPr baseColWidth="10" defaultRowHeight="13"/>
  <cols>
    <col min="2" max="4" width="29.33203125" customWidth="1"/>
    <col min="5" max="5" width="16.5" customWidth="1"/>
    <col min="6" max="6" width="12.33203125" customWidth="1"/>
    <col min="7" max="7" width="13.5" customWidth="1"/>
    <col min="8" max="8" width="12.33203125" customWidth="1"/>
    <col min="28" max="28" width="16.6640625" customWidth="1"/>
    <col min="32" max="32" width="14.33203125" customWidth="1"/>
    <col min="34" max="34" width="13.5" customWidth="1"/>
  </cols>
  <sheetData>
    <row r="2" spans="1:287" s="13" customFormat="1">
      <c r="A2" s="45"/>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6"/>
      <c r="AH2" s="56"/>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c r="BW2" s="54"/>
      <c r="BX2" s="54"/>
      <c r="BY2" s="54"/>
      <c r="BZ2" s="54"/>
      <c r="CA2" s="54"/>
      <c r="CB2" s="54"/>
      <c r="CC2" s="54"/>
      <c r="CD2" s="54"/>
      <c r="CE2" s="54"/>
      <c r="CF2" s="54"/>
      <c r="CG2" s="54"/>
      <c r="CH2" s="54"/>
      <c r="CI2" s="54"/>
      <c r="CJ2" s="54"/>
      <c r="CK2" s="54"/>
      <c r="CL2" s="54"/>
      <c r="CM2" s="54"/>
      <c r="CN2" s="54"/>
      <c r="CO2" s="54"/>
      <c r="CP2" s="54"/>
      <c r="CQ2" s="54"/>
      <c r="CR2" s="54"/>
      <c r="CS2" s="54"/>
      <c r="CT2" s="54"/>
      <c r="CU2" s="54"/>
      <c r="CV2" s="54"/>
      <c r="CW2" s="54"/>
      <c r="CX2" s="54"/>
      <c r="CY2" s="54"/>
      <c r="CZ2" s="54"/>
      <c r="DA2" s="54"/>
      <c r="DB2" s="54"/>
      <c r="DC2" s="54"/>
      <c r="DD2" s="54"/>
      <c r="DE2" s="54"/>
      <c r="DF2" s="54"/>
      <c r="DG2" s="54"/>
      <c r="DH2" s="54"/>
      <c r="DI2" s="54"/>
      <c r="DJ2" s="54"/>
      <c r="DK2" s="54"/>
      <c r="DL2" s="54"/>
      <c r="DM2" s="54"/>
      <c r="DN2" s="54"/>
      <c r="DO2" s="54"/>
      <c r="DP2" s="54"/>
      <c r="DQ2" s="54"/>
      <c r="DR2" s="54"/>
      <c r="DS2" s="54"/>
      <c r="DT2" s="54"/>
      <c r="DU2" s="54"/>
      <c r="DV2" s="54"/>
      <c r="DW2" s="54"/>
      <c r="DX2" s="54"/>
      <c r="DY2" s="54"/>
      <c r="DZ2" s="54"/>
      <c r="EA2" s="54"/>
      <c r="EB2" s="54"/>
      <c r="EC2" s="54"/>
      <c r="ED2" s="54"/>
      <c r="EE2" s="54"/>
      <c r="EF2" s="54"/>
      <c r="EG2" s="54"/>
      <c r="EH2" s="54"/>
      <c r="EI2" s="54"/>
      <c r="EJ2" s="54"/>
      <c r="EK2" s="54"/>
      <c r="EL2" s="54"/>
      <c r="EM2" s="54"/>
      <c r="EN2" s="54"/>
      <c r="EO2" s="54"/>
      <c r="EP2" s="54"/>
      <c r="EQ2" s="54"/>
      <c r="ER2" s="54"/>
      <c r="ES2" s="54"/>
      <c r="ET2" s="54"/>
      <c r="EU2" s="54"/>
      <c r="EV2" s="54"/>
      <c r="EW2" s="54"/>
      <c r="EX2" s="54"/>
      <c r="EY2" s="54"/>
      <c r="EZ2" s="54"/>
      <c r="FA2" s="54"/>
      <c r="FB2" s="54"/>
      <c r="FC2" s="54"/>
      <c r="FD2" s="54"/>
      <c r="FE2" s="54"/>
      <c r="FF2" s="54"/>
      <c r="FG2" s="54"/>
      <c r="FH2" s="54"/>
      <c r="FI2" s="54"/>
      <c r="FJ2" s="54"/>
      <c r="FK2" s="54"/>
      <c r="FL2" s="54"/>
      <c r="FM2" s="54"/>
      <c r="FN2" s="54"/>
      <c r="FO2" s="54"/>
      <c r="FP2" s="54"/>
      <c r="FQ2" s="54"/>
      <c r="FR2" s="54"/>
      <c r="FS2" s="54"/>
      <c r="FT2" s="54"/>
      <c r="FU2" s="54"/>
      <c r="FV2" s="54"/>
      <c r="FW2" s="54"/>
      <c r="FX2" s="54"/>
      <c r="FY2" s="54"/>
      <c r="FZ2" s="54"/>
      <c r="GA2" s="54"/>
      <c r="GB2" s="54"/>
      <c r="GC2" s="54"/>
      <c r="GD2" s="54"/>
      <c r="GE2" s="54"/>
      <c r="GF2" s="54"/>
      <c r="GG2" s="54"/>
      <c r="GH2" s="54"/>
      <c r="GI2" s="54"/>
      <c r="GJ2" s="54"/>
      <c r="GK2" s="54"/>
      <c r="GL2" s="54"/>
      <c r="GM2" s="54"/>
      <c r="GN2" s="54"/>
      <c r="GO2" s="54"/>
      <c r="GP2" s="54"/>
      <c r="GQ2" s="54"/>
      <c r="GR2" s="54"/>
      <c r="GS2" s="54"/>
      <c r="GT2" s="54"/>
      <c r="GU2" s="54"/>
      <c r="GV2" s="54"/>
      <c r="GW2" s="54"/>
      <c r="GX2" s="54"/>
      <c r="GY2" s="54"/>
      <c r="GZ2" s="54"/>
      <c r="HA2" s="54"/>
      <c r="HB2" s="54"/>
      <c r="HC2" s="54"/>
      <c r="HD2" s="54"/>
      <c r="HE2" s="54"/>
      <c r="HF2" s="54"/>
      <c r="HG2" s="54"/>
      <c r="HH2" s="54"/>
      <c r="HI2" s="54"/>
      <c r="HJ2" s="54"/>
      <c r="HK2" s="54"/>
      <c r="HL2" s="54"/>
      <c r="HM2" s="54"/>
      <c r="HN2" s="54"/>
      <c r="HO2" s="54"/>
      <c r="HP2" s="54"/>
      <c r="HQ2" s="54"/>
      <c r="HR2" s="54"/>
      <c r="HS2" s="54"/>
      <c r="HT2" s="54"/>
      <c r="HU2" s="54"/>
      <c r="HV2" s="54"/>
      <c r="HW2" s="54"/>
      <c r="HX2" s="54"/>
      <c r="HY2" s="54"/>
      <c r="HZ2" s="54"/>
      <c r="IA2" s="54"/>
      <c r="IB2" s="54"/>
      <c r="IC2" s="54"/>
      <c r="ID2" s="54"/>
      <c r="IE2" s="54"/>
      <c r="IF2" s="54"/>
      <c r="IG2" s="54"/>
      <c r="IH2" s="54"/>
      <c r="II2" s="54"/>
      <c r="IJ2" s="54"/>
      <c r="IK2" s="54"/>
      <c r="IL2" s="54"/>
      <c r="IM2" s="54"/>
      <c r="IN2" s="54"/>
      <c r="IO2" s="54"/>
      <c r="IP2" s="54"/>
      <c r="IQ2" s="54"/>
      <c r="IR2" s="54"/>
      <c r="IS2" s="54"/>
      <c r="IT2" s="54"/>
      <c r="IU2" s="54"/>
      <c r="IV2" s="54"/>
      <c r="IW2" s="54"/>
      <c r="IX2" s="54"/>
      <c r="IY2" s="54"/>
      <c r="IZ2" s="54"/>
      <c r="JA2" s="54"/>
      <c r="JB2" s="54"/>
      <c r="JC2" s="54"/>
      <c r="JD2" s="54"/>
      <c r="JE2" s="54"/>
      <c r="JF2" s="54"/>
      <c r="JG2" s="54"/>
      <c r="JH2" s="54"/>
      <c r="JI2" s="54"/>
      <c r="JJ2" s="54"/>
      <c r="JK2" s="54"/>
      <c r="JL2" s="54"/>
      <c r="JM2" s="54"/>
      <c r="JN2" s="54"/>
      <c r="JO2" s="54"/>
      <c r="JP2" s="54"/>
      <c r="JQ2" s="54"/>
      <c r="JR2" s="54"/>
      <c r="JS2" s="54"/>
      <c r="JT2" s="54"/>
      <c r="JU2" s="54"/>
      <c r="JV2" s="54"/>
      <c r="JW2" s="54"/>
      <c r="JX2" s="54"/>
      <c r="JY2" s="53"/>
      <c r="JZ2" s="53"/>
      <c r="KA2" s="53"/>
    </row>
    <row r="3" spans="1:287" s="13" customFormat="1">
      <c r="A3" s="45" t="s">
        <v>0</v>
      </c>
      <c r="B3" s="45" t="s">
        <v>94</v>
      </c>
      <c r="C3" s="45" t="s">
        <v>119</v>
      </c>
      <c r="D3" s="45" t="s">
        <v>367</v>
      </c>
      <c r="E3" s="1" t="s">
        <v>235</v>
      </c>
      <c r="F3" s="1" t="s">
        <v>236</v>
      </c>
      <c r="G3" s="1" t="s">
        <v>237</v>
      </c>
      <c r="H3" s="1" t="s">
        <v>238</v>
      </c>
      <c r="I3" s="54" t="s">
        <v>239</v>
      </c>
      <c r="J3" s="54" t="s">
        <v>240</v>
      </c>
      <c r="K3" s="54" t="s">
        <v>241</v>
      </c>
      <c r="L3" s="54" t="s">
        <v>242</v>
      </c>
      <c r="M3" s="54" t="s">
        <v>243</v>
      </c>
      <c r="N3" s="54" t="s">
        <v>244</v>
      </c>
      <c r="O3" s="54" t="s">
        <v>245</v>
      </c>
      <c r="P3" s="54" t="s">
        <v>246</v>
      </c>
      <c r="Q3" s="54" t="s">
        <v>247</v>
      </c>
      <c r="R3" s="54" t="s">
        <v>248</v>
      </c>
      <c r="S3" s="54" t="s">
        <v>249</v>
      </c>
      <c r="T3" s="54" t="s">
        <v>250</v>
      </c>
      <c r="U3" s="54" t="s">
        <v>251</v>
      </c>
      <c r="V3" s="54" t="s">
        <v>252</v>
      </c>
      <c r="W3" s="54" t="s">
        <v>253</v>
      </c>
      <c r="X3" s="54" t="s">
        <v>254</v>
      </c>
      <c r="Y3" s="54" t="s">
        <v>255</v>
      </c>
      <c r="Z3" s="54" t="s">
        <v>256</v>
      </c>
      <c r="AA3" s="54" t="s">
        <v>257</v>
      </c>
      <c r="AB3" s="54" t="s">
        <v>258</v>
      </c>
      <c r="AC3" s="54" t="s">
        <v>259</v>
      </c>
      <c r="AD3" s="54" t="s">
        <v>260</v>
      </c>
      <c r="AE3" s="54" t="s">
        <v>261</v>
      </c>
      <c r="AF3" s="54" t="s">
        <v>262</v>
      </c>
      <c r="AG3" s="56" t="s">
        <v>263</v>
      </c>
      <c r="AH3" s="56" t="s">
        <v>264</v>
      </c>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c r="DL3" s="45"/>
      <c r="DM3" s="45"/>
      <c r="DN3" s="45"/>
      <c r="DO3" s="45"/>
      <c r="DP3" s="45"/>
      <c r="DQ3" s="45"/>
      <c r="DR3" s="45"/>
      <c r="DS3" s="45"/>
      <c r="DT3" s="45"/>
      <c r="DU3" s="45"/>
      <c r="DV3" s="45"/>
      <c r="DW3" s="45"/>
      <c r="DX3" s="45"/>
      <c r="DY3" s="45"/>
      <c r="DZ3" s="45"/>
      <c r="EA3" s="45"/>
      <c r="EB3" s="45"/>
      <c r="EC3" s="45"/>
      <c r="ED3" s="45"/>
      <c r="EE3" s="45"/>
      <c r="EF3" s="45"/>
      <c r="EG3" s="45"/>
      <c r="EH3" s="45"/>
      <c r="EI3" s="45"/>
      <c r="EJ3" s="45"/>
      <c r="EK3" s="45"/>
      <c r="EL3" s="45"/>
      <c r="EM3" s="45"/>
      <c r="EN3" s="45"/>
      <c r="EO3" s="45"/>
      <c r="EP3" s="45"/>
      <c r="EQ3" s="45"/>
      <c r="ER3" s="45"/>
      <c r="ES3" s="45"/>
      <c r="ET3" s="45"/>
      <c r="EU3" s="45"/>
      <c r="EV3" s="45"/>
      <c r="EW3" s="45"/>
      <c r="EX3" s="45"/>
      <c r="EY3" s="45"/>
      <c r="EZ3" s="45"/>
      <c r="FA3" s="45"/>
      <c r="FB3" s="45"/>
      <c r="FC3" s="45"/>
      <c r="FD3" s="45"/>
      <c r="FE3" s="45"/>
      <c r="FF3" s="45"/>
      <c r="FG3" s="45"/>
      <c r="FH3" s="45"/>
      <c r="FI3" s="45"/>
      <c r="FJ3" s="45"/>
      <c r="FK3" s="45"/>
      <c r="FL3" s="45"/>
      <c r="FM3" s="45"/>
      <c r="FN3" s="45"/>
      <c r="FO3" s="45"/>
      <c r="FP3" s="45"/>
      <c r="FQ3" s="45"/>
      <c r="FR3" s="45"/>
      <c r="FS3" s="45"/>
      <c r="FT3" s="45"/>
      <c r="FU3" s="45"/>
      <c r="FV3" s="45"/>
      <c r="FW3" s="45"/>
      <c r="FX3" s="45"/>
      <c r="FY3" s="45"/>
      <c r="FZ3" s="45"/>
      <c r="GA3" s="45"/>
      <c r="GB3" s="45"/>
      <c r="GC3" s="45"/>
      <c r="GD3" s="45"/>
      <c r="GE3" s="45"/>
      <c r="GF3" s="45"/>
      <c r="GG3" s="45"/>
      <c r="GH3" s="45"/>
      <c r="GI3" s="45"/>
      <c r="GJ3" s="45"/>
      <c r="GK3" s="45"/>
      <c r="GL3" s="45"/>
      <c r="GM3" s="45"/>
      <c r="GN3" s="45"/>
      <c r="GO3" s="45"/>
      <c r="GP3" s="45"/>
      <c r="GQ3" s="45"/>
      <c r="GR3" s="45"/>
      <c r="GS3" s="45"/>
      <c r="GT3" s="45"/>
      <c r="GU3" s="45"/>
      <c r="GV3" s="45"/>
      <c r="GW3" s="45"/>
      <c r="GX3" s="45"/>
      <c r="GY3" s="45"/>
      <c r="GZ3" s="45"/>
      <c r="HA3" s="45"/>
      <c r="HB3" s="45"/>
      <c r="HC3" s="45"/>
      <c r="HD3" s="45"/>
      <c r="HE3" s="45"/>
      <c r="HF3" s="45"/>
      <c r="HG3" s="45"/>
      <c r="HH3" s="45"/>
      <c r="HI3" s="45"/>
      <c r="HJ3" s="45"/>
      <c r="HK3" s="45"/>
      <c r="HL3" s="45"/>
      <c r="HM3" s="45"/>
      <c r="HN3" s="45"/>
      <c r="HO3" s="45"/>
      <c r="HP3" s="45"/>
      <c r="HQ3" s="45"/>
      <c r="HR3" s="45"/>
      <c r="HS3" s="45"/>
      <c r="HT3" s="45"/>
      <c r="HU3" s="45"/>
      <c r="HV3" s="45"/>
      <c r="HW3" s="45"/>
      <c r="HX3" s="45"/>
      <c r="HY3" s="45"/>
      <c r="HZ3" s="45"/>
      <c r="IA3" s="45"/>
      <c r="IB3" s="45"/>
      <c r="IC3" s="45"/>
      <c r="ID3" s="45"/>
      <c r="IE3" s="45"/>
      <c r="IF3" s="45"/>
      <c r="IG3" s="45"/>
      <c r="IH3" s="45"/>
      <c r="II3" s="45"/>
      <c r="IJ3" s="45"/>
      <c r="IK3" s="45"/>
      <c r="IL3" s="45"/>
      <c r="IM3" s="45"/>
      <c r="IN3" s="45"/>
      <c r="IO3" s="45"/>
      <c r="IP3" s="45"/>
      <c r="IQ3" s="45"/>
      <c r="IR3" s="45"/>
      <c r="IS3" s="45"/>
      <c r="IT3" s="45"/>
      <c r="IU3" s="45"/>
      <c r="IV3" s="45"/>
      <c r="IW3" s="45"/>
      <c r="IX3" s="45"/>
      <c r="IY3" s="45"/>
      <c r="IZ3" s="45"/>
      <c r="JA3" s="45"/>
      <c r="JB3" s="45"/>
      <c r="JC3" s="45"/>
      <c r="JD3" s="45"/>
      <c r="JE3" s="45"/>
      <c r="JF3" s="45"/>
      <c r="JG3" s="45"/>
      <c r="JH3" s="45"/>
      <c r="JI3" s="45"/>
      <c r="JJ3" s="45"/>
      <c r="JK3" s="45"/>
      <c r="JL3" s="45"/>
      <c r="JM3" s="45"/>
      <c r="JN3" s="45"/>
      <c r="JO3" s="45"/>
      <c r="JP3" s="45"/>
      <c r="JQ3" s="45"/>
      <c r="JR3" s="45"/>
      <c r="JS3" s="45"/>
      <c r="JT3" s="45"/>
      <c r="JU3" s="45"/>
      <c r="JV3" s="45"/>
      <c r="JW3" s="45"/>
      <c r="JX3" s="45"/>
      <c r="JY3" s="53"/>
      <c r="JZ3" s="53"/>
      <c r="KA3" s="53"/>
    </row>
    <row r="4" spans="1:287">
      <c r="A4" s="11" t="s">
        <v>34</v>
      </c>
      <c r="B4" s="1" t="s">
        <v>3</v>
      </c>
      <c r="C4" s="1" t="str">
        <f>VLOOKUP(B4, Notes!$AC$6:$AD$33, 2, FALSE)</f>
        <v>Food</v>
      </c>
      <c r="D4" s="109">
        <f t="shared" ref="D4:D31" si="0">CORREL(E4:AH4,$E$31:$AH$31)</f>
        <v>0.29591180174935611</v>
      </c>
      <c r="E4" s="1">
        <v>146</v>
      </c>
      <c r="F4" s="1">
        <v>144.9</v>
      </c>
      <c r="G4" s="1">
        <v>144.30000000000001</v>
      </c>
      <c r="H4" s="1">
        <v>144.1</v>
      </c>
      <c r="I4" s="1">
        <v>144.30000000000001</v>
      </c>
      <c r="J4" s="1">
        <v>146.30000000000001</v>
      </c>
      <c r="K4" s="1">
        <v>146.69999999999999</v>
      </c>
      <c r="L4" s="1">
        <v>146.4</v>
      </c>
      <c r="M4" s="1">
        <v>146.6</v>
      </c>
      <c r="N4" s="1">
        <v>146.6</v>
      </c>
      <c r="O4" s="1">
        <v>147.4</v>
      </c>
      <c r="P4" s="1">
        <v>148.19999999999999</v>
      </c>
      <c r="Q4" s="1">
        <v>148.69999999999999</v>
      </c>
      <c r="R4" s="1">
        <v>149.5</v>
      </c>
      <c r="S4" s="1">
        <v>150</v>
      </c>
      <c r="T4" s="1">
        <v>151.30000000000001</v>
      </c>
      <c r="U4" s="1">
        <v>152.9</v>
      </c>
      <c r="V4" s="1">
        <v>154.1</v>
      </c>
      <c r="W4" s="1">
        <v>155</v>
      </c>
      <c r="X4" s="1">
        <v>156.5</v>
      </c>
      <c r="Y4" s="1">
        <v>160.30000000000001</v>
      </c>
      <c r="Z4" s="1">
        <v>163.5</v>
      </c>
      <c r="AA4" s="1">
        <v>165.2</v>
      </c>
      <c r="AB4" s="1">
        <v>167.4</v>
      </c>
      <c r="AC4" s="1">
        <v>169.2</v>
      </c>
      <c r="AD4" s="1">
        <v>173.8</v>
      </c>
      <c r="AE4" s="1">
        <v>174.4</v>
      </c>
      <c r="AF4" s="1">
        <v>174.4</v>
      </c>
      <c r="AG4" s="1">
        <v>173.8</v>
      </c>
      <c r="AH4" s="1">
        <v>173.7</v>
      </c>
    </row>
    <row r="5" spans="1:287">
      <c r="A5" s="11" t="s">
        <v>34</v>
      </c>
      <c r="B5" s="1" t="s">
        <v>4</v>
      </c>
      <c r="C5" s="1" t="s">
        <v>96</v>
      </c>
      <c r="D5" s="109">
        <f t="shared" si="0"/>
        <v>0.79150366226053837</v>
      </c>
      <c r="E5" s="1">
        <v>191</v>
      </c>
      <c r="F5" s="1">
        <v>190.1</v>
      </c>
      <c r="G5" s="1">
        <v>186.5</v>
      </c>
      <c r="H5" s="1">
        <v>192.2</v>
      </c>
      <c r="I5" s="1">
        <v>198</v>
      </c>
      <c r="J5" s="1">
        <v>200.5</v>
      </c>
      <c r="K5" s="1">
        <v>202</v>
      </c>
      <c r="L5" s="1">
        <v>206.8</v>
      </c>
      <c r="M5" s="1">
        <v>204</v>
      </c>
      <c r="N5" s="1">
        <v>204</v>
      </c>
      <c r="O5" s="1">
        <v>204.6</v>
      </c>
      <c r="P5" s="1">
        <v>201.6</v>
      </c>
      <c r="Q5" s="1">
        <v>198.8</v>
      </c>
      <c r="R5" s="1">
        <v>198.7</v>
      </c>
      <c r="S5" s="1">
        <v>200.6</v>
      </c>
      <c r="T5" s="1">
        <v>210.7</v>
      </c>
      <c r="U5" s="1">
        <v>211.8</v>
      </c>
      <c r="V5" s="1">
        <v>217</v>
      </c>
      <c r="W5" s="1">
        <v>219.4</v>
      </c>
      <c r="X5" s="1">
        <v>213</v>
      </c>
      <c r="Y5" s="1">
        <v>206.5</v>
      </c>
      <c r="Z5" s="1">
        <v>209.2</v>
      </c>
      <c r="AA5" s="1">
        <v>210.9</v>
      </c>
      <c r="AB5" s="1">
        <v>209.4</v>
      </c>
      <c r="AC5" s="1">
        <v>209</v>
      </c>
      <c r="AD5" s="1">
        <v>210.7</v>
      </c>
      <c r="AE5" s="1">
        <v>207.7</v>
      </c>
      <c r="AF5" s="1">
        <v>207.7</v>
      </c>
      <c r="AG5" s="1">
        <v>209.3</v>
      </c>
      <c r="AH5" s="1">
        <v>214.3</v>
      </c>
    </row>
    <row r="6" spans="1:287">
      <c r="A6" s="11" t="s">
        <v>34</v>
      </c>
      <c r="B6" s="1" t="s">
        <v>5</v>
      </c>
      <c r="C6" s="1" t="s">
        <v>96</v>
      </c>
      <c r="D6" s="109">
        <f t="shared" si="0"/>
        <v>-0.18814989994888345</v>
      </c>
      <c r="E6" s="1">
        <v>175.3</v>
      </c>
      <c r="F6" s="1">
        <v>175.3</v>
      </c>
      <c r="G6" s="1">
        <v>168.7</v>
      </c>
      <c r="H6" s="1">
        <v>163.80000000000001</v>
      </c>
      <c r="I6" s="1">
        <v>164.6</v>
      </c>
      <c r="J6" s="1">
        <v>170.3</v>
      </c>
      <c r="K6" s="1">
        <v>180.7</v>
      </c>
      <c r="L6" s="1">
        <v>182.2</v>
      </c>
      <c r="M6" s="1">
        <v>172.8</v>
      </c>
      <c r="N6" s="1">
        <v>172.8</v>
      </c>
      <c r="O6" s="1">
        <v>171.2</v>
      </c>
      <c r="P6" s="1">
        <v>173</v>
      </c>
      <c r="Q6" s="1">
        <v>177.9</v>
      </c>
      <c r="R6" s="1">
        <v>178.8</v>
      </c>
      <c r="S6" s="1">
        <v>175.8</v>
      </c>
      <c r="T6" s="1">
        <v>167.8</v>
      </c>
      <c r="U6" s="1">
        <v>164.5</v>
      </c>
      <c r="V6" s="1">
        <v>162.4</v>
      </c>
      <c r="W6" s="1">
        <v>170.8</v>
      </c>
      <c r="X6" s="1">
        <v>175.2</v>
      </c>
      <c r="Y6" s="1">
        <v>169.2</v>
      </c>
      <c r="Z6" s="1">
        <v>169.7</v>
      </c>
      <c r="AA6" s="1">
        <v>170.9</v>
      </c>
      <c r="AB6" s="1">
        <v>181.4</v>
      </c>
      <c r="AC6" s="1">
        <v>190.2</v>
      </c>
      <c r="AD6" s="1">
        <v>194.5</v>
      </c>
      <c r="AE6" s="1">
        <v>175.2</v>
      </c>
      <c r="AF6" s="1">
        <v>175.2</v>
      </c>
      <c r="AG6" s="1">
        <v>169.6</v>
      </c>
      <c r="AH6" s="1">
        <v>173.2</v>
      </c>
    </row>
    <row r="7" spans="1:287">
      <c r="A7" s="11" t="s">
        <v>34</v>
      </c>
      <c r="B7" s="1" t="s">
        <v>6</v>
      </c>
      <c r="C7" s="1" t="s">
        <v>96</v>
      </c>
      <c r="D7" s="109">
        <f t="shared" si="0"/>
        <v>0.40409124497746113</v>
      </c>
      <c r="E7" s="1">
        <v>154.1</v>
      </c>
      <c r="F7" s="1">
        <v>154.1</v>
      </c>
      <c r="G7" s="1">
        <v>154.69999999999999</v>
      </c>
      <c r="H7" s="1">
        <v>154.9</v>
      </c>
      <c r="I7" s="1">
        <v>155.4</v>
      </c>
      <c r="J7" s="1">
        <v>156.1</v>
      </c>
      <c r="K7" s="1">
        <v>156.19999999999999</v>
      </c>
      <c r="L7" s="1">
        <v>157.5</v>
      </c>
      <c r="M7" s="1">
        <v>158.4</v>
      </c>
      <c r="N7" s="1">
        <v>158.4</v>
      </c>
      <c r="O7" s="1">
        <v>158.69999999999999</v>
      </c>
      <c r="P7" s="1">
        <v>159.30000000000001</v>
      </c>
      <c r="Q7" s="1">
        <v>159.9</v>
      </c>
      <c r="R7" s="1">
        <v>160.5</v>
      </c>
      <c r="S7" s="1">
        <v>160.69999999999999</v>
      </c>
      <c r="T7" s="1">
        <v>162.19999999999999</v>
      </c>
      <c r="U7" s="1">
        <v>163.9</v>
      </c>
      <c r="V7" s="1">
        <v>164.9</v>
      </c>
      <c r="W7" s="1">
        <v>165.8</v>
      </c>
      <c r="X7" s="1">
        <v>166.6</v>
      </c>
      <c r="Y7" s="1">
        <v>168.1</v>
      </c>
      <c r="Z7" s="1">
        <v>169.7</v>
      </c>
      <c r="AA7" s="1">
        <v>170.9</v>
      </c>
      <c r="AB7" s="1">
        <v>172.3</v>
      </c>
      <c r="AC7" s="1">
        <v>173.6</v>
      </c>
      <c r="AD7" s="1">
        <v>174.6</v>
      </c>
      <c r="AE7" s="1">
        <v>177.3</v>
      </c>
      <c r="AF7" s="1">
        <v>177.3</v>
      </c>
      <c r="AG7" s="1">
        <v>178.4</v>
      </c>
      <c r="AH7" s="1">
        <v>179.5</v>
      </c>
    </row>
    <row r="8" spans="1:287">
      <c r="A8" s="11" t="s">
        <v>34</v>
      </c>
      <c r="B8" s="1" t="s">
        <v>7</v>
      </c>
      <c r="C8" s="1" t="s">
        <v>96</v>
      </c>
      <c r="D8" s="109">
        <f t="shared" si="0"/>
        <v>0.83485090520968031</v>
      </c>
      <c r="E8" s="1">
        <v>146.6</v>
      </c>
      <c r="F8" s="1">
        <v>150.9</v>
      </c>
      <c r="G8" s="1">
        <v>158.69999999999999</v>
      </c>
      <c r="H8" s="1">
        <v>163.9</v>
      </c>
      <c r="I8" s="1">
        <v>170.1</v>
      </c>
      <c r="J8" s="1">
        <v>178.7</v>
      </c>
      <c r="K8" s="1">
        <v>183.7</v>
      </c>
      <c r="L8" s="1">
        <v>182.1</v>
      </c>
      <c r="M8" s="1">
        <v>188</v>
      </c>
      <c r="N8" s="1">
        <v>188</v>
      </c>
      <c r="O8" s="1">
        <v>190.6</v>
      </c>
      <c r="P8" s="1">
        <v>190.1</v>
      </c>
      <c r="Q8" s="1">
        <v>187.6</v>
      </c>
      <c r="R8" s="1">
        <v>184.7</v>
      </c>
      <c r="S8" s="1">
        <v>184.9</v>
      </c>
      <c r="T8" s="1">
        <v>194.6</v>
      </c>
      <c r="U8" s="1">
        <v>199.5</v>
      </c>
      <c r="V8" s="1">
        <v>202.4</v>
      </c>
      <c r="W8" s="1">
        <v>200.9</v>
      </c>
      <c r="X8" s="1">
        <v>195.8</v>
      </c>
      <c r="Y8" s="1">
        <v>192.4</v>
      </c>
      <c r="Z8" s="1">
        <v>188.7</v>
      </c>
      <c r="AA8" s="1">
        <v>186.5</v>
      </c>
      <c r="AB8" s="1">
        <v>188.9</v>
      </c>
      <c r="AC8" s="1">
        <v>188.5</v>
      </c>
      <c r="AD8" s="1">
        <v>187.2</v>
      </c>
      <c r="AE8" s="1">
        <v>179.3</v>
      </c>
      <c r="AF8" s="1">
        <v>179.2</v>
      </c>
      <c r="AG8" s="1">
        <v>174.9</v>
      </c>
      <c r="AH8" s="1">
        <v>170</v>
      </c>
    </row>
    <row r="9" spans="1:287">
      <c r="A9" s="11" t="s">
        <v>34</v>
      </c>
      <c r="B9" s="1" t="s">
        <v>8</v>
      </c>
      <c r="C9" s="1" t="s">
        <v>96</v>
      </c>
      <c r="D9" s="109">
        <f t="shared" si="0"/>
        <v>0.53593556290244593</v>
      </c>
      <c r="E9" s="1">
        <v>147.69999999999999</v>
      </c>
      <c r="F9" s="1">
        <v>149.6</v>
      </c>
      <c r="G9" s="1">
        <v>150.69999999999999</v>
      </c>
      <c r="H9" s="1">
        <v>153.69999999999999</v>
      </c>
      <c r="I9" s="1">
        <v>164.4</v>
      </c>
      <c r="J9" s="1">
        <v>167.1</v>
      </c>
      <c r="K9" s="1">
        <v>164.6</v>
      </c>
      <c r="L9" s="1">
        <v>163.9</v>
      </c>
      <c r="M9" s="1">
        <v>156.80000000000001</v>
      </c>
      <c r="N9" s="1">
        <v>156.69999999999999</v>
      </c>
      <c r="O9" s="1">
        <v>155.69999999999999</v>
      </c>
      <c r="P9" s="1">
        <v>156.5</v>
      </c>
      <c r="Q9" s="1">
        <v>154.9</v>
      </c>
      <c r="R9" s="1">
        <v>153.69999999999999</v>
      </c>
      <c r="S9" s="1">
        <v>153.69999999999999</v>
      </c>
      <c r="T9" s="1">
        <v>157.6</v>
      </c>
      <c r="U9" s="1">
        <v>172.6</v>
      </c>
      <c r="V9" s="1">
        <v>171</v>
      </c>
      <c r="W9" s="1">
        <v>169.7</v>
      </c>
      <c r="X9" s="1">
        <v>174.2</v>
      </c>
      <c r="Y9" s="1">
        <v>172.9</v>
      </c>
      <c r="Z9" s="1">
        <v>165.7</v>
      </c>
      <c r="AA9" s="1">
        <v>163.80000000000001</v>
      </c>
      <c r="AB9" s="1">
        <v>160.69999999999999</v>
      </c>
      <c r="AC9" s="1">
        <v>158</v>
      </c>
      <c r="AD9" s="1">
        <v>158.30000000000001</v>
      </c>
      <c r="AE9" s="1">
        <v>169.5</v>
      </c>
      <c r="AF9" s="1">
        <v>169.5</v>
      </c>
      <c r="AG9" s="1">
        <v>176.3</v>
      </c>
      <c r="AH9" s="1">
        <v>172.2</v>
      </c>
    </row>
    <row r="10" spans="1:287">
      <c r="A10" s="11" t="s">
        <v>34</v>
      </c>
      <c r="B10" s="1" t="s">
        <v>9</v>
      </c>
      <c r="C10" s="1" t="s">
        <v>96</v>
      </c>
      <c r="D10" s="109">
        <f t="shared" si="0"/>
        <v>5.993332868393552E-2</v>
      </c>
      <c r="E10" s="1">
        <v>230.5</v>
      </c>
      <c r="F10" s="1">
        <v>194.2</v>
      </c>
      <c r="G10" s="1">
        <v>160</v>
      </c>
      <c r="H10" s="1">
        <v>149.5</v>
      </c>
      <c r="I10" s="1">
        <v>144.1</v>
      </c>
      <c r="J10" s="1">
        <v>147.9</v>
      </c>
      <c r="K10" s="1">
        <v>155.4</v>
      </c>
      <c r="L10" s="1">
        <v>164.2</v>
      </c>
      <c r="M10" s="1">
        <v>162.19999999999999</v>
      </c>
      <c r="N10" s="1">
        <v>162.30000000000001</v>
      </c>
      <c r="O10" s="1">
        <v>185.3</v>
      </c>
      <c r="P10" s="1">
        <v>199.2</v>
      </c>
      <c r="Q10" s="1">
        <v>188.3</v>
      </c>
      <c r="R10" s="1">
        <v>174.3</v>
      </c>
      <c r="S10" s="1">
        <v>169.7</v>
      </c>
      <c r="T10" s="1">
        <v>166.9</v>
      </c>
      <c r="U10" s="1">
        <v>166.2</v>
      </c>
      <c r="V10" s="1">
        <v>174.9</v>
      </c>
      <c r="W10" s="1">
        <v>182.3</v>
      </c>
      <c r="X10" s="1">
        <v>182.1</v>
      </c>
      <c r="Y10" s="1">
        <v>186.7</v>
      </c>
      <c r="Z10" s="1">
        <v>191.8</v>
      </c>
      <c r="AA10" s="1">
        <v>199.7</v>
      </c>
      <c r="AB10" s="1">
        <v>183.1</v>
      </c>
      <c r="AC10" s="1">
        <v>159.9</v>
      </c>
      <c r="AD10" s="1">
        <v>153.9</v>
      </c>
      <c r="AE10" s="1">
        <v>152.69999999999999</v>
      </c>
      <c r="AF10" s="1">
        <v>152.80000000000001</v>
      </c>
      <c r="AG10" s="1">
        <v>155.4</v>
      </c>
      <c r="AH10" s="1">
        <v>161</v>
      </c>
    </row>
    <row r="11" spans="1:287">
      <c r="A11" s="11" t="s">
        <v>34</v>
      </c>
      <c r="B11" s="1" t="s">
        <v>10</v>
      </c>
      <c r="C11" s="1" t="s">
        <v>96</v>
      </c>
      <c r="D11" s="109">
        <f t="shared" si="0"/>
        <v>0.25289481027832833</v>
      </c>
      <c r="E11" s="1">
        <v>160.19999999999999</v>
      </c>
      <c r="F11" s="1">
        <v>160.4</v>
      </c>
      <c r="G11" s="1">
        <v>158.80000000000001</v>
      </c>
      <c r="H11" s="1">
        <v>159.80000000000001</v>
      </c>
      <c r="I11" s="1">
        <v>161.69999999999999</v>
      </c>
      <c r="J11" s="1">
        <v>165.4</v>
      </c>
      <c r="K11" s="1">
        <v>166</v>
      </c>
      <c r="L11" s="1">
        <v>164</v>
      </c>
      <c r="M11" s="1">
        <v>164.1</v>
      </c>
      <c r="N11" s="1">
        <v>164.1</v>
      </c>
      <c r="O11" s="1">
        <v>165.2</v>
      </c>
      <c r="P11" s="1">
        <v>165.3</v>
      </c>
      <c r="Q11" s="1">
        <v>164.4</v>
      </c>
      <c r="R11" s="1">
        <v>163.9</v>
      </c>
      <c r="S11" s="1">
        <v>163.69999999999999</v>
      </c>
      <c r="T11" s="1">
        <v>163.9</v>
      </c>
      <c r="U11" s="1">
        <v>164.7</v>
      </c>
      <c r="V11" s="1">
        <v>164.7</v>
      </c>
      <c r="W11" s="1">
        <v>164.3</v>
      </c>
      <c r="X11" s="1">
        <v>164.3</v>
      </c>
      <c r="Y11" s="1">
        <v>167.2</v>
      </c>
      <c r="Z11" s="1">
        <v>169.1</v>
      </c>
      <c r="AA11" s="1">
        <v>169.8</v>
      </c>
      <c r="AB11" s="1">
        <v>170.5</v>
      </c>
      <c r="AC11" s="1">
        <v>170.8</v>
      </c>
      <c r="AD11" s="1">
        <v>170.9</v>
      </c>
      <c r="AE11" s="1">
        <v>171</v>
      </c>
      <c r="AF11" s="1">
        <v>171.1</v>
      </c>
      <c r="AG11" s="1">
        <v>173.4</v>
      </c>
      <c r="AH11" s="1">
        <v>175.6</v>
      </c>
    </row>
    <row r="12" spans="1:287">
      <c r="A12" s="11" t="s">
        <v>34</v>
      </c>
      <c r="B12" s="1" t="s">
        <v>11</v>
      </c>
      <c r="C12" s="1" t="s">
        <v>96</v>
      </c>
      <c r="D12" s="109">
        <f t="shared" si="0"/>
        <v>0.5349225842199784</v>
      </c>
      <c r="E12" s="1">
        <v>115.3</v>
      </c>
      <c r="F12" s="1">
        <v>114.6</v>
      </c>
      <c r="G12" s="1">
        <v>112.8</v>
      </c>
      <c r="H12" s="1">
        <v>112.6</v>
      </c>
      <c r="I12" s="1">
        <v>113.1</v>
      </c>
      <c r="J12" s="1">
        <v>114.8</v>
      </c>
      <c r="K12" s="1">
        <v>115.1</v>
      </c>
      <c r="L12" s="1">
        <v>114.5</v>
      </c>
      <c r="M12" s="1">
        <v>119.7</v>
      </c>
      <c r="N12" s="1">
        <v>119.7</v>
      </c>
      <c r="O12" s="1">
        <v>121.9</v>
      </c>
      <c r="P12" s="1">
        <v>122.4</v>
      </c>
      <c r="Q12" s="1">
        <v>121</v>
      </c>
      <c r="R12" s="1">
        <v>120</v>
      </c>
      <c r="S12" s="1">
        <v>118.9</v>
      </c>
      <c r="T12" s="1">
        <v>118.8</v>
      </c>
      <c r="U12" s="1">
        <v>119</v>
      </c>
      <c r="V12" s="1">
        <v>119.7</v>
      </c>
      <c r="W12" s="1">
        <v>119.9</v>
      </c>
      <c r="X12" s="1">
        <v>120</v>
      </c>
      <c r="Y12" s="1">
        <v>120.9</v>
      </c>
      <c r="Z12" s="1">
        <v>121.6</v>
      </c>
      <c r="AA12" s="1">
        <v>121.9</v>
      </c>
      <c r="AB12" s="1">
        <v>122.1</v>
      </c>
      <c r="AC12" s="1">
        <v>121.8</v>
      </c>
      <c r="AD12" s="1">
        <v>121.1</v>
      </c>
      <c r="AE12" s="1">
        <v>120</v>
      </c>
      <c r="AF12" s="1">
        <v>120</v>
      </c>
      <c r="AG12" s="1">
        <v>121.3</v>
      </c>
      <c r="AH12" s="1">
        <v>122.7</v>
      </c>
    </row>
    <row r="13" spans="1:287">
      <c r="A13" s="11" t="s">
        <v>34</v>
      </c>
      <c r="B13" s="1" t="s">
        <v>12</v>
      </c>
      <c r="C13" s="1" t="s">
        <v>96</v>
      </c>
      <c r="D13" s="109">
        <f t="shared" si="0"/>
        <v>0.3834553929730049</v>
      </c>
      <c r="E13" s="1">
        <v>163</v>
      </c>
      <c r="F13" s="1">
        <v>164</v>
      </c>
      <c r="G13" s="1">
        <v>164.2</v>
      </c>
      <c r="H13" s="1">
        <v>163.5</v>
      </c>
      <c r="I13" s="1">
        <v>163.9</v>
      </c>
      <c r="J13" s="1">
        <v>168.2</v>
      </c>
      <c r="K13" s="1">
        <v>168.5</v>
      </c>
      <c r="L13" s="1">
        <v>168.3</v>
      </c>
      <c r="M13" s="1">
        <v>168.8</v>
      </c>
      <c r="N13" s="1">
        <v>168.8</v>
      </c>
      <c r="O13" s="1">
        <v>169.3</v>
      </c>
      <c r="P13" s="1">
        <v>169.6</v>
      </c>
      <c r="Q13" s="1">
        <v>170.5</v>
      </c>
      <c r="R13" s="1">
        <v>172.1</v>
      </c>
      <c r="S13" s="1">
        <v>174.3</v>
      </c>
      <c r="T13" s="1">
        <v>177.4</v>
      </c>
      <c r="U13" s="1">
        <v>181.3</v>
      </c>
      <c r="V13" s="1">
        <v>184.9</v>
      </c>
      <c r="W13" s="1">
        <v>187.1</v>
      </c>
      <c r="X13" s="1">
        <v>190</v>
      </c>
      <c r="Y13" s="1">
        <v>193.6</v>
      </c>
      <c r="Z13" s="1">
        <v>197.3</v>
      </c>
      <c r="AA13" s="1">
        <v>199.9</v>
      </c>
      <c r="AB13" s="1">
        <v>202.8</v>
      </c>
      <c r="AC13" s="1">
        <v>205.2</v>
      </c>
      <c r="AD13" s="1">
        <v>208.4</v>
      </c>
      <c r="AE13" s="1">
        <v>209.7</v>
      </c>
      <c r="AF13" s="1">
        <v>209.7</v>
      </c>
      <c r="AG13" s="1">
        <v>212.9</v>
      </c>
      <c r="AH13" s="1">
        <v>218</v>
      </c>
    </row>
    <row r="14" spans="1:287">
      <c r="A14" s="11" t="s">
        <v>34</v>
      </c>
      <c r="B14" s="1" t="s">
        <v>13</v>
      </c>
      <c r="C14" s="1" t="s">
        <v>117</v>
      </c>
      <c r="D14" s="109">
        <f t="shared" si="0"/>
        <v>0.28924325608759033</v>
      </c>
      <c r="E14" s="1">
        <v>164.8</v>
      </c>
      <c r="F14" s="1">
        <v>165.6</v>
      </c>
      <c r="G14" s="1">
        <v>167.5</v>
      </c>
      <c r="H14" s="1">
        <v>168.2</v>
      </c>
      <c r="I14" s="1">
        <v>157.6</v>
      </c>
      <c r="J14" s="1">
        <v>159.30000000000001</v>
      </c>
      <c r="K14" s="1">
        <v>160</v>
      </c>
      <c r="L14" s="1">
        <v>160.9</v>
      </c>
      <c r="M14" s="1">
        <v>162.69999999999999</v>
      </c>
      <c r="N14" s="1">
        <v>162.69999999999999</v>
      </c>
      <c r="O14" s="1">
        <v>163.19999999999999</v>
      </c>
      <c r="P14" s="1">
        <v>163.69999999999999</v>
      </c>
      <c r="Q14" s="1">
        <v>164.2</v>
      </c>
      <c r="R14" s="1">
        <v>164.3</v>
      </c>
      <c r="S14" s="1">
        <v>164.7</v>
      </c>
      <c r="T14" s="1">
        <v>165.3</v>
      </c>
      <c r="U14" s="1">
        <v>166.2</v>
      </c>
      <c r="V14" s="1">
        <v>167.1</v>
      </c>
      <c r="W14" s="1">
        <v>167.9</v>
      </c>
      <c r="X14" s="1">
        <v>168.4</v>
      </c>
      <c r="Y14" s="1">
        <v>168.8</v>
      </c>
      <c r="Z14" s="1">
        <v>169.4</v>
      </c>
      <c r="AA14" s="1">
        <v>169.9</v>
      </c>
      <c r="AB14" s="1">
        <v>170.4</v>
      </c>
      <c r="AC14" s="1">
        <v>171</v>
      </c>
      <c r="AD14" s="1">
        <v>171.4</v>
      </c>
      <c r="AE14" s="1">
        <v>172.3</v>
      </c>
      <c r="AF14" s="1">
        <v>172.3</v>
      </c>
      <c r="AG14" s="1">
        <v>172.9</v>
      </c>
      <c r="AH14" s="1">
        <v>173.4</v>
      </c>
    </row>
    <row r="15" spans="1:287">
      <c r="A15" s="11" t="s">
        <v>34</v>
      </c>
      <c r="B15" s="10" t="s">
        <v>14</v>
      </c>
      <c r="C15" s="1" t="s">
        <v>96</v>
      </c>
      <c r="D15" s="109">
        <f t="shared" si="0"/>
        <v>0.56365855730004977</v>
      </c>
      <c r="E15" s="1">
        <v>165.4</v>
      </c>
      <c r="F15" s="1">
        <v>161</v>
      </c>
      <c r="G15" s="1">
        <v>156.9</v>
      </c>
      <c r="H15" s="1">
        <v>156.69999999999999</v>
      </c>
      <c r="I15" s="1">
        <v>168.9</v>
      </c>
      <c r="J15" s="1">
        <v>170.4</v>
      </c>
      <c r="K15" s="1">
        <v>172.4</v>
      </c>
      <c r="L15" s="1">
        <v>172.2</v>
      </c>
      <c r="M15" s="1">
        <v>173.9</v>
      </c>
      <c r="N15" s="1">
        <v>173.9</v>
      </c>
      <c r="O15" s="1">
        <v>174.7</v>
      </c>
      <c r="P15" s="1">
        <v>175.5</v>
      </c>
      <c r="Q15" s="1">
        <v>176.5</v>
      </c>
      <c r="R15" s="1">
        <v>177.3</v>
      </c>
      <c r="S15" s="1">
        <v>178</v>
      </c>
      <c r="T15" s="1">
        <v>179.3</v>
      </c>
      <c r="U15" s="1">
        <v>180.9</v>
      </c>
      <c r="V15" s="1">
        <v>182.5</v>
      </c>
      <c r="W15" s="1">
        <v>183.9</v>
      </c>
      <c r="X15" s="1">
        <v>185.2</v>
      </c>
      <c r="Y15" s="1">
        <v>186.3</v>
      </c>
      <c r="Z15" s="1">
        <v>187.4</v>
      </c>
      <c r="AA15" s="1">
        <v>188.3</v>
      </c>
      <c r="AB15" s="1">
        <v>189.5</v>
      </c>
      <c r="AC15" s="1">
        <v>190.3</v>
      </c>
      <c r="AD15" s="1">
        <v>191.2</v>
      </c>
      <c r="AE15" s="1">
        <v>193</v>
      </c>
      <c r="AF15" s="1">
        <v>193</v>
      </c>
      <c r="AG15" s="1">
        <v>193.5</v>
      </c>
      <c r="AH15" s="1">
        <v>194.2</v>
      </c>
    </row>
    <row r="16" spans="1:287">
      <c r="A16" s="11" t="s">
        <v>34</v>
      </c>
      <c r="B16" s="1" t="s">
        <v>15</v>
      </c>
      <c r="C16" s="1" t="s">
        <v>96</v>
      </c>
      <c r="D16" s="109">
        <f t="shared" si="0"/>
        <v>0.66925929535300033</v>
      </c>
      <c r="E16" s="1">
        <v>149.19999999999999</v>
      </c>
      <c r="F16" s="1">
        <v>151.80000000000001</v>
      </c>
      <c r="G16" s="1">
        <v>155.5</v>
      </c>
      <c r="H16" s="1">
        <v>156.5</v>
      </c>
      <c r="I16" s="1">
        <v>158</v>
      </c>
      <c r="J16" s="1">
        <v>160.69999999999999</v>
      </c>
      <c r="K16" s="1">
        <v>162.6</v>
      </c>
      <c r="L16" s="1">
        <v>164</v>
      </c>
      <c r="M16" s="1">
        <v>164</v>
      </c>
      <c r="N16" s="1">
        <v>164</v>
      </c>
      <c r="O16" s="1">
        <v>167.7</v>
      </c>
      <c r="P16" s="1">
        <v>169.7</v>
      </c>
      <c r="Q16" s="1">
        <v>168.2</v>
      </c>
      <c r="R16" s="1">
        <v>166.4</v>
      </c>
      <c r="S16" s="1">
        <v>166.2</v>
      </c>
      <c r="T16" s="1">
        <v>168.4</v>
      </c>
      <c r="U16" s="1">
        <v>170.8</v>
      </c>
      <c r="V16" s="1">
        <v>173.3</v>
      </c>
      <c r="W16" s="1">
        <v>174.9</v>
      </c>
      <c r="X16" s="1">
        <v>175</v>
      </c>
      <c r="Y16" s="1">
        <v>176.3</v>
      </c>
      <c r="Z16" s="1">
        <v>177.8</v>
      </c>
      <c r="AA16" s="1">
        <v>179.6</v>
      </c>
      <c r="AB16" s="1">
        <v>178.3</v>
      </c>
      <c r="AC16" s="1">
        <v>175.9</v>
      </c>
      <c r="AD16" s="1">
        <v>176.7</v>
      </c>
      <c r="AE16" s="1">
        <v>177</v>
      </c>
      <c r="AF16" s="1">
        <v>177</v>
      </c>
      <c r="AG16" s="1">
        <v>177.9</v>
      </c>
      <c r="AH16" s="1">
        <v>179.1</v>
      </c>
    </row>
    <row r="17" spans="1:34">
      <c r="A17" s="11" t="s">
        <v>34</v>
      </c>
      <c r="B17" s="1" t="s">
        <v>16</v>
      </c>
      <c r="C17" s="1" t="s">
        <v>117</v>
      </c>
      <c r="D17" s="109">
        <f t="shared" si="0"/>
        <v>0.48371567688568756</v>
      </c>
      <c r="E17" s="1">
        <v>185.4</v>
      </c>
      <c r="F17" s="1">
        <v>186.5</v>
      </c>
      <c r="G17" s="1">
        <v>188.3</v>
      </c>
      <c r="H17" s="1">
        <v>188.1</v>
      </c>
      <c r="I17" s="1">
        <v>188.8</v>
      </c>
      <c r="J17" s="1">
        <v>191.9</v>
      </c>
      <c r="K17" s="1">
        <v>190.8</v>
      </c>
      <c r="L17" s="1">
        <v>191.2</v>
      </c>
      <c r="M17" s="1">
        <v>192.1</v>
      </c>
      <c r="N17" s="1">
        <v>192.1</v>
      </c>
      <c r="O17" s="1">
        <v>192.7</v>
      </c>
      <c r="P17" s="1">
        <v>192.9</v>
      </c>
      <c r="Q17" s="1">
        <v>192.4</v>
      </c>
      <c r="R17" s="1">
        <v>192.2</v>
      </c>
      <c r="S17" s="1">
        <v>192.8</v>
      </c>
      <c r="T17" s="1">
        <v>193.7</v>
      </c>
      <c r="U17" s="1">
        <v>193.9</v>
      </c>
      <c r="V17" s="1">
        <v>194.1</v>
      </c>
      <c r="W17" s="1">
        <v>194.3</v>
      </c>
      <c r="X17" s="1">
        <v>194.6</v>
      </c>
      <c r="Y17" s="1">
        <v>195</v>
      </c>
      <c r="Z17" s="1">
        <v>195.9</v>
      </c>
      <c r="AA17" s="1">
        <v>196.3</v>
      </c>
      <c r="AB17" s="1">
        <v>196.9</v>
      </c>
      <c r="AC17" s="1">
        <v>197.3</v>
      </c>
      <c r="AD17" s="1">
        <v>198.2</v>
      </c>
      <c r="AE17" s="1">
        <v>199.5</v>
      </c>
      <c r="AF17" s="1">
        <v>199.5</v>
      </c>
      <c r="AG17" s="1">
        <v>200.6</v>
      </c>
      <c r="AH17" s="1">
        <v>201</v>
      </c>
    </row>
    <row r="18" spans="1:34">
      <c r="A18" s="11" t="s">
        <v>34</v>
      </c>
      <c r="B18" s="1" t="s">
        <v>17</v>
      </c>
      <c r="C18" s="1" t="s">
        <v>19</v>
      </c>
      <c r="D18" s="109">
        <f t="shared" si="0"/>
        <v>0.571515078418523</v>
      </c>
      <c r="E18" s="1">
        <v>155</v>
      </c>
      <c r="F18" s="1">
        <v>155.5</v>
      </c>
      <c r="G18" s="1">
        <v>157.19999999999999</v>
      </c>
      <c r="H18" s="1">
        <v>157.80000000000001</v>
      </c>
      <c r="I18" s="1">
        <v>158.80000000000001</v>
      </c>
      <c r="J18" s="1">
        <v>161.80000000000001</v>
      </c>
      <c r="K18" s="1">
        <v>162.19999999999999</v>
      </c>
      <c r="L18" s="1">
        <v>162.80000000000001</v>
      </c>
      <c r="M18" s="1">
        <v>164.5</v>
      </c>
      <c r="N18" s="1">
        <v>164.6</v>
      </c>
      <c r="O18" s="1">
        <v>165.7</v>
      </c>
      <c r="P18" s="1">
        <v>167.2</v>
      </c>
      <c r="Q18" s="1">
        <v>168.5</v>
      </c>
      <c r="R18" s="1">
        <v>169.9</v>
      </c>
      <c r="S18" s="1">
        <v>170.8</v>
      </c>
      <c r="T18" s="1">
        <v>172.1</v>
      </c>
      <c r="U18" s="1">
        <v>173.9</v>
      </c>
      <c r="V18" s="1">
        <v>175.6</v>
      </c>
      <c r="W18" s="1">
        <v>177.1</v>
      </c>
      <c r="X18" s="1">
        <v>178.3</v>
      </c>
      <c r="Y18" s="1">
        <v>179.5</v>
      </c>
      <c r="Z18" s="1">
        <v>180.9</v>
      </c>
      <c r="AA18" s="1">
        <v>181.9</v>
      </c>
      <c r="AB18" s="1">
        <v>183.1</v>
      </c>
      <c r="AC18" s="1">
        <v>184</v>
      </c>
      <c r="AD18" s="1">
        <v>184.9</v>
      </c>
      <c r="AE18" s="1">
        <v>186.2</v>
      </c>
      <c r="AF18" s="1">
        <v>186.1</v>
      </c>
      <c r="AG18" s="1">
        <v>186.9</v>
      </c>
      <c r="AH18" s="1">
        <v>187.3</v>
      </c>
    </row>
    <row r="19" spans="1:34">
      <c r="A19" s="11" t="s">
        <v>34</v>
      </c>
      <c r="B19" s="1" t="s">
        <v>18</v>
      </c>
      <c r="C19" s="1" t="s">
        <v>19</v>
      </c>
      <c r="D19" s="109">
        <f t="shared" si="0"/>
        <v>0.59391771562379392</v>
      </c>
      <c r="E19" s="1">
        <v>145.4</v>
      </c>
      <c r="F19" s="1">
        <v>146.1</v>
      </c>
      <c r="G19" s="1">
        <v>147.4</v>
      </c>
      <c r="H19" s="1">
        <v>147.9</v>
      </c>
      <c r="I19" s="1">
        <v>148.5</v>
      </c>
      <c r="J19" s="1">
        <v>152.1</v>
      </c>
      <c r="K19" s="1">
        <v>151.80000000000001</v>
      </c>
      <c r="L19" s="1">
        <v>153.1</v>
      </c>
      <c r="M19" s="1">
        <v>155.30000000000001</v>
      </c>
      <c r="N19" s="1">
        <v>155.30000000000001</v>
      </c>
      <c r="O19" s="1">
        <v>156.30000000000001</v>
      </c>
      <c r="P19" s="1">
        <v>157.4</v>
      </c>
      <c r="Q19" s="1">
        <v>158.69999999999999</v>
      </c>
      <c r="R19" s="1">
        <v>160.69999999999999</v>
      </c>
      <c r="S19" s="1">
        <v>162.4</v>
      </c>
      <c r="T19" s="1">
        <v>164.6</v>
      </c>
      <c r="U19" s="1">
        <v>166.5</v>
      </c>
      <c r="V19" s="1">
        <v>168.4</v>
      </c>
      <c r="W19" s="1">
        <v>169.9</v>
      </c>
      <c r="X19" s="1">
        <v>171.3</v>
      </c>
      <c r="Y19" s="1">
        <v>172.7</v>
      </c>
      <c r="Z19" s="1">
        <v>174.3</v>
      </c>
      <c r="AA19" s="1">
        <v>175.3</v>
      </c>
      <c r="AB19" s="1">
        <v>176.2</v>
      </c>
      <c r="AC19" s="1">
        <v>177</v>
      </c>
      <c r="AD19" s="1">
        <v>177.6</v>
      </c>
      <c r="AE19" s="1">
        <v>178.7</v>
      </c>
      <c r="AF19" s="1">
        <v>178.7</v>
      </c>
      <c r="AG19" s="1">
        <v>179.2</v>
      </c>
      <c r="AH19" s="1">
        <v>179.7</v>
      </c>
    </row>
    <row r="20" spans="1:34">
      <c r="A20" s="11" t="s">
        <v>34</v>
      </c>
      <c r="B20" s="1" t="s">
        <v>19</v>
      </c>
      <c r="C20" s="1" t="s">
        <v>19</v>
      </c>
      <c r="D20" s="109">
        <f t="shared" si="0"/>
        <v>0.57534851870344261</v>
      </c>
      <c r="E20" s="1">
        <v>153.6</v>
      </c>
      <c r="F20" s="1">
        <v>154.19999999999999</v>
      </c>
      <c r="G20" s="1">
        <v>155.80000000000001</v>
      </c>
      <c r="H20" s="1">
        <v>156.4</v>
      </c>
      <c r="I20" s="1">
        <v>157.30000000000001</v>
      </c>
      <c r="J20" s="1">
        <v>160.4</v>
      </c>
      <c r="K20" s="1">
        <v>160.69999999999999</v>
      </c>
      <c r="L20" s="1">
        <v>161.4</v>
      </c>
      <c r="M20" s="1">
        <v>163.19999999999999</v>
      </c>
      <c r="N20" s="1">
        <v>163.30000000000001</v>
      </c>
      <c r="O20" s="1">
        <v>164.3</v>
      </c>
      <c r="P20" s="1">
        <v>165.8</v>
      </c>
      <c r="Q20" s="1">
        <v>167</v>
      </c>
      <c r="R20" s="1">
        <v>168.5</v>
      </c>
      <c r="S20" s="1">
        <v>169.6</v>
      </c>
      <c r="T20" s="1">
        <v>171.1</v>
      </c>
      <c r="U20" s="1">
        <v>172.8</v>
      </c>
      <c r="V20" s="1">
        <v>174.6</v>
      </c>
      <c r="W20" s="1">
        <v>176</v>
      </c>
      <c r="X20" s="1">
        <v>177.3</v>
      </c>
      <c r="Y20" s="1">
        <v>178.5</v>
      </c>
      <c r="Z20" s="1">
        <v>179.9</v>
      </c>
      <c r="AA20" s="1">
        <v>181</v>
      </c>
      <c r="AB20" s="1">
        <v>182.1</v>
      </c>
      <c r="AC20" s="1">
        <v>183</v>
      </c>
      <c r="AD20" s="1">
        <v>183.8</v>
      </c>
      <c r="AE20" s="1">
        <v>185.1</v>
      </c>
      <c r="AF20" s="1">
        <v>185.1</v>
      </c>
      <c r="AG20" s="1">
        <v>185.7</v>
      </c>
      <c r="AH20" s="1">
        <v>186.2</v>
      </c>
    </row>
    <row r="21" spans="1:34">
      <c r="A21" s="11" t="s">
        <v>34</v>
      </c>
      <c r="B21" s="1" t="s">
        <v>20</v>
      </c>
      <c r="C21" s="1" t="s">
        <v>20</v>
      </c>
      <c r="D21" s="109">
        <f t="shared" si="0"/>
        <v>0.48431911206018458</v>
      </c>
      <c r="E21" s="1">
        <v>158.4</v>
      </c>
      <c r="F21" s="1">
        <v>157.69999999999999</v>
      </c>
      <c r="G21" s="1">
        <v>159.80000000000001</v>
      </c>
      <c r="H21" s="1">
        <v>159.9</v>
      </c>
      <c r="I21" s="1">
        <v>161.4</v>
      </c>
      <c r="J21" s="1">
        <v>161.6</v>
      </c>
      <c r="K21" s="1">
        <v>160.5</v>
      </c>
      <c r="L21" s="1">
        <v>161.5</v>
      </c>
      <c r="M21" s="1">
        <v>162.1</v>
      </c>
      <c r="N21" s="1">
        <v>162.1</v>
      </c>
      <c r="O21" s="1">
        <v>163.6</v>
      </c>
      <c r="P21" s="1">
        <v>164.2</v>
      </c>
      <c r="Q21" s="1">
        <v>163.4</v>
      </c>
      <c r="R21" s="1">
        <v>164.5</v>
      </c>
      <c r="S21" s="1">
        <v>165.5</v>
      </c>
      <c r="T21" s="1">
        <v>165.3</v>
      </c>
      <c r="U21" s="1">
        <v>167</v>
      </c>
      <c r="V21" s="1">
        <v>167.5</v>
      </c>
      <c r="W21" s="1">
        <v>166.8</v>
      </c>
      <c r="X21" s="1">
        <v>167.8</v>
      </c>
      <c r="Y21" s="1">
        <v>169</v>
      </c>
      <c r="Z21" s="1">
        <v>169.5</v>
      </c>
      <c r="AA21" s="1">
        <v>171.2</v>
      </c>
      <c r="AB21" s="1">
        <v>171.8</v>
      </c>
      <c r="AC21" s="1">
        <v>170.7</v>
      </c>
      <c r="AD21" s="1">
        <v>172.1</v>
      </c>
      <c r="AE21" s="1">
        <v>173.5</v>
      </c>
      <c r="AF21" s="1">
        <v>173.5</v>
      </c>
      <c r="AG21" s="1">
        <v>175.2</v>
      </c>
      <c r="AH21" s="1">
        <v>175.6</v>
      </c>
    </row>
    <row r="22" spans="1:34">
      <c r="A22" s="11" t="s">
        <v>34</v>
      </c>
      <c r="B22" s="1" t="s">
        <v>21</v>
      </c>
      <c r="C22" s="1" t="s">
        <v>21</v>
      </c>
      <c r="D22" s="109">
        <f t="shared" si="0"/>
        <v>0.63188470178343092</v>
      </c>
      <c r="E22" s="1">
        <v>144.6</v>
      </c>
      <c r="F22" s="1">
        <v>147.9</v>
      </c>
      <c r="G22" s="1">
        <v>152.4</v>
      </c>
      <c r="H22" s="1">
        <v>155.5</v>
      </c>
      <c r="I22" s="1">
        <v>155.6</v>
      </c>
      <c r="J22" s="1">
        <v>159.4</v>
      </c>
      <c r="K22" s="1">
        <v>159.80000000000001</v>
      </c>
      <c r="L22" s="1">
        <v>160.69999999999999</v>
      </c>
      <c r="M22" s="1">
        <v>162.6</v>
      </c>
      <c r="N22" s="1">
        <v>162.6</v>
      </c>
      <c r="O22" s="1">
        <v>164.2</v>
      </c>
      <c r="P22" s="1">
        <v>163.9</v>
      </c>
      <c r="Q22" s="1">
        <v>164.1</v>
      </c>
      <c r="R22" s="1">
        <v>164.2</v>
      </c>
      <c r="S22" s="1">
        <v>165.7</v>
      </c>
      <c r="T22" s="1">
        <v>167.2</v>
      </c>
      <c r="U22" s="1">
        <v>172.2</v>
      </c>
      <c r="V22" s="1">
        <v>174.6</v>
      </c>
      <c r="W22" s="1">
        <v>176</v>
      </c>
      <c r="X22" s="1">
        <v>179.6</v>
      </c>
      <c r="Y22" s="1">
        <v>178.8</v>
      </c>
      <c r="Z22" s="1">
        <v>179.5</v>
      </c>
      <c r="AA22" s="1">
        <v>180.5</v>
      </c>
      <c r="AB22" s="1">
        <v>181.3</v>
      </c>
      <c r="AC22" s="1">
        <v>182</v>
      </c>
      <c r="AD22" s="1">
        <v>182</v>
      </c>
      <c r="AE22" s="1">
        <v>182.1</v>
      </c>
      <c r="AF22" s="1">
        <v>181.9</v>
      </c>
      <c r="AG22" s="1">
        <v>181.7</v>
      </c>
      <c r="AH22" s="1">
        <v>182.8</v>
      </c>
    </row>
    <row r="23" spans="1:34">
      <c r="A23" s="11" t="s">
        <v>34</v>
      </c>
      <c r="B23" s="1" t="s">
        <v>22</v>
      </c>
      <c r="C23" s="1" t="s">
        <v>277</v>
      </c>
      <c r="D23" s="109">
        <f t="shared" si="0"/>
        <v>0.55802582361875253</v>
      </c>
      <c r="E23" s="1">
        <v>149.69999999999999</v>
      </c>
      <c r="F23" s="1">
        <v>150</v>
      </c>
      <c r="G23" s="1">
        <v>150.9</v>
      </c>
      <c r="H23" s="1">
        <v>151.19999999999999</v>
      </c>
      <c r="I23" s="1">
        <v>151.80000000000001</v>
      </c>
      <c r="J23" s="1">
        <v>154.69999999999999</v>
      </c>
      <c r="K23" s="1">
        <v>154.80000000000001</v>
      </c>
      <c r="L23" s="1">
        <v>155.80000000000001</v>
      </c>
      <c r="M23" s="1">
        <v>157.5</v>
      </c>
      <c r="N23" s="1">
        <v>157.5</v>
      </c>
      <c r="O23" s="1">
        <v>158.4</v>
      </c>
      <c r="P23" s="1">
        <v>159.30000000000001</v>
      </c>
      <c r="Q23" s="1">
        <v>160.19999999999999</v>
      </c>
      <c r="R23" s="1">
        <v>161.1</v>
      </c>
      <c r="S23" s="1">
        <v>161.80000000000001</v>
      </c>
      <c r="T23" s="1">
        <v>162.80000000000001</v>
      </c>
      <c r="U23" s="1">
        <v>164</v>
      </c>
      <c r="V23" s="1">
        <v>165.2</v>
      </c>
      <c r="W23" s="1">
        <v>166.4</v>
      </c>
      <c r="X23" s="1">
        <v>167.4</v>
      </c>
      <c r="Y23" s="1">
        <v>168.5</v>
      </c>
      <c r="Z23" s="1">
        <v>169.5</v>
      </c>
      <c r="AA23" s="1">
        <v>170.4</v>
      </c>
      <c r="AB23" s="1">
        <v>171.4</v>
      </c>
      <c r="AC23" s="1">
        <v>172.1</v>
      </c>
      <c r="AD23" s="1">
        <v>172.9</v>
      </c>
      <c r="AE23" s="1">
        <v>174.2</v>
      </c>
      <c r="AF23" s="1">
        <v>174.2</v>
      </c>
      <c r="AG23" s="1">
        <v>174.6</v>
      </c>
      <c r="AH23" s="1">
        <v>175.2</v>
      </c>
    </row>
    <row r="24" spans="1:34">
      <c r="A24" s="11" t="s">
        <v>34</v>
      </c>
      <c r="B24" s="1" t="s">
        <v>23</v>
      </c>
      <c r="C24" s="1" t="s">
        <v>290</v>
      </c>
      <c r="D24" s="109">
        <f t="shared" si="0"/>
        <v>0.54112937499771829</v>
      </c>
      <c r="E24" s="1">
        <v>158.30000000000001</v>
      </c>
      <c r="F24" s="1">
        <v>159.30000000000001</v>
      </c>
      <c r="G24" s="1">
        <v>161.30000000000001</v>
      </c>
      <c r="H24" s="1">
        <v>161.69999999999999</v>
      </c>
      <c r="I24" s="1">
        <v>162.30000000000001</v>
      </c>
      <c r="J24" s="1">
        <v>165.8</v>
      </c>
      <c r="K24" s="1">
        <v>166.3</v>
      </c>
      <c r="L24" s="1">
        <v>167</v>
      </c>
      <c r="M24" s="1">
        <v>168.4</v>
      </c>
      <c r="N24" s="1">
        <v>168.4</v>
      </c>
      <c r="O24" s="1">
        <v>169.1</v>
      </c>
      <c r="P24" s="1">
        <v>169.9</v>
      </c>
      <c r="Q24" s="1">
        <v>170.6</v>
      </c>
      <c r="R24" s="1">
        <v>171.4</v>
      </c>
      <c r="S24" s="1">
        <v>172.2</v>
      </c>
      <c r="T24" s="1">
        <v>173</v>
      </c>
      <c r="U24" s="1">
        <v>174</v>
      </c>
      <c r="V24" s="1">
        <v>174.8</v>
      </c>
      <c r="W24" s="1">
        <v>175.4</v>
      </c>
      <c r="X24" s="1">
        <v>176.1</v>
      </c>
      <c r="Y24" s="1">
        <v>176.8</v>
      </c>
      <c r="Z24" s="1">
        <v>177.8</v>
      </c>
      <c r="AA24" s="1">
        <v>178.7</v>
      </c>
      <c r="AB24" s="1">
        <v>179.8</v>
      </c>
      <c r="AC24" s="1">
        <v>181.1</v>
      </c>
      <c r="AD24" s="1">
        <v>182.3</v>
      </c>
      <c r="AE24" s="1">
        <v>184.4</v>
      </c>
      <c r="AF24" s="1">
        <v>184.4</v>
      </c>
      <c r="AG24" s="1">
        <v>185</v>
      </c>
      <c r="AH24" s="1">
        <v>185.7</v>
      </c>
    </row>
    <row r="25" spans="1:34">
      <c r="A25" s="11" t="s">
        <v>34</v>
      </c>
      <c r="B25" s="1" t="s">
        <v>24</v>
      </c>
      <c r="C25" s="1" t="s">
        <v>26</v>
      </c>
      <c r="D25" s="109">
        <f t="shared" si="0"/>
        <v>0.71660353512985808</v>
      </c>
      <c r="E25" s="1">
        <v>140.69999999999999</v>
      </c>
      <c r="F25" s="1">
        <v>141.9</v>
      </c>
      <c r="G25" s="1">
        <v>145.1</v>
      </c>
      <c r="H25" s="1">
        <v>146.19999999999999</v>
      </c>
      <c r="I25" s="1">
        <v>146.6</v>
      </c>
      <c r="J25" s="1">
        <v>148.9</v>
      </c>
      <c r="K25" s="1">
        <v>150.69999999999999</v>
      </c>
      <c r="L25" s="1">
        <v>153.1</v>
      </c>
      <c r="M25" s="1">
        <v>154</v>
      </c>
      <c r="N25" s="1">
        <v>154</v>
      </c>
      <c r="O25" s="1">
        <v>155.69999999999999</v>
      </c>
      <c r="P25" s="1">
        <v>154.80000000000001</v>
      </c>
      <c r="Q25" s="1">
        <v>155.69999999999999</v>
      </c>
      <c r="R25" s="1">
        <v>156.5</v>
      </c>
      <c r="S25" s="1">
        <v>156.9</v>
      </c>
      <c r="T25" s="1">
        <v>157.9</v>
      </c>
      <c r="U25" s="1">
        <v>162.6</v>
      </c>
      <c r="V25" s="1">
        <v>163</v>
      </c>
      <c r="W25" s="1">
        <v>161.1</v>
      </c>
      <c r="X25" s="1">
        <v>161.6</v>
      </c>
      <c r="Y25" s="1">
        <v>161.9</v>
      </c>
      <c r="Z25" s="1">
        <v>162.30000000000001</v>
      </c>
      <c r="AA25" s="1">
        <v>162.9</v>
      </c>
      <c r="AB25" s="1">
        <v>163</v>
      </c>
      <c r="AC25" s="1">
        <v>163.4</v>
      </c>
      <c r="AD25" s="1">
        <v>163.6</v>
      </c>
      <c r="AE25" s="1">
        <v>164.2</v>
      </c>
      <c r="AF25" s="1">
        <v>164.2</v>
      </c>
      <c r="AG25" s="1">
        <v>164.5</v>
      </c>
      <c r="AH25" s="1">
        <v>164.8</v>
      </c>
    </row>
    <row r="26" spans="1:34">
      <c r="A26" s="11" t="s">
        <v>34</v>
      </c>
      <c r="B26" s="1" t="s">
        <v>25</v>
      </c>
      <c r="C26" s="1" t="s">
        <v>117</v>
      </c>
      <c r="D26" s="109">
        <f t="shared" si="0"/>
        <v>0.64374338706997569</v>
      </c>
      <c r="E26" s="1">
        <v>148.5</v>
      </c>
      <c r="F26" s="1">
        <v>149.6</v>
      </c>
      <c r="G26" s="1">
        <v>151.5</v>
      </c>
      <c r="H26" s="1">
        <v>152.6</v>
      </c>
      <c r="I26" s="1">
        <v>153.19999999999999</v>
      </c>
      <c r="J26" s="1">
        <v>155.80000000000001</v>
      </c>
      <c r="K26" s="1">
        <v>154.9</v>
      </c>
      <c r="L26" s="1">
        <v>155.30000000000001</v>
      </c>
      <c r="M26" s="1">
        <v>157.6</v>
      </c>
      <c r="N26" s="1">
        <v>157.69999999999999</v>
      </c>
      <c r="O26" s="1">
        <v>158.6</v>
      </c>
      <c r="P26" s="1">
        <v>159.80000000000001</v>
      </c>
      <c r="Q26" s="1">
        <v>160.6</v>
      </c>
      <c r="R26" s="1">
        <v>161.19999999999999</v>
      </c>
      <c r="S26" s="1">
        <v>162.1</v>
      </c>
      <c r="T26" s="1">
        <v>163.30000000000001</v>
      </c>
      <c r="U26" s="1">
        <v>164.4</v>
      </c>
      <c r="V26" s="1">
        <v>165.1</v>
      </c>
      <c r="W26" s="1">
        <v>165.8</v>
      </c>
      <c r="X26" s="1">
        <v>166.3</v>
      </c>
      <c r="Y26" s="1">
        <v>166.9</v>
      </c>
      <c r="Z26" s="1">
        <v>167.6</v>
      </c>
      <c r="AA26" s="1">
        <v>168.2</v>
      </c>
      <c r="AB26" s="1">
        <v>168.5</v>
      </c>
      <c r="AC26" s="1">
        <v>168.9</v>
      </c>
      <c r="AD26" s="1">
        <v>169.5</v>
      </c>
      <c r="AE26" s="1">
        <v>170.3</v>
      </c>
      <c r="AF26" s="1">
        <v>170.3</v>
      </c>
      <c r="AG26" s="1">
        <v>170.7</v>
      </c>
      <c r="AH26" s="1">
        <v>171.2</v>
      </c>
    </row>
    <row r="27" spans="1:34">
      <c r="A27" s="11" t="s">
        <v>34</v>
      </c>
      <c r="B27" s="1" t="s">
        <v>26</v>
      </c>
      <c r="C27" s="1" t="s">
        <v>277</v>
      </c>
      <c r="D27" s="109">
        <f t="shared" si="0"/>
        <v>0.48752165269006903</v>
      </c>
      <c r="E27" s="1">
        <v>159.4</v>
      </c>
      <c r="F27" s="1">
        <v>159.19999999999999</v>
      </c>
      <c r="G27" s="1">
        <v>159.5</v>
      </c>
      <c r="H27" s="1">
        <v>160.19999999999999</v>
      </c>
      <c r="I27" s="1">
        <v>160.30000000000001</v>
      </c>
      <c r="J27" s="1">
        <v>161.19999999999999</v>
      </c>
      <c r="K27" s="1">
        <v>161.69999999999999</v>
      </c>
      <c r="L27" s="1">
        <v>163.19999999999999</v>
      </c>
      <c r="M27" s="1">
        <v>163.80000000000001</v>
      </c>
      <c r="N27" s="1">
        <v>163.69999999999999</v>
      </c>
      <c r="O27" s="1">
        <v>163.9</v>
      </c>
      <c r="P27" s="1">
        <v>164.3</v>
      </c>
      <c r="Q27" s="1">
        <v>164.4</v>
      </c>
      <c r="R27" s="1">
        <v>164.7</v>
      </c>
      <c r="S27" s="1">
        <v>165.4</v>
      </c>
      <c r="T27" s="1">
        <v>166</v>
      </c>
      <c r="U27" s="1">
        <v>166.9</v>
      </c>
      <c r="V27" s="1">
        <v>167.9</v>
      </c>
      <c r="W27" s="1">
        <v>169</v>
      </c>
      <c r="X27" s="1">
        <v>171.4</v>
      </c>
      <c r="Y27" s="1">
        <v>172.3</v>
      </c>
      <c r="Z27" s="1">
        <v>173.1</v>
      </c>
      <c r="AA27" s="1">
        <v>173.4</v>
      </c>
      <c r="AB27" s="1">
        <v>173.7</v>
      </c>
      <c r="AC27" s="1">
        <v>174.1</v>
      </c>
      <c r="AD27" s="1">
        <v>174.3</v>
      </c>
      <c r="AE27" s="1">
        <v>175</v>
      </c>
      <c r="AF27" s="1">
        <v>175</v>
      </c>
      <c r="AG27" s="1">
        <v>176.4</v>
      </c>
      <c r="AH27" s="1">
        <v>177.1</v>
      </c>
    </row>
    <row r="28" spans="1:34">
      <c r="A28" s="11" t="s">
        <v>34</v>
      </c>
      <c r="B28" s="1" t="s">
        <v>27</v>
      </c>
      <c r="C28" s="1" t="s">
        <v>117</v>
      </c>
      <c r="D28" s="109">
        <f t="shared" si="0"/>
        <v>0.43693434804703446</v>
      </c>
      <c r="E28" s="1">
        <v>157.1</v>
      </c>
      <c r="F28" s="1">
        <v>156.80000000000001</v>
      </c>
      <c r="G28" s="1">
        <v>155.80000000000001</v>
      </c>
      <c r="H28" s="1">
        <v>153.80000000000001</v>
      </c>
      <c r="I28" s="1">
        <v>155.4</v>
      </c>
      <c r="J28" s="1">
        <v>158.6</v>
      </c>
      <c r="K28" s="1">
        <v>158.80000000000001</v>
      </c>
      <c r="L28" s="1">
        <v>160.1</v>
      </c>
      <c r="M28" s="1">
        <v>160</v>
      </c>
      <c r="N28" s="1">
        <v>160</v>
      </c>
      <c r="O28" s="1">
        <v>160.80000000000001</v>
      </c>
      <c r="P28" s="1">
        <v>162.19999999999999</v>
      </c>
      <c r="Q28" s="1">
        <v>162.6</v>
      </c>
      <c r="R28" s="1">
        <v>163</v>
      </c>
      <c r="S28" s="1">
        <v>164.4</v>
      </c>
      <c r="T28" s="1">
        <v>167.2</v>
      </c>
      <c r="U28" s="1">
        <v>168.8</v>
      </c>
      <c r="V28" s="1">
        <v>168.4</v>
      </c>
      <c r="W28" s="1">
        <v>169.4</v>
      </c>
      <c r="X28" s="1">
        <v>169.7</v>
      </c>
      <c r="Y28" s="1">
        <v>171.2</v>
      </c>
      <c r="Z28" s="1">
        <v>170.9</v>
      </c>
      <c r="AA28" s="1">
        <v>172.1</v>
      </c>
      <c r="AB28" s="1">
        <v>173.6</v>
      </c>
      <c r="AC28" s="1">
        <v>175.8</v>
      </c>
      <c r="AD28" s="1">
        <v>178.6</v>
      </c>
      <c r="AE28" s="1">
        <v>181</v>
      </c>
      <c r="AF28" s="1">
        <v>181</v>
      </c>
      <c r="AG28" s="1">
        <v>184</v>
      </c>
      <c r="AH28" s="1">
        <v>185.2</v>
      </c>
    </row>
    <row r="29" spans="1:34">
      <c r="A29" s="11" t="s">
        <v>34</v>
      </c>
      <c r="B29" s="1" t="s">
        <v>28</v>
      </c>
      <c r="C29" s="1" t="s">
        <v>28</v>
      </c>
      <c r="D29" s="109">
        <f t="shared" si="0"/>
        <v>0.58980108211167748</v>
      </c>
      <c r="E29" s="1">
        <v>151.19999999999999</v>
      </c>
      <c r="F29" s="1">
        <v>151.9</v>
      </c>
      <c r="G29" s="1">
        <v>153.4</v>
      </c>
      <c r="H29" s="1">
        <v>153.80000000000001</v>
      </c>
      <c r="I29" s="1">
        <v>154.4</v>
      </c>
      <c r="J29" s="1">
        <v>156.80000000000001</v>
      </c>
      <c r="K29" s="1">
        <v>157.6</v>
      </c>
      <c r="L29" s="1">
        <v>159</v>
      </c>
      <c r="M29" s="1">
        <v>160</v>
      </c>
      <c r="N29" s="1">
        <v>160</v>
      </c>
      <c r="O29" s="1">
        <v>161</v>
      </c>
      <c r="P29" s="1">
        <v>161.4</v>
      </c>
      <c r="Q29" s="1">
        <v>162</v>
      </c>
      <c r="R29" s="1">
        <v>162.69999999999999</v>
      </c>
      <c r="S29" s="1">
        <v>163.5</v>
      </c>
      <c r="T29" s="1">
        <v>164.6</v>
      </c>
      <c r="U29" s="1">
        <v>166.8</v>
      </c>
      <c r="V29" s="1">
        <v>167.5</v>
      </c>
      <c r="W29" s="1">
        <v>167.5</v>
      </c>
      <c r="X29" s="1">
        <v>168.4</v>
      </c>
      <c r="Y29" s="1">
        <v>169.1</v>
      </c>
      <c r="Z29" s="1">
        <v>169.7</v>
      </c>
      <c r="AA29" s="1">
        <v>170.5</v>
      </c>
      <c r="AB29" s="1">
        <v>171.1</v>
      </c>
      <c r="AC29" s="1">
        <v>172</v>
      </c>
      <c r="AD29" s="1">
        <v>172.8</v>
      </c>
      <c r="AE29" s="1">
        <v>174.1</v>
      </c>
      <c r="AF29" s="1">
        <v>174.1</v>
      </c>
      <c r="AG29" s="1">
        <v>175</v>
      </c>
      <c r="AH29" s="1">
        <v>175.7</v>
      </c>
    </row>
    <row r="30" spans="1:34">
      <c r="A30" s="11" t="s">
        <v>34</v>
      </c>
      <c r="B30" s="1" t="s">
        <v>29</v>
      </c>
      <c r="C30" s="1" t="s">
        <v>118</v>
      </c>
      <c r="D30" s="109">
        <f t="shared" si="0"/>
        <v>0.58773409681153965</v>
      </c>
      <c r="E30" s="1">
        <v>158.9</v>
      </c>
      <c r="F30" s="1">
        <v>157.30000000000001</v>
      </c>
      <c r="G30" s="1">
        <v>156.6</v>
      </c>
      <c r="H30" s="1">
        <v>156.80000000000001</v>
      </c>
      <c r="I30" s="1">
        <v>157.80000000000001</v>
      </c>
      <c r="J30" s="1">
        <v>160.4</v>
      </c>
      <c r="K30" s="1">
        <v>161.30000000000001</v>
      </c>
      <c r="L30" s="1">
        <v>162.5</v>
      </c>
      <c r="M30" s="1">
        <v>163.19999999999999</v>
      </c>
      <c r="N30" s="1">
        <v>163.19999999999999</v>
      </c>
      <c r="O30" s="1">
        <v>165.5</v>
      </c>
      <c r="P30" s="1">
        <v>166.7</v>
      </c>
      <c r="Q30" s="1">
        <v>166.2</v>
      </c>
      <c r="R30" s="1">
        <v>165.7</v>
      </c>
      <c r="S30" s="1">
        <v>166.1</v>
      </c>
      <c r="T30" s="1">
        <v>167.7</v>
      </c>
      <c r="U30" s="1">
        <v>170.1</v>
      </c>
      <c r="V30" s="1">
        <v>171.7</v>
      </c>
      <c r="W30" s="1">
        <v>172.6</v>
      </c>
      <c r="X30" s="1">
        <v>173.4</v>
      </c>
      <c r="Y30" s="1">
        <v>174.3</v>
      </c>
      <c r="Z30" s="1">
        <v>175.3</v>
      </c>
      <c r="AA30" s="1">
        <v>176.7</v>
      </c>
      <c r="AB30" s="1">
        <v>176.5</v>
      </c>
      <c r="AC30" s="1">
        <v>175.7</v>
      </c>
      <c r="AD30" s="1">
        <v>176.5</v>
      </c>
      <c r="AE30" s="1">
        <v>177.2</v>
      </c>
      <c r="AF30" s="1">
        <v>177.2</v>
      </c>
      <c r="AG30" s="1">
        <v>178.1</v>
      </c>
      <c r="AH30" s="1">
        <v>179.1</v>
      </c>
    </row>
    <row r="31" spans="1:34" ht="16">
      <c r="A31" s="11"/>
      <c r="C31" s="1" t="s">
        <v>366</v>
      </c>
      <c r="D31" s="109">
        <f t="shared" si="0"/>
        <v>0.99999999999999978</v>
      </c>
      <c r="E31" s="98">
        <v>49.839816952380943</v>
      </c>
      <c r="F31" s="98">
        <v>54.794569624999994</v>
      </c>
      <c r="G31" s="98">
        <v>61.216117289473672</v>
      </c>
      <c r="H31" s="98">
        <v>64.729496782608663</v>
      </c>
      <c r="I31" s="98">
        <v>63.396976500000001</v>
      </c>
      <c r="J31" s="98">
        <v>66.953084852941174</v>
      </c>
      <c r="K31" s="98">
        <v>71.982647477272721</v>
      </c>
      <c r="L31" s="98">
        <v>73.539060523809511</v>
      </c>
      <c r="M31" s="98">
        <v>69.804724424999989</v>
      </c>
      <c r="N31" s="98">
        <v>73.130738295454549</v>
      </c>
      <c r="O31" s="98">
        <v>82.107393785714294</v>
      </c>
      <c r="P31" s="98">
        <v>80.637301023809528</v>
      </c>
      <c r="Q31" s="98">
        <v>73.298823523809531</v>
      </c>
      <c r="R31" s="98">
        <v>84.666318799999985</v>
      </c>
      <c r="S31" s="98">
        <v>94.067715194444446</v>
      </c>
      <c r="T31" s="98">
        <v>112.87479254347826</v>
      </c>
      <c r="U31" s="98">
        <v>102.96599786842103</v>
      </c>
      <c r="V31" s="98">
        <v>109.50503773684208</v>
      </c>
      <c r="W31" s="98">
        <v>116.01138504999999</v>
      </c>
      <c r="X31" s="98">
        <v>105.49124737500001</v>
      </c>
      <c r="Y31" s="98">
        <v>97.404465428571427</v>
      </c>
      <c r="Z31" s="98">
        <v>90.706344809523813</v>
      </c>
      <c r="AA31" s="98">
        <v>91.698948700000003</v>
      </c>
      <c r="AB31" s="98">
        <v>87.552266068181822</v>
      </c>
      <c r="AC31" s="98">
        <v>78.100942275000008</v>
      </c>
      <c r="AD31" s="98">
        <v>80.922269684210534</v>
      </c>
      <c r="AE31" s="98">
        <v>82.278706675000009</v>
      </c>
      <c r="AF31" s="98">
        <v>78.539480282608693</v>
      </c>
      <c r="AG31" s="98">
        <v>83.755358416666667</v>
      </c>
      <c r="AH31" s="98">
        <v>74.981547824999993</v>
      </c>
    </row>
    <row r="32" spans="1:34">
      <c r="A32" s="11"/>
    </row>
    <row r="33" spans="1:4">
      <c r="A33" s="11"/>
    </row>
    <row r="34" spans="1:4">
      <c r="A34" s="11"/>
    </row>
    <row r="35" spans="1:4">
      <c r="A35" s="11"/>
    </row>
    <row r="36" spans="1:4">
      <c r="A36" s="11"/>
    </row>
    <row r="37" spans="1:4">
      <c r="A37" s="11"/>
    </row>
    <row r="38" spans="1:4">
      <c r="A38" s="11"/>
    </row>
    <row r="39" spans="1:4">
      <c r="A39" s="11"/>
    </row>
    <row r="40" spans="1:4">
      <c r="A40" s="11"/>
    </row>
    <row r="41" spans="1:4">
      <c r="A41" s="11"/>
    </row>
    <row r="42" spans="1:4">
      <c r="A42" s="11"/>
      <c r="B42" s="48" t="s">
        <v>94</v>
      </c>
      <c r="C42" s="48" t="s">
        <v>119</v>
      </c>
      <c r="D42" s="48" t="s">
        <v>367</v>
      </c>
    </row>
    <row r="43" spans="1:4">
      <c r="A43" s="11"/>
      <c r="B43" t="s">
        <v>4</v>
      </c>
      <c r="C43" t="s">
        <v>96</v>
      </c>
      <c r="D43" s="40">
        <v>0.79150366226053837</v>
      </c>
    </row>
    <row r="44" spans="1:4">
      <c r="A44" s="11"/>
      <c r="B44" t="s">
        <v>7</v>
      </c>
      <c r="C44" t="s">
        <v>96</v>
      </c>
      <c r="D44" s="40">
        <v>0.83485090520968031</v>
      </c>
    </row>
    <row r="45" spans="1:4">
      <c r="A45" s="11"/>
      <c r="B45" t="s">
        <v>14</v>
      </c>
      <c r="C45" t="s">
        <v>96</v>
      </c>
      <c r="D45" s="40">
        <v>0.56365855730004977</v>
      </c>
    </row>
    <row r="46" spans="1:4">
      <c r="A46" s="11"/>
      <c r="B46" t="s">
        <v>15</v>
      </c>
      <c r="C46" t="s">
        <v>96</v>
      </c>
      <c r="D46" s="40">
        <v>0.66925929535300033</v>
      </c>
    </row>
    <row r="47" spans="1:4">
      <c r="A47" s="11"/>
      <c r="B47" t="s">
        <v>17</v>
      </c>
      <c r="C47" t="s">
        <v>19</v>
      </c>
      <c r="D47" s="40">
        <v>0.571515078418523</v>
      </c>
    </row>
    <row r="48" spans="1:4">
      <c r="A48" s="11"/>
      <c r="B48" t="s">
        <v>18</v>
      </c>
      <c r="C48" t="s">
        <v>19</v>
      </c>
      <c r="D48" s="40">
        <v>0.59391771562379392</v>
      </c>
    </row>
    <row r="49" spans="1:4">
      <c r="A49" s="11"/>
      <c r="B49" t="s">
        <v>19</v>
      </c>
      <c r="C49" t="s">
        <v>19</v>
      </c>
      <c r="D49" s="40">
        <v>0.57534851870344261</v>
      </c>
    </row>
    <row r="50" spans="1:4">
      <c r="A50" s="11"/>
      <c r="B50" t="s">
        <v>21</v>
      </c>
      <c r="C50" t="s">
        <v>21</v>
      </c>
      <c r="D50" s="40">
        <v>0.63188470178343092</v>
      </c>
    </row>
    <row r="51" spans="1:4">
      <c r="A51" s="11"/>
      <c r="B51" t="s">
        <v>22</v>
      </c>
      <c r="C51" t="s">
        <v>277</v>
      </c>
      <c r="D51" s="40">
        <v>0.55802582361875253</v>
      </c>
    </row>
    <row r="52" spans="1:4">
      <c r="A52" s="11"/>
      <c r="B52" t="s">
        <v>23</v>
      </c>
      <c r="C52" t="s">
        <v>290</v>
      </c>
      <c r="D52" s="40">
        <v>0.54112937499771829</v>
      </c>
    </row>
    <row r="53" spans="1:4">
      <c r="A53" s="11"/>
      <c r="B53" t="s">
        <v>24</v>
      </c>
      <c r="C53" t="s">
        <v>26</v>
      </c>
      <c r="D53" s="40">
        <v>0.71660353512985808</v>
      </c>
    </row>
    <row r="54" spans="1:4">
      <c r="A54" s="11"/>
      <c r="B54" t="s">
        <v>25</v>
      </c>
      <c r="C54" t="s">
        <v>117</v>
      </c>
      <c r="D54" s="40">
        <v>0.64374338706997569</v>
      </c>
    </row>
    <row r="55" spans="1:4">
      <c r="A55" s="11"/>
      <c r="D55" s="40"/>
    </row>
    <row r="56" spans="1:4">
      <c r="A56" s="11"/>
      <c r="D56" s="40"/>
    </row>
    <row r="57" spans="1:4">
      <c r="A57" s="11"/>
      <c r="D57" s="40"/>
    </row>
    <row r="58" spans="1:4">
      <c r="A58" s="11"/>
      <c r="D58" s="40"/>
    </row>
    <row r="59" spans="1:4">
      <c r="A59" s="11"/>
    </row>
    <row r="60" spans="1:4">
      <c r="A60" s="11"/>
    </row>
    <row r="61" spans="1:4">
      <c r="A61" s="11"/>
    </row>
    <row r="62" spans="1:4">
      <c r="A62" s="11"/>
    </row>
    <row r="63" spans="1:4">
      <c r="A63" s="11"/>
    </row>
    <row r="64" spans="1:4">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2"/>
    </row>
    <row r="76" spans="1:1">
      <c r="A76" s="12"/>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row r="110" spans="1:1">
      <c r="A110" s="11"/>
    </row>
    <row r="111" spans="1:1">
      <c r="A111" s="11"/>
    </row>
    <row r="112" spans="1:1">
      <c r="A112" s="11"/>
    </row>
    <row r="113" spans="1:1">
      <c r="A113" s="11"/>
    </row>
    <row r="114" spans="1:1">
      <c r="A114" s="11"/>
    </row>
    <row r="115" spans="1:1">
      <c r="A115" s="11"/>
    </row>
    <row r="116" spans="1:1">
      <c r="A116" s="11"/>
    </row>
    <row r="117" spans="1:1">
      <c r="A117" s="11"/>
    </row>
    <row r="118" spans="1:1">
      <c r="A118" s="11"/>
    </row>
    <row r="119" spans="1:1">
      <c r="A119" s="11"/>
    </row>
    <row r="120" spans="1:1">
      <c r="A120" s="11"/>
    </row>
    <row r="121" spans="1:1">
      <c r="A121" s="11"/>
    </row>
    <row r="122" spans="1:1">
      <c r="A122" s="11"/>
    </row>
    <row r="123" spans="1:1">
      <c r="A123" s="11"/>
    </row>
    <row r="124" spans="1:1">
      <c r="A124" s="11"/>
    </row>
    <row r="125" spans="1:1">
      <c r="A125" s="11"/>
    </row>
    <row r="126" spans="1:1">
      <c r="A126" s="11"/>
    </row>
    <row r="127" spans="1:1">
      <c r="A127" s="11"/>
    </row>
    <row r="128" spans="1:1">
      <c r="A128" s="11"/>
    </row>
    <row r="129" spans="1:1">
      <c r="A129" s="11"/>
    </row>
    <row r="130" spans="1:1">
      <c r="A130" s="11"/>
    </row>
    <row r="131" spans="1:1">
      <c r="A131" s="11"/>
    </row>
    <row r="132" spans="1:1">
      <c r="A132" s="11"/>
    </row>
    <row r="133" spans="1:1">
      <c r="A133" s="11"/>
    </row>
    <row r="134" spans="1:1">
      <c r="A134" s="11"/>
    </row>
    <row r="135" spans="1:1">
      <c r="A135" s="11"/>
    </row>
    <row r="136" spans="1:1">
      <c r="A136" s="11"/>
    </row>
    <row r="137" spans="1:1">
      <c r="A137" s="11"/>
    </row>
    <row r="138" spans="1:1">
      <c r="A138" s="11"/>
    </row>
    <row r="139" spans="1:1">
      <c r="A139" s="11"/>
    </row>
    <row r="140" spans="1:1">
      <c r="A140" s="11"/>
    </row>
    <row r="141" spans="1:1">
      <c r="A141" s="11"/>
    </row>
    <row r="142" spans="1:1">
      <c r="A142" s="11"/>
    </row>
    <row r="143" spans="1:1">
      <c r="A143" s="11"/>
    </row>
    <row r="144" spans="1:1">
      <c r="A144" s="11"/>
    </row>
    <row r="145" spans="1:1">
      <c r="A145" s="11"/>
    </row>
    <row r="146" spans="1:1">
      <c r="A146" s="11"/>
    </row>
    <row r="147" spans="1:1">
      <c r="A147" s="11"/>
    </row>
    <row r="148" spans="1:1">
      <c r="A148" s="11"/>
    </row>
    <row r="149" spans="1:1">
      <c r="A149" s="11"/>
    </row>
    <row r="150" spans="1:1">
      <c r="A150" s="11"/>
    </row>
    <row r="151" spans="1:1">
      <c r="A151" s="11"/>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row r="169" spans="1:1">
      <c r="A169" s="11"/>
    </row>
    <row r="170" spans="1:1">
      <c r="A170" s="11"/>
    </row>
    <row r="171" spans="1:1">
      <c r="A171" s="11"/>
    </row>
    <row r="172" spans="1:1">
      <c r="A172" s="11"/>
    </row>
    <row r="173" spans="1:1">
      <c r="A173" s="11"/>
    </row>
    <row r="174" spans="1:1">
      <c r="A174" s="11"/>
    </row>
    <row r="175" spans="1:1">
      <c r="A175" s="11"/>
    </row>
    <row r="176" spans="1:1">
      <c r="A176" s="11"/>
    </row>
    <row r="177" spans="1:1">
      <c r="A177" s="11"/>
    </row>
    <row r="178" spans="1:1">
      <c r="A178" s="11"/>
    </row>
    <row r="179" spans="1:1">
      <c r="A179" s="11"/>
    </row>
    <row r="180" spans="1:1">
      <c r="A180" s="11"/>
    </row>
    <row r="181" spans="1:1">
      <c r="A181" s="11"/>
    </row>
    <row r="182" spans="1:1">
      <c r="A182" s="11"/>
    </row>
    <row r="183" spans="1:1">
      <c r="A183" s="11"/>
    </row>
    <row r="184" spans="1:1">
      <c r="A184" s="11"/>
    </row>
    <row r="185" spans="1:1">
      <c r="A185" s="11"/>
    </row>
    <row r="186" spans="1:1">
      <c r="A186" s="11"/>
    </row>
    <row r="187" spans="1:1">
      <c r="A187" s="11"/>
    </row>
    <row r="188" spans="1:1">
      <c r="A188" s="11"/>
    </row>
    <row r="189" spans="1:1">
      <c r="A189" s="11"/>
    </row>
    <row r="190" spans="1:1">
      <c r="A190" s="11"/>
    </row>
    <row r="191" spans="1:1">
      <c r="A191" s="11"/>
    </row>
    <row r="192" spans="1:1">
      <c r="A192" s="11"/>
    </row>
    <row r="193" spans="1:1">
      <c r="A193" s="11"/>
    </row>
    <row r="194" spans="1:1">
      <c r="A194" s="11"/>
    </row>
    <row r="195" spans="1:1">
      <c r="A195" s="11"/>
    </row>
    <row r="196" spans="1:1">
      <c r="A196" s="11"/>
    </row>
    <row r="197" spans="1:1">
      <c r="A197" s="11"/>
    </row>
    <row r="198" spans="1:1">
      <c r="A198" s="11"/>
    </row>
    <row r="199" spans="1:1">
      <c r="A199" s="12"/>
    </row>
    <row r="200" spans="1:1">
      <c r="A200" s="12"/>
    </row>
    <row r="201" spans="1:1">
      <c r="A201" s="11"/>
    </row>
    <row r="202" spans="1:1">
      <c r="A202" s="11"/>
    </row>
    <row r="203" spans="1:1">
      <c r="A203" s="11"/>
    </row>
    <row r="204" spans="1:1">
      <c r="A204" s="11"/>
    </row>
    <row r="205" spans="1:1">
      <c r="A205" s="11"/>
    </row>
    <row r="206" spans="1:1">
      <c r="A206" s="11"/>
    </row>
    <row r="207" spans="1:1">
      <c r="A207" s="11"/>
    </row>
    <row r="208" spans="1:1">
      <c r="A208" s="11"/>
    </row>
    <row r="209" spans="1:1">
      <c r="A209" s="11"/>
    </row>
    <row r="210" spans="1:1">
      <c r="A210" s="11"/>
    </row>
    <row r="211" spans="1:1">
      <c r="A211" s="11"/>
    </row>
    <row r="212" spans="1:1">
      <c r="A212" s="11"/>
    </row>
    <row r="213" spans="1:1">
      <c r="A213" s="11"/>
    </row>
    <row r="214" spans="1:1">
      <c r="A214" s="11"/>
    </row>
    <row r="215" spans="1:1">
      <c r="A215" s="11"/>
    </row>
    <row r="216" spans="1:1">
      <c r="A216" s="11"/>
    </row>
    <row r="217" spans="1:1">
      <c r="A217" s="11"/>
    </row>
    <row r="218" spans="1:1">
      <c r="A218" s="11"/>
    </row>
    <row r="219" spans="1:1">
      <c r="A219" s="11"/>
    </row>
    <row r="220" spans="1:1">
      <c r="A220" s="11"/>
    </row>
    <row r="221" spans="1:1">
      <c r="A221" s="11"/>
    </row>
    <row r="222" spans="1:1">
      <c r="A222" s="11"/>
    </row>
    <row r="223" spans="1:1">
      <c r="A223" s="11"/>
    </row>
    <row r="224" spans="1:1">
      <c r="A224" s="11"/>
    </row>
    <row r="225" spans="1:1">
      <c r="A225" s="11"/>
    </row>
    <row r="226" spans="1:1">
      <c r="A226" s="11"/>
    </row>
    <row r="227" spans="1:1">
      <c r="A227" s="11"/>
    </row>
    <row r="228" spans="1:1">
      <c r="A228" s="11"/>
    </row>
    <row r="229" spans="1:1">
      <c r="A229" s="11"/>
    </row>
    <row r="230" spans="1:1">
      <c r="A230" s="11"/>
    </row>
    <row r="231" spans="1:1">
      <c r="A231" s="11"/>
    </row>
    <row r="232" spans="1:1">
      <c r="A232" s="11"/>
    </row>
    <row r="233" spans="1:1">
      <c r="A233" s="11"/>
    </row>
    <row r="234" spans="1:1">
      <c r="A234" s="11"/>
    </row>
    <row r="235" spans="1:1">
      <c r="A235" s="11"/>
    </row>
    <row r="236" spans="1:1">
      <c r="A236" s="11"/>
    </row>
  </sheetData>
  <autoFilter ref="A3:AH31" xr:uid="{07DA911E-5887-BC46-8F11-F6A30C144ADC}"/>
  <conditionalFormatting sqref="D4:D30">
    <cfRule type="colorScale" priority="2">
      <colorScale>
        <cfvo type="min"/>
        <cfvo type="percentile" val="50"/>
        <cfvo type="max"/>
        <color rgb="FFF8696B"/>
        <color rgb="FFFFEB84"/>
        <color rgb="FF63BE7B"/>
      </colorScale>
    </cfRule>
  </conditionalFormatting>
  <conditionalFormatting sqref="D43:D5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CB1E9-50B2-2444-BDA0-D31BE157B390}">
  <dimension ref="A1:P43"/>
  <sheetViews>
    <sheetView zoomScale="90" zoomScaleNormal="90" workbookViewId="0">
      <selection activeCell="C18" sqref="C18"/>
    </sheetView>
  </sheetViews>
  <sheetFormatPr baseColWidth="10" defaultRowHeight="13"/>
  <sheetData>
    <row r="1" spans="1:16" ht="16">
      <c r="A1" s="90"/>
      <c r="B1" s="91"/>
      <c r="C1" s="91"/>
      <c r="D1" s="91"/>
      <c r="E1" s="91"/>
      <c r="F1" s="91"/>
      <c r="G1" s="91"/>
      <c r="H1" s="91"/>
      <c r="I1" s="91"/>
      <c r="J1" s="91"/>
      <c r="K1" s="91"/>
      <c r="L1" s="91"/>
      <c r="M1" s="91"/>
      <c r="N1" s="91"/>
      <c r="O1" s="91"/>
      <c r="P1" s="91"/>
    </row>
    <row r="2" spans="1:16" ht="20">
      <c r="A2" s="242" t="s">
        <v>315</v>
      </c>
      <c r="B2" s="242"/>
      <c r="C2" s="242"/>
      <c r="D2" s="242"/>
      <c r="E2" s="242"/>
      <c r="F2" s="242"/>
      <c r="G2" s="242"/>
      <c r="H2" s="242"/>
      <c r="I2" s="242"/>
      <c r="J2" s="242"/>
      <c r="K2" s="242"/>
      <c r="L2" s="242"/>
      <c r="M2" s="242"/>
      <c r="N2" s="242"/>
      <c r="O2" s="242"/>
      <c r="P2" s="91"/>
    </row>
    <row r="3" spans="1:16" ht="16">
      <c r="A3" s="90"/>
      <c r="B3" s="91"/>
      <c r="C3" s="91"/>
      <c r="D3" s="91"/>
      <c r="E3" s="91"/>
      <c r="F3" s="91"/>
      <c r="G3" s="91"/>
      <c r="H3" s="91"/>
      <c r="I3" s="91"/>
      <c r="J3" s="91"/>
      <c r="K3" s="91"/>
      <c r="L3" s="91"/>
      <c r="M3" s="91"/>
      <c r="N3" s="91"/>
      <c r="O3" s="91"/>
      <c r="P3" s="91"/>
    </row>
    <row r="4" spans="1:16" ht="16">
      <c r="A4" s="90"/>
      <c r="B4" s="91"/>
      <c r="C4" s="91"/>
      <c r="D4" s="91"/>
      <c r="E4" s="91"/>
      <c r="F4" s="91"/>
      <c r="G4" s="91"/>
      <c r="H4" s="91"/>
      <c r="I4" s="91"/>
      <c r="J4" s="91"/>
      <c r="K4" s="91"/>
      <c r="L4" s="91"/>
      <c r="M4" s="91"/>
      <c r="N4" s="91"/>
      <c r="O4" s="91"/>
      <c r="P4" s="91"/>
    </row>
    <row r="5" spans="1:16" ht="16">
      <c r="A5" s="90"/>
      <c r="B5" s="91"/>
      <c r="C5" s="91"/>
      <c r="D5" s="91"/>
      <c r="E5" s="91"/>
      <c r="F5" s="91"/>
      <c r="G5" s="91"/>
      <c r="H5" s="91"/>
      <c r="I5" s="91"/>
      <c r="J5" s="91"/>
      <c r="K5" s="91"/>
      <c r="L5" s="91"/>
      <c r="M5" s="91"/>
      <c r="N5" s="91"/>
      <c r="O5" s="91"/>
      <c r="P5" s="91"/>
    </row>
    <row r="6" spans="1:16" ht="16">
      <c r="A6" s="90"/>
      <c r="B6" s="91"/>
      <c r="C6" s="91"/>
      <c r="D6" s="91"/>
      <c r="E6" s="91"/>
      <c r="F6" s="91"/>
      <c r="G6" s="91"/>
      <c r="H6" s="91"/>
      <c r="I6" s="91"/>
      <c r="J6" s="91"/>
      <c r="K6" s="91"/>
      <c r="L6" s="91"/>
      <c r="M6" s="91"/>
      <c r="N6" s="91"/>
      <c r="O6" s="91"/>
      <c r="P6" s="91"/>
    </row>
    <row r="7" spans="1:16" ht="16">
      <c r="A7" s="90"/>
      <c r="B7" s="91"/>
      <c r="C7" s="91"/>
      <c r="D7" s="91"/>
      <c r="E7" s="91"/>
      <c r="F7" s="91"/>
      <c r="G7" s="91"/>
      <c r="H7" s="91"/>
      <c r="I7" s="91"/>
      <c r="J7" s="91"/>
      <c r="K7" s="91"/>
      <c r="L7" s="91"/>
      <c r="M7" s="91"/>
      <c r="N7" s="91"/>
      <c r="O7" s="91"/>
      <c r="P7" s="91"/>
    </row>
    <row r="8" spans="1:16" ht="18">
      <c r="A8" s="243" t="s">
        <v>316</v>
      </c>
      <c r="B8" s="243"/>
      <c r="C8" s="243"/>
      <c r="D8" s="243"/>
      <c r="E8" s="243"/>
      <c r="F8" s="243"/>
      <c r="G8" s="243"/>
      <c r="H8" s="243"/>
      <c r="I8" s="243"/>
      <c r="J8" s="243"/>
      <c r="K8" s="243"/>
      <c r="L8" s="243"/>
      <c r="M8" s="243"/>
      <c r="N8" s="243"/>
      <c r="O8" s="243"/>
      <c r="P8" s="91"/>
    </row>
    <row r="9" spans="1:16" ht="16">
      <c r="A9" s="90"/>
      <c r="B9" s="91"/>
      <c r="C9" s="91"/>
      <c r="D9" s="91"/>
      <c r="E9" s="91"/>
      <c r="F9" s="91"/>
      <c r="G9" s="91"/>
      <c r="H9" s="91"/>
      <c r="I9" s="91"/>
      <c r="J9" s="91"/>
      <c r="K9" s="91"/>
      <c r="L9" s="91"/>
      <c r="M9" s="91"/>
      <c r="N9" s="91"/>
      <c r="O9" s="91"/>
      <c r="P9" s="91"/>
    </row>
    <row r="10" spans="1:16" ht="16">
      <c r="A10" s="90" t="s">
        <v>317</v>
      </c>
      <c r="B10" s="91"/>
      <c r="C10" s="91"/>
      <c r="D10" s="91"/>
      <c r="E10" s="91"/>
      <c r="F10" s="91"/>
      <c r="G10" s="91"/>
      <c r="H10" s="91"/>
      <c r="I10" s="91"/>
      <c r="J10" s="91"/>
      <c r="K10" s="91"/>
      <c r="L10" s="91"/>
      <c r="M10" s="91"/>
      <c r="N10" s="91"/>
      <c r="O10" s="91"/>
      <c r="P10" s="91"/>
    </row>
    <row r="11" spans="1:16" ht="16">
      <c r="A11" s="90" t="s">
        <v>318</v>
      </c>
      <c r="B11" s="91"/>
      <c r="C11" s="91"/>
      <c r="D11" s="91"/>
      <c r="E11" s="91"/>
      <c r="F11" s="91"/>
      <c r="G11" s="91"/>
      <c r="H11" s="91"/>
      <c r="I11" s="91"/>
      <c r="J11" s="91"/>
      <c r="K11" s="91"/>
      <c r="L11" s="91"/>
      <c r="M11" s="91"/>
      <c r="N11" s="91"/>
      <c r="O11" s="91"/>
      <c r="P11" s="91"/>
    </row>
    <row r="12" spans="1:16" ht="16">
      <c r="A12" s="91"/>
      <c r="B12" s="92"/>
      <c r="C12" s="92"/>
      <c r="D12" s="92"/>
      <c r="E12" s="92"/>
      <c r="F12" s="92"/>
      <c r="G12" s="92"/>
      <c r="H12" s="92"/>
      <c r="I12" s="92"/>
      <c r="J12" s="92"/>
      <c r="K12" s="92"/>
      <c r="L12" s="93"/>
      <c r="M12" s="93"/>
      <c r="N12" s="90"/>
      <c r="O12" s="94" t="s">
        <v>319</v>
      </c>
      <c r="P12" s="91"/>
    </row>
    <row r="13" spans="1:16" ht="16">
      <c r="A13" s="95" t="s">
        <v>1</v>
      </c>
      <c r="B13" s="96">
        <v>33329</v>
      </c>
      <c r="C13" s="96">
        <v>33359</v>
      </c>
      <c r="D13" s="96">
        <v>33390</v>
      </c>
      <c r="E13" s="96">
        <v>33420</v>
      </c>
      <c r="F13" s="96">
        <v>33451</v>
      </c>
      <c r="G13" s="96">
        <v>33482</v>
      </c>
      <c r="H13" s="96">
        <v>33512</v>
      </c>
      <c r="I13" s="96">
        <v>33543</v>
      </c>
      <c r="J13" s="96">
        <v>33573</v>
      </c>
      <c r="K13" s="96">
        <v>33604</v>
      </c>
      <c r="L13" s="96">
        <v>33635</v>
      </c>
      <c r="M13" s="96">
        <v>33664</v>
      </c>
      <c r="N13" s="96" t="s">
        <v>320</v>
      </c>
      <c r="O13" s="96" t="s">
        <v>321</v>
      </c>
      <c r="P13" s="91"/>
    </row>
    <row r="14" spans="1:16" ht="16">
      <c r="A14" s="97" t="s">
        <v>322</v>
      </c>
      <c r="B14" s="98">
        <v>22.51</v>
      </c>
      <c r="C14" s="98">
        <v>26.6</v>
      </c>
      <c r="D14" s="98">
        <v>28.49</v>
      </c>
      <c r="E14" s="98">
        <v>27.26</v>
      </c>
      <c r="F14" s="98">
        <v>28.328848863636367</v>
      </c>
      <c r="G14" s="98">
        <v>31.34</v>
      </c>
      <c r="H14" s="98">
        <v>30.5</v>
      </c>
      <c r="I14" s="98">
        <v>30.926621590909097</v>
      </c>
      <c r="J14" s="98">
        <v>23.25</v>
      </c>
      <c r="K14" s="98">
        <v>24.02</v>
      </c>
      <c r="L14" s="98">
        <v>25.92</v>
      </c>
      <c r="M14" s="98">
        <v>23.82</v>
      </c>
      <c r="N14" s="99">
        <v>26.924166666666665</v>
      </c>
      <c r="O14" s="100" t="s">
        <v>323</v>
      </c>
      <c r="P14" s="101"/>
    </row>
    <row r="15" spans="1:16" ht="16">
      <c r="A15" s="102" t="s">
        <v>324</v>
      </c>
      <c r="B15" s="98">
        <v>24.82</v>
      </c>
      <c r="C15" s="98">
        <v>26.95</v>
      </c>
      <c r="D15" s="98">
        <v>26.63</v>
      </c>
      <c r="E15" s="98">
        <v>23.99</v>
      </c>
      <c r="F15" s="98">
        <v>25.01</v>
      </c>
      <c r="G15" s="98">
        <v>24.79</v>
      </c>
      <c r="H15" s="98">
        <v>20.05</v>
      </c>
      <c r="I15" s="98">
        <v>18.239999999999998</v>
      </c>
      <c r="J15" s="98">
        <v>18.239999999999998</v>
      </c>
      <c r="K15" s="98">
        <v>18.920000000000002</v>
      </c>
      <c r="L15" s="98">
        <v>19.529986842105259</v>
      </c>
      <c r="M15" s="98">
        <v>23.31</v>
      </c>
      <c r="N15" s="99">
        <v>22.551701476377943</v>
      </c>
      <c r="O15" s="100" t="s">
        <v>323</v>
      </c>
      <c r="P15" s="103"/>
    </row>
    <row r="16" spans="1:16" ht="16">
      <c r="A16" s="97" t="s">
        <v>325</v>
      </c>
      <c r="B16" s="98">
        <v>25.029405681818183</v>
      </c>
      <c r="C16" s="98">
        <v>24.994865217391304</v>
      </c>
      <c r="D16" s="98">
        <v>24.051813749999997</v>
      </c>
      <c r="E16" s="98">
        <v>25.183221739130431</v>
      </c>
      <c r="F16" s="98">
        <v>25.855818181818179</v>
      </c>
      <c r="G16" s="98">
        <v>27.495242857142859</v>
      </c>
      <c r="H16" s="98">
        <v>26.902101086956524</v>
      </c>
      <c r="I16" s="98">
        <v>23.682511904761906</v>
      </c>
      <c r="J16" s="98">
        <v>27.110101190476186</v>
      </c>
      <c r="K16" s="98">
        <v>29.592549999999996</v>
      </c>
      <c r="L16" s="98">
        <v>31.308380555555548</v>
      </c>
      <c r="M16" s="98">
        <v>28.825039285714286</v>
      </c>
      <c r="N16" s="99">
        <v>26.6</v>
      </c>
      <c r="O16" s="100" t="s">
        <v>323</v>
      </c>
      <c r="P16" s="103"/>
    </row>
    <row r="17" spans="1:16" ht="16">
      <c r="A17" s="102" t="s">
        <v>326</v>
      </c>
      <c r="B17" s="98">
        <v>24.214591666666667</v>
      </c>
      <c r="C17" s="98">
        <v>24.98887894736842</v>
      </c>
      <c r="D17" s="98">
        <v>26.425924999999999</v>
      </c>
      <c r="E17" s="98">
        <v>27.458449999999999</v>
      </c>
      <c r="F17" s="98">
        <v>28.663598809523808</v>
      </c>
      <c r="G17" s="98">
        <v>26.265218181818184</v>
      </c>
      <c r="H17" s="98">
        <v>28.449944318181817</v>
      </c>
      <c r="I17" s="98">
        <v>28.226284210526316</v>
      </c>
      <c r="J17" s="98">
        <v>28.966610714285707</v>
      </c>
      <c r="K17" s="98">
        <v>29.999534210526313</v>
      </c>
      <c r="L17" s="98">
        <v>29.647267105263154</v>
      </c>
      <c r="M17" s="98">
        <v>32.210322826086951</v>
      </c>
      <c r="N17" s="99">
        <v>27.98</v>
      </c>
      <c r="O17" s="100" t="s">
        <v>323</v>
      </c>
      <c r="P17" s="103"/>
    </row>
    <row r="18" spans="1:16" ht="16">
      <c r="A18" s="97" t="s">
        <v>327</v>
      </c>
      <c r="B18" s="98">
        <v>32.365204761904764</v>
      </c>
      <c r="C18" s="98">
        <v>36.078851249999992</v>
      </c>
      <c r="D18" s="98">
        <v>34.159547619047622</v>
      </c>
      <c r="E18" s="98">
        <v>36.353381818181809</v>
      </c>
      <c r="F18" s="98">
        <v>40.517199999999995</v>
      </c>
      <c r="G18" s="98">
        <v>39.149477272727275</v>
      </c>
      <c r="H18" s="98">
        <v>43.375466666666675</v>
      </c>
      <c r="I18" s="98">
        <v>38.898870000000002</v>
      </c>
      <c r="J18" s="98">
        <v>36.816215476190465</v>
      </c>
      <c r="K18" s="98">
        <v>40.96200249999999</v>
      </c>
      <c r="L18" s="98">
        <v>42.670598611111117</v>
      </c>
      <c r="M18" s="98">
        <v>49.27002045454546</v>
      </c>
      <c r="N18" s="99">
        <v>39.205833333333331</v>
      </c>
      <c r="O18" s="100" t="s">
        <v>323</v>
      </c>
      <c r="P18" s="103"/>
    </row>
    <row r="19" spans="1:16" ht="16">
      <c r="A19" s="102" t="s">
        <v>328</v>
      </c>
      <c r="B19" s="98">
        <v>49.427602380952379</v>
      </c>
      <c r="C19" s="98">
        <v>46.995223684210522</v>
      </c>
      <c r="D19" s="98">
        <v>52.720745454545458</v>
      </c>
      <c r="E19" s="98">
        <v>55.008083333333325</v>
      </c>
      <c r="F19" s="98">
        <v>60.048336363636373</v>
      </c>
      <c r="G19" s="98">
        <v>59.739213636363637</v>
      </c>
      <c r="H19" s="98">
        <v>56.279061904761896</v>
      </c>
      <c r="I19" s="98">
        <v>53.143807500000001</v>
      </c>
      <c r="J19" s="98">
        <v>55.045628571428587</v>
      </c>
      <c r="K19" s="98">
        <v>60.54291666666667</v>
      </c>
      <c r="L19" s="98">
        <v>58.953329999999994</v>
      </c>
      <c r="M19" s="98">
        <v>60.011573913043478</v>
      </c>
      <c r="N19" s="99">
        <v>55.720000000000006</v>
      </c>
      <c r="O19" s="100" t="s">
        <v>329</v>
      </c>
      <c r="P19" s="103"/>
    </row>
    <row r="20" spans="1:16" ht="16">
      <c r="A20" s="97" t="s">
        <v>330</v>
      </c>
      <c r="B20" s="98">
        <v>67.055031315789464</v>
      </c>
      <c r="C20" s="98">
        <v>67.22359075</v>
      </c>
      <c r="D20" s="98">
        <v>66.897534999999976</v>
      </c>
      <c r="E20" s="98">
        <v>71.285795238095261</v>
      </c>
      <c r="F20" s="98">
        <v>70.775921818181828</v>
      </c>
      <c r="G20" s="98">
        <v>60.933454285714276</v>
      </c>
      <c r="H20" s="98">
        <v>57.270684761904761</v>
      </c>
      <c r="I20" s="98">
        <v>57.793637500000003</v>
      </c>
      <c r="J20" s="98">
        <v>60.34467149999999</v>
      </c>
      <c r="K20" s="98">
        <v>52.529441428571438</v>
      </c>
      <c r="L20" s="98">
        <v>56.531044722222227</v>
      </c>
      <c r="M20" s="98">
        <v>60.262107954545442</v>
      </c>
      <c r="N20" s="99">
        <v>62.46</v>
      </c>
      <c r="O20" s="100" t="s">
        <v>331</v>
      </c>
      <c r="P20" s="103"/>
    </row>
    <row r="21" spans="1:16" ht="16">
      <c r="A21" s="102" t="s">
        <v>332</v>
      </c>
      <c r="B21" s="98">
        <v>65.481951250000009</v>
      </c>
      <c r="C21" s="98">
        <v>65.695437249999983</v>
      </c>
      <c r="D21" s="98">
        <v>68.099250714285716</v>
      </c>
      <c r="E21" s="98">
        <v>72.575061818181794</v>
      </c>
      <c r="F21" s="98">
        <v>68.982336590909085</v>
      </c>
      <c r="G21" s="98">
        <v>74.776604250000005</v>
      </c>
      <c r="H21" s="98">
        <v>79.327164347826084</v>
      </c>
      <c r="I21" s="98">
        <v>89.107013571428567</v>
      </c>
      <c r="J21" s="98">
        <v>87.921265000000034</v>
      </c>
      <c r="K21" s="98">
        <v>89.517554090909101</v>
      </c>
      <c r="L21" s="98">
        <v>92.374237368421049</v>
      </c>
      <c r="M21" s="98">
        <v>99.759819499999978</v>
      </c>
      <c r="N21" s="99">
        <v>79.249166666666667</v>
      </c>
      <c r="O21" s="100" t="s">
        <v>333</v>
      </c>
      <c r="P21" s="103"/>
    </row>
    <row r="22" spans="1:16" ht="16">
      <c r="A22" s="97" t="s">
        <v>334</v>
      </c>
      <c r="B22" s="98">
        <v>105.72015318181816</v>
      </c>
      <c r="C22" s="98">
        <v>120.90896144736843</v>
      </c>
      <c r="D22" s="98">
        <v>129.71535511904762</v>
      </c>
      <c r="E22" s="98">
        <v>132.47124826086957</v>
      </c>
      <c r="F22" s="98">
        <v>113.05438523809524</v>
      </c>
      <c r="G22" s="98">
        <v>96.812891590909103</v>
      </c>
      <c r="H22" s="98">
        <v>69.121526666666668</v>
      </c>
      <c r="I22" s="98">
        <v>50.907636000000011</v>
      </c>
      <c r="J22" s="98">
        <v>40.61143324999999</v>
      </c>
      <c r="K22" s="98">
        <v>43.986057631578959</v>
      </c>
      <c r="L22" s="98">
        <v>43.217028000000006</v>
      </c>
      <c r="M22" s="98">
        <v>46.021762045454544</v>
      </c>
      <c r="N22" s="99">
        <v>83.566666666666663</v>
      </c>
      <c r="O22" s="100" t="s">
        <v>335</v>
      </c>
      <c r="P22" s="103"/>
    </row>
    <row r="23" spans="1:16" ht="16">
      <c r="A23" s="102" t="s">
        <v>336</v>
      </c>
      <c r="B23" s="98">
        <v>50.135601875000006</v>
      </c>
      <c r="C23" s="98">
        <v>58.003360416666673</v>
      </c>
      <c r="D23" s="98">
        <v>69.115276136363633</v>
      </c>
      <c r="E23" s="98">
        <v>64.82460978260869</v>
      </c>
      <c r="F23" s="98">
        <v>71.979192105263166</v>
      </c>
      <c r="G23" s="98">
        <v>67.701650000000001</v>
      </c>
      <c r="H23" s="98">
        <v>73.064288636363642</v>
      </c>
      <c r="I23" s="98">
        <v>77.390866249999959</v>
      </c>
      <c r="J23" s="98">
        <v>75.01622261904761</v>
      </c>
      <c r="K23" s="98">
        <v>76.608826250000021</v>
      </c>
      <c r="L23" s="98">
        <v>73.694277777777771</v>
      </c>
      <c r="M23" s="98">
        <v>78.018300000000025</v>
      </c>
      <c r="N23" s="99">
        <v>69.762270040485845</v>
      </c>
      <c r="O23" s="100" t="s">
        <v>337</v>
      </c>
      <c r="P23" s="103"/>
    </row>
    <row r="24" spans="1:16" ht="16">
      <c r="A24" s="102" t="s">
        <v>338</v>
      </c>
      <c r="B24" s="98">
        <v>84.08172900000001</v>
      </c>
      <c r="C24" s="98">
        <v>76.161427777777774</v>
      </c>
      <c r="D24" s="98">
        <v>74.331090000000003</v>
      </c>
      <c r="E24" s="98">
        <v>73.543052272727266</v>
      </c>
      <c r="F24" s="98">
        <v>75.126988999999995</v>
      </c>
      <c r="G24" s="98">
        <v>76.092999999999989</v>
      </c>
      <c r="H24" s="98">
        <v>81.109814285714293</v>
      </c>
      <c r="I24" s="98">
        <v>84.255698500000008</v>
      </c>
      <c r="J24" s="98">
        <v>89.772982380952385</v>
      </c>
      <c r="K24" s="98">
        <v>93.868447999999987</v>
      </c>
      <c r="L24" s="98">
        <v>101.62099944444444</v>
      </c>
      <c r="M24" s="98">
        <v>110.71446956521741</v>
      </c>
      <c r="N24" s="99">
        <v>85.09</v>
      </c>
      <c r="O24" s="100" t="s">
        <v>339</v>
      </c>
      <c r="P24" s="103"/>
    </row>
    <row r="25" spans="1:16" ht="16">
      <c r="A25" s="102" t="s">
        <v>340</v>
      </c>
      <c r="B25" s="98">
        <v>118.63579277777778</v>
      </c>
      <c r="C25" s="98">
        <v>110.80254368421052</v>
      </c>
      <c r="D25" s="98">
        <v>109.99406772727275</v>
      </c>
      <c r="E25" s="98">
        <v>112.52711428571428</v>
      </c>
      <c r="F25" s="98">
        <v>106.93536000000002</v>
      </c>
      <c r="G25" s="98">
        <v>108.79064681818183</v>
      </c>
      <c r="H25" s="98">
        <v>106.10836949999998</v>
      </c>
      <c r="I25" s="98">
        <v>109.61574428571427</v>
      </c>
      <c r="J25" s="98">
        <v>107.19388799999999</v>
      </c>
      <c r="K25" s="98">
        <v>110.46828473684211</v>
      </c>
      <c r="L25" s="98">
        <v>117.66619714285711</v>
      </c>
      <c r="M25" s="98">
        <v>123.61055818181818</v>
      </c>
      <c r="N25" s="99">
        <v>111.89</v>
      </c>
      <c r="O25" s="100" t="s">
        <v>341</v>
      </c>
      <c r="P25" s="103"/>
    </row>
    <row r="26" spans="1:16" ht="16">
      <c r="A26" s="102" t="s">
        <v>342</v>
      </c>
      <c r="B26" s="98">
        <v>117.97451263157893</v>
      </c>
      <c r="C26" s="98">
        <v>108.05380666666667</v>
      </c>
      <c r="D26" s="98">
        <v>94.507602631578962</v>
      </c>
      <c r="E26" s="98">
        <v>100.33814000000001</v>
      </c>
      <c r="F26" s="98">
        <v>110.06828299999999</v>
      </c>
      <c r="G26" s="98">
        <v>111.77087950000001</v>
      </c>
      <c r="H26" s="98">
        <v>109.78858409090908</v>
      </c>
      <c r="I26" s="98">
        <v>107.87074714285717</v>
      </c>
      <c r="J26" s="98">
        <v>107.28096684210526</v>
      </c>
      <c r="K26" s="98">
        <v>109.55123681818182</v>
      </c>
      <c r="L26" s="98">
        <v>112.67557388888889</v>
      </c>
      <c r="M26" s="98">
        <v>106.44967000000001</v>
      </c>
      <c r="N26" s="99">
        <v>107.97</v>
      </c>
      <c r="O26" s="100" t="s">
        <v>343</v>
      </c>
      <c r="P26" s="103"/>
    </row>
    <row r="27" spans="1:16" ht="16">
      <c r="A27" s="97" t="s">
        <v>344</v>
      </c>
      <c r="B27" s="98">
        <v>101.57480404761903</v>
      </c>
      <c r="C27" s="98">
        <v>101.09704973684211</v>
      </c>
      <c r="D27" s="98">
        <v>101.11112850000002</v>
      </c>
      <c r="E27" s="98">
        <v>104.85975108695654</v>
      </c>
      <c r="F27" s="98">
        <v>108.45469894736839</v>
      </c>
      <c r="G27" s="98">
        <v>109.46571142857142</v>
      </c>
      <c r="H27" s="98">
        <v>107.37352068181818</v>
      </c>
      <c r="I27" s="98">
        <v>106.55480452380951</v>
      </c>
      <c r="J27" s="98">
        <v>108.71841975000002</v>
      </c>
      <c r="K27" s="98">
        <v>105.29499857142855</v>
      </c>
      <c r="L27" s="98">
        <v>106.18825474999998</v>
      </c>
      <c r="M27" s="98">
        <v>105.29528785714285</v>
      </c>
      <c r="N27" s="99">
        <v>105.52</v>
      </c>
      <c r="O27" s="100" t="s">
        <v>345</v>
      </c>
      <c r="P27" s="91"/>
    </row>
    <row r="28" spans="1:16" ht="16">
      <c r="A28" s="97" t="s">
        <v>346</v>
      </c>
      <c r="B28" s="98">
        <v>105.55533930000001</v>
      </c>
      <c r="C28" s="98">
        <v>106.85322644444446</v>
      </c>
      <c r="D28" s="98">
        <v>109.0539181904762</v>
      </c>
      <c r="E28" s="98">
        <v>106.2961561818182</v>
      </c>
      <c r="F28" s="98">
        <v>101.89198810000001</v>
      </c>
      <c r="G28" s="98">
        <v>96.959094045454563</v>
      </c>
      <c r="H28" s="98">
        <v>86.827638380952408</v>
      </c>
      <c r="I28" s="98">
        <v>77.581451350000009</v>
      </c>
      <c r="J28" s="98">
        <v>61.211098238095246</v>
      </c>
      <c r="K28" s="98">
        <v>46.586617428571437</v>
      </c>
      <c r="L28" s="98">
        <v>56.430382166666682</v>
      </c>
      <c r="M28" s="98">
        <v>55.176776090909101</v>
      </c>
      <c r="N28" s="99">
        <v>84.156300105691088</v>
      </c>
      <c r="O28" s="100" t="s">
        <v>347</v>
      </c>
      <c r="P28" s="91"/>
    </row>
    <row r="29" spans="1:16" ht="16">
      <c r="A29" s="97" t="s">
        <v>348</v>
      </c>
      <c r="B29" s="98">
        <v>59.070307599999992</v>
      </c>
      <c r="C29" s="98">
        <v>63.821381000000002</v>
      </c>
      <c r="D29" s="98">
        <v>61.745464190476184</v>
      </c>
      <c r="E29" s="98">
        <v>56.300030227272721</v>
      </c>
      <c r="F29" s="98">
        <v>47.327433333333339</v>
      </c>
      <c r="G29" s="98">
        <v>46.104868599999996</v>
      </c>
      <c r="H29" s="98">
        <v>46.675260727272715</v>
      </c>
      <c r="I29" s="98">
        <v>42.504005149999998</v>
      </c>
      <c r="J29" s="98">
        <v>35.680888380952382</v>
      </c>
      <c r="K29" s="98">
        <v>28.078798200000005</v>
      </c>
      <c r="L29" s="98">
        <v>30.525591894736845</v>
      </c>
      <c r="M29" s="98">
        <v>36.421309142857147</v>
      </c>
      <c r="N29" s="99">
        <v>46.16562723966944</v>
      </c>
      <c r="O29" s="100" t="s">
        <v>349</v>
      </c>
      <c r="P29" s="91"/>
    </row>
    <row r="30" spans="1:16" ht="16">
      <c r="A30" s="97" t="s">
        <v>350</v>
      </c>
      <c r="B30" s="98">
        <v>39.879094571428574</v>
      </c>
      <c r="C30" s="98">
        <v>45.006805849999999</v>
      </c>
      <c r="D30" s="98">
        <v>46.963111931818183</v>
      </c>
      <c r="E30" s="98">
        <v>43.519136674999999</v>
      </c>
      <c r="F30" s="98">
        <v>44.384978928571435</v>
      </c>
      <c r="G30" s="98">
        <v>44.480860166666659</v>
      </c>
      <c r="H30" s="98">
        <v>49.252621083333331</v>
      </c>
      <c r="I30" s="98">
        <v>44.456194318181822</v>
      </c>
      <c r="J30" s="98">
        <v>52.735649124999995</v>
      </c>
      <c r="K30" s="98">
        <v>54.077528250000015</v>
      </c>
      <c r="L30" s="98">
        <v>54.86268470000001</v>
      </c>
      <c r="M30" s="98">
        <v>51.469629652173914</v>
      </c>
      <c r="N30" s="99">
        <v>47.557812594621531</v>
      </c>
      <c r="O30" s="100" t="s">
        <v>351</v>
      </c>
      <c r="P30" s="91"/>
    </row>
    <row r="31" spans="1:16" ht="16">
      <c r="A31" s="97" t="s">
        <v>352</v>
      </c>
      <c r="B31" s="98">
        <v>52.490691055555551</v>
      </c>
      <c r="C31" s="98">
        <v>50.567623025000003</v>
      </c>
      <c r="D31" s="98">
        <v>46.555774</v>
      </c>
      <c r="E31" s="98">
        <v>47.857632880952387</v>
      </c>
      <c r="F31" s="98">
        <v>50.633570880952391</v>
      </c>
      <c r="G31" s="98">
        <v>54.523307750000001</v>
      </c>
      <c r="H31" s="98">
        <v>56.059518095238097</v>
      </c>
      <c r="I31" s="98">
        <v>61.315904545454551</v>
      </c>
      <c r="J31" s="98">
        <v>62.290080157894742</v>
      </c>
      <c r="K31" s="98">
        <v>67.060153386363623</v>
      </c>
      <c r="L31" s="98">
        <v>63.537335763157884</v>
      </c>
      <c r="M31" s="98">
        <v>63.795413214285702</v>
      </c>
      <c r="N31" s="99">
        <v>56.426878865306136</v>
      </c>
      <c r="O31" s="100" t="s">
        <v>353</v>
      </c>
      <c r="P31" s="91"/>
    </row>
    <row r="32" spans="1:16" ht="16">
      <c r="A32" s="97" t="s">
        <v>354</v>
      </c>
      <c r="B32" s="98">
        <v>69.219098437499994</v>
      </c>
      <c r="C32" s="98">
        <v>75.252045250000009</v>
      </c>
      <c r="D32" s="98">
        <v>73.825793025000024</v>
      </c>
      <c r="E32" s="98">
        <v>73.468274863636353</v>
      </c>
      <c r="F32" s="98">
        <v>72.5347376</v>
      </c>
      <c r="G32" s="98">
        <v>77.883389637499988</v>
      </c>
      <c r="H32" s="98">
        <v>80.082670250000007</v>
      </c>
      <c r="I32" s="98">
        <v>65.399219369047628</v>
      </c>
      <c r="J32" s="98">
        <v>57.772638352941186</v>
      </c>
      <c r="K32" s="98">
        <v>59.26800257954546</v>
      </c>
      <c r="L32" s="98">
        <v>64.534530625000002</v>
      </c>
      <c r="M32" s="98">
        <v>66.739999999999995</v>
      </c>
      <c r="N32" s="99">
        <v>69.88</v>
      </c>
      <c r="O32" s="100" t="s">
        <v>355</v>
      </c>
      <c r="P32" s="91"/>
    </row>
    <row r="33" spans="1:16" ht="16">
      <c r="A33" s="97" t="s">
        <v>356</v>
      </c>
      <c r="B33" s="98">
        <v>71.000922499999987</v>
      </c>
      <c r="C33" s="98">
        <v>70.013724342105249</v>
      </c>
      <c r="D33" s="98">
        <v>62.374424999999988</v>
      </c>
      <c r="E33" s="98">
        <v>63.627010326086953</v>
      </c>
      <c r="F33" s="98">
        <v>59.349817105263163</v>
      </c>
      <c r="G33" s="98">
        <v>61.723273214285719</v>
      </c>
      <c r="H33" s="98">
        <v>59.703420454545466</v>
      </c>
      <c r="I33" s="98">
        <v>62.53257261904762</v>
      </c>
      <c r="J33" s="98">
        <v>65.502042500000016</v>
      </c>
      <c r="K33" s="98">
        <v>64.309747023809535</v>
      </c>
      <c r="L33" s="98">
        <v>54.627359999999996</v>
      </c>
      <c r="M33" s="98">
        <v>33.358738068181822</v>
      </c>
      <c r="N33" s="99">
        <v>60.470826062752998</v>
      </c>
      <c r="O33" s="100" t="s">
        <v>357</v>
      </c>
      <c r="P33" s="91"/>
    </row>
    <row r="34" spans="1:16" ht="16">
      <c r="A34" s="97" t="s">
        <v>358</v>
      </c>
      <c r="B34" s="98">
        <v>19.901683749999997</v>
      </c>
      <c r="C34" s="98">
        <v>30.605539617647054</v>
      </c>
      <c r="D34" s="98">
        <v>40.633868636363637</v>
      </c>
      <c r="E34" s="98">
        <v>43.347552547619046</v>
      </c>
      <c r="F34" s="98">
        <v>44.190017605263151</v>
      </c>
      <c r="G34" s="98">
        <v>41.35410665909091</v>
      </c>
      <c r="H34" s="98">
        <v>40.658228000000001</v>
      </c>
      <c r="I34" s="98">
        <v>43.340640499999999</v>
      </c>
      <c r="J34" s="98">
        <v>49.839816952380943</v>
      </c>
      <c r="K34" s="98">
        <v>54.794569624999994</v>
      </c>
      <c r="L34" s="98">
        <v>61.216117289473672</v>
      </c>
      <c r="M34" s="98">
        <v>64.729496782608663</v>
      </c>
      <c r="N34" s="99">
        <v>44.821938917004019</v>
      </c>
      <c r="O34" s="100" t="s">
        <v>359</v>
      </c>
      <c r="P34" s="91"/>
    </row>
    <row r="35" spans="1:16" ht="16">
      <c r="A35" s="97" t="s">
        <v>360</v>
      </c>
      <c r="B35" s="98">
        <v>63.396976500000001</v>
      </c>
      <c r="C35" s="98">
        <v>66.953084852941174</v>
      </c>
      <c r="D35" s="98">
        <v>71.982647477272721</v>
      </c>
      <c r="E35" s="98">
        <v>73.539060523809511</v>
      </c>
      <c r="F35" s="98">
        <v>69.804724424999989</v>
      </c>
      <c r="G35" s="98">
        <v>73.130738295454549</v>
      </c>
      <c r="H35" s="98">
        <v>82.107393785714294</v>
      </c>
      <c r="I35" s="98">
        <v>80.637301023809528</v>
      </c>
      <c r="J35" s="98">
        <v>73.298823523809531</v>
      </c>
      <c r="K35" s="98">
        <v>84.666318799999985</v>
      </c>
      <c r="L35" s="98">
        <v>94.067715194444446</v>
      </c>
      <c r="M35" s="98">
        <v>112.87479254347826</v>
      </c>
      <c r="N35" s="99">
        <v>79.181425130081294</v>
      </c>
      <c r="O35" s="100" t="s">
        <v>359</v>
      </c>
      <c r="P35" s="91"/>
    </row>
    <row r="36" spans="1:16" ht="16">
      <c r="A36" s="97" t="s">
        <v>361</v>
      </c>
      <c r="B36" s="98">
        <v>102.96599786842103</v>
      </c>
      <c r="C36" s="98">
        <v>109.50503773684208</v>
      </c>
      <c r="D36" s="98">
        <v>116.01138504999999</v>
      </c>
      <c r="E36" s="98">
        <v>105.49124737500001</v>
      </c>
      <c r="F36" s="98">
        <v>97.404465428571427</v>
      </c>
      <c r="G36" s="98">
        <v>90.706344809523813</v>
      </c>
      <c r="H36" s="98">
        <v>91.698948700000003</v>
      </c>
      <c r="I36" s="98">
        <v>87.552266068181822</v>
      </c>
      <c r="J36" s="98">
        <v>78.100942275000008</v>
      </c>
      <c r="K36" s="98">
        <v>80.922269684210534</v>
      </c>
      <c r="L36" s="98">
        <v>82.278706675000009</v>
      </c>
      <c r="M36" s="98">
        <v>78.539480282608693</v>
      </c>
      <c r="N36" s="99">
        <v>93.151566872950767</v>
      </c>
      <c r="O36" s="100" t="s">
        <v>359</v>
      </c>
      <c r="P36" s="91"/>
    </row>
    <row r="37" spans="1:16" ht="16">
      <c r="A37" s="97" t="s">
        <v>362</v>
      </c>
      <c r="B37" s="98">
        <v>83.755358416666667</v>
      </c>
      <c r="C37" s="98">
        <v>74.981547824999993</v>
      </c>
      <c r="D37" s="98">
        <v>74.928252024999992</v>
      </c>
      <c r="E37" s="98">
        <v>80.368492428571415</v>
      </c>
      <c r="F37" s="98">
        <v>86.426703761904761</v>
      </c>
      <c r="G37" s="98">
        <v>93.539339400000003</v>
      </c>
      <c r="H37" s="98">
        <v>90.080343022727263</v>
      </c>
      <c r="I37" s="98">
        <v>83.455368214285699</v>
      </c>
      <c r="J37" s="98">
        <v>77.419721631578938</v>
      </c>
      <c r="K37" s="98">
        <v>79.216541545454547</v>
      </c>
      <c r="L37" s="98">
        <v>81.621881399999992</v>
      </c>
      <c r="M37" s="98">
        <v>84.486883150000011</v>
      </c>
      <c r="N37" s="99">
        <v>82.580010456967216</v>
      </c>
      <c r="O37" s="100" t="s">
        <v>359</v>
      </c>
      <c r="P37" s="91"/>
    </row>
    <row r="38" spans="1:16" ht="17">
      <c r="A38" s="104" t="s">
        <v>363</v>
      </c>
      <c r="B38" s="105"/>
      <c r="C38" s="105"/>
      <c r="D38" s="105"/>
      <c r="E38" s="105"/>
      <c r="F38" s="105"/>
      <c r="G38" s="106"/>
      <c r="H38" s="106"/>
      <c r="I38" s="106"/>
      <c r="J38" s="106"/>
      <c r="K38" s="106"/>
      <c r="L38" s="106"/>
      <c r="M38" s="106"/>
      <c r="N38" s="91"/>
      <c r="O38" s="91"/>
      <c r="P38" s="91"/>
    </row>
    <row r="39" spans="1:16" ht="16">
      <c r="A39" s="244" t="s">
        <v>364</v>
      </c>
      <c r="B39" s="244"/>
      <c r="C39" s="244"/>
      <c r="D39" s="244"/>
      <c r="E39" s="244"/>
      <c r="F39" s="244"/>
      <c r="G39" s="244"/>
      <c r="H39" s="244"/>
      <c r="I39" s="244"/>
      <c r="J39" s="244"/>
      <c r="K39" s="244"/>
      <c r="L39" s="244"/>
      <c r="M39" s="244"/>
      <c r="N39" s="244"/>
      <c r="O39" s="244"/>
      <c r="P39" s="91"/>
    </row>
    <row r="40" spans="1:16" ht="16">
      <c r="A40" s="244" t="s">
        <v>365</v>
      </c>
      <c r="B40" s="244"/>
      <c r="C40" s="244"/>
      <c r="D40" s="244"/>
      <c r="E40" s="244"/>
      <c r="F40" s="244"/>
      <c r="G40" s="244"/>
      <c r="H40" s="244"/>
      <c r="I40" s="244"/>
      <c r="J40" s="244"/>
      <c r="K40" s="244"/>
      <c r="L40" s="244"/>
      <c r="M40" s="244"/>
      <c r="N40" s="244"/>
      <c r="O40" s="244"/>
      <c r="P40" s="91"/>
    </row>
    <row r="41" spans="1:16" ht="16">
      <c r="A41" s="107"/>
      <c r="B41" s="91"/>
      <c r="C41" s="91"/>
      <c r="D41" s="91"/>
      <c r="E41" s="91"/>
      <c r="F41" s="91"/>
      <c r="G41" s="91"/>
      <c r="H41" s="91"/>
      <c r="I41" s="91"/>
      <c r="J41" s="91"/>
      <c r="K41" s="91"/>
      <c r="L41" s="91"/>
      <c r="M41" s="91"/>
      <c r="N41" s="91"/>
      <c r="O41" s="91"/>
      <c r="P41" s="91"/>
    </row>
    <row r="42" spans="1:16" ht="16">
      <c r="A42" s="107"/>
      <c r="B42" s="108"/>
      <c r="C42" s="108"/>
      <c r="D42" s="108"/>
      <c r="E42" s="108"/>
      <c r="F42" s="108"/>
      <c r="G42" s="108"/>
      <c r="H42" s="108"/>
      <c r="I42" s="108"/>
      <c r="J42" s="108"/>
      <c r="K42" s="108"/>
      <c r="L42" s="108"/>
      <c r="M42" s="108"/>
      <c r="N42" s="91"/>
      <c r="O42" s="91"/>
      <c r="P42" s="91"/>
    </row>
    <row r="43" spans="1:16" ht="16">
      <c r="A43" s="107"/>
      <c r="B43" s="108"/>
      <c r="C43" s="108"/>
      <c r="D43" s="108"/>
      <c r="E43" s="108"/>
      <c r="F43" s="108"/>
      <c r="G43" s="108"/>
      <c r="H43" s="108"/>
      <c r="I43" s="108"/>
      <c r="J43" s="108"/>
      <c r="K43" s="108"/>
      <c r="L43" s="108"/>
      <c r="M43" s="108"/>
      <c r="N43" s="91"/>
      <c r="O43" s="91"/>
      <c r="P43" s="91"/>
    </row>
  </sheetData>
  <mergeCells count="4">
    <mergeCell ref="A2:O2"/>
    <mergeCell ref="A8:O8"/>
    <mergeCell ref="A39:O39"/>
    <mergeCell ref="A40:O4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FD6E5-CB49-1846-8BAC-4D83C31EFD58}">
  <dimension ref="A2:AP45"/>
  <sheetViews>
    <sheetView topLeftCell="V20" zoomScale="98" workbookViewId="0">
      <selection activeCell="O69" sqref="O69"/>
    </sheetView>
  </sheetViews>
  <sheetFormatPr baseColWidth="10" defaultRowHeight="13"/>
  <cols>
    <col min="6" max="6" width="14.6640625" bestFit="1" customWidth="1"/>
    <col min="7" max="7" width="16.33203125" customWidth="1"/>
    <col min="8" max="8" width="10.33203125" bestFit="1" customWidth="1"/>
    <col min="9" max="9" width="13.1640625" customWidth="1"/>
    <col min="10" max="10" width="11.83203125" customWidth="1"/>
    <col min="11" max="11" width="12.5" bestFit="1" customWidth="1"/>
    <col min="12" max="12" width="10.33203125" bestFit="1" customWidth="1"/>
    <col min="13" max="13" width="10" customWidth="1"/>
    <col min="14" max="14" width="12" customWidth="1"/>
    <col min="15" max="15" width="12.5" bestFit="1" customWidth="1"/>
    <col min="16" max="16" width="12.5" customWidth="1"/>
    <col min="17" max="17" width="10.6640625" customWidth="1"/>
    <col min="18" max="18" width="13.5" customWidth="1"/>
    <col min="19" max="19" width="8.83203125" customWidth="1"/>
    <col min="20" max="20" width="10.33203125" bestFit="1" customWidth="1"/>
    <col min="21" max="21" width="12.33203125" customWidth="1"/>
    <col min="22" max="22" width="8.83203125" bestFit="1" customWidth="1"/>
    <col min="23" max="23" width="12.5" bestFit="1" customWidth="1"/>
    <col min="24" max="24" width="10.33203125" bestFit="1" customWidth="1"/>
    <col min="25" max="25" width="9" bestFit="1" customWidth="1"/>
    <col min="26" max="26" width="15.83203125" customWidth="1"/>
    <col min="27" max="27" width="12.5" bestFit="1" customWidth="1"/>
    <col min="28" max="28" width="10.33203125" bestFit="1" customWidth="1"/>
    <col min="29" max="29" width="9" bestFit="1" customWidth="1"/>
    <col min="30" max="30" width="8.83203125" bestFit="1" customWidth="1"/>
  </cols>
  <sheetData>
    <row r="2" spans="1:42">
      <c r="A2" s="14" t="s">
        <v>392</v>
      </c>
      <c r="B2" s="14" t="s">
        <v>393</v>
      </c>
      <c r="C2" s="14"/>
      <c r="D2" s="14"/>
    </row>
    <row r="4" spans="1:42" ht="16">
      <c r="E4" s="49" t="s">
        <v>0</v>
      </c>
      <c r="F4" s="48" t="s">
        <v>95</v>
      </c>
      <c r="G4" s="72" t="s">
        <v>202</v>
      </c>
      <c r="H4" s="72" t="s">
        <v>203</v>
      </c>
      <c r="I4" s="72" t="s">
        <v>204</v>
      </c>
      <c r="J4" s="72" t="s">
        <v>205</v>
      </c>
      <c r="K4" s="72" t="s">
        <v>214</v>
      </c>
      <c r="L4" s="72" t="s">
        <v>215</v>
      </c>
      <c r="M4" s="124">
        <v>43556</v>
      </c>
      <c r="N4" s="72" t="s">
        <v>216</v>
      </c>
      <c r="O4" s="72" t="s">
        <v>225</v>
      </c>
      <c r="P4" s="72" t="s">
        <v>226</v>
      </c>
      <c r="Q4" s="72" t="s">
        <v>227</v>
      </c>
      <c r="R4" s="72" t="s">
        <v>228</v>
      </c>
      <c r="S4" s="124">
        <v>44228</v>
      </c>
      <c r="T4" s="72" t="s">
        <v>238</v>
      </c>
      <c r="U4" s="72" t="s">
        <v>239</v>
      </c>
      <c r="V4" s="72" t="s">
        <v>240</v>
      </c>
      <c r="W4" s="72" t="s">
        <v>249</v>
      </c>
      <c r="X4" s="72" t="s">
        <v>250</v>
      </c>
      <c r="Y4" s="72" t="s">
        <v>251</v>
      </c>
      <c r="Z4" s="72" t="s">
        <v>252</v>
      </c>
      <c r="AA4" s="72" t="s">
        <v>261</v>
      </c>
      <c r="AB4" s="72" t="s">
        <v>262</v>
      </c>
      <c r="AC4" s="72" t="s">
        <v>263</v>
      </c>
      <c r="AD4" s="72" t="s">
        <v>264</v>
      </c>
      <c r="AG4" s="14" t="s">
        <v>0</v>
      </c>
      <c r="AH4" t="s">
        <v>95</v>
      </c>
      <c r="AI4" s="61">
        <v>43221</v>
      </c>
      <c r="AJ4" s="61">
        <v>43556</v>
      </c>
      <c r="AK4" s="61">
        <v>43586</v>
      </c>
      <c r="AL4" s="61">
        <v>43922</v>
      </c>
      <c r="AM4" s="86">
        <v>43952</v>
      </c>
      <c r="AN4" s="86">
        <v>44287</v>
      </c>
      <c r="AO4" s="86">
        <v>44317</v>
      </c>
      <c r="AP4" s="86">
        <v>44652</v>
      </c>
    </row>
    <row r="5" spans="1:42">
      <c r="E5" s="49" t="s">
        <v>30</v>
      </c>
      <c r="F5" s="48" t="s">
        <v>96</v>
      </c>
      <c r="G5">
        <f>SUMIFS('Jan 2018- May 2023'!$E$1:$E$82,'Jan 2018- May 2023'!$A$1:$A$82,'4. Pandemic'!E5,'Jan 2018- May 2023'!$C$1:$C$82,'4. Pandemic'!F5)</f>
        <v>1629.8</v>
      </c>
      <c r="H5">
        <f>SUMIFS('Jan 2018- May 2023'!$F$1:$F$82,'Jan 2018- May 2023'!$A$1:$A$82,'4. Pandemic'!$E5,'Jan 2018- May 2023'!$C$1:$C$82,'4. Pandemic'!$F5)</f>
        <v>1629.1999999999998</v>
      </c>
      <c r="I5">
        <f>SUMIFS('Jan 2018- May 2023'!$G$1:$G$82,'Jan 2018- May 2023'!$A$1:$A$82,'4. Pandemic'!$E5,'Jan 2018- May 2023'!$C$1:$C$82,'4. Pandemic'!$F5)</f>
        <v>1626.2</v>
      </c>
      <c r="J5">
        <f>SUMIFS('Jan 2018- May 2023'!$H$1:$H$82,'Jan 2018- May 2023'!$A$1:$A$82,'4. Pandemic'!$E5,'Jan 2018- May 2023'!$C$1:$C$82,'4. Pandemic'!$F5)</f>
        <v>1628.1000000000001</v>
      </c>
      <c r="K5">
        <f>SUMIFS('Jan 2018- May 2023'!$Q$1:$Q$82,'Jan 2018- May 2023'!$A$1:$A$82,'4. Pandemic'!$E5,'Jan 2018- May 2023'!$C$1:$C$82,'4. Pandemic'!$F5)</f>
        <v>1603.6000000000001</v>
      </c>
      <c r="L5">
        <f>SUMIFS('Jan 2018- May 2023'!$R$1:$R$82,'Jan 2018- May 2023'!$A$1:$A$82,'4. Pandemic'!$E5,'Jan 2018- May 2023'!$C$1:$C$82,'4. Pandemic'!$F5)</f>
        <v>1604.8000000000002</v>
      </c>
      <c r="M5">
        <f>SUMIFS('Jan 2018- May 2023'!$S$1:$S$82,'Jan 2018- May 2023'!$A$1:$A$82,'4. Pandemic'!$E5,'Jan 2018- May 2023'!$C$1:$C$82,'4. Pandemic'!$F5)</f>
        <v>1604.8000000000002</v>
      </c>
      <c r="N5">
        <f>SUMIFS('Jan 2018- May 2023'!$T$1:$T$82,'Jan 2018- May 2023'!$A$1:$A$82,'4. Pandemic'!$E5,'Jan 2018- May 2023'!$C$1:$C$82,'4. Pandemic'!$F5)</f>
        <v>1625.7</v>
      </c>
      <c r="O5">
        <f>SUMIFS('Jan 2018- May 2023'!$AC$1:$AC$82,'Jan 2018- May 2023'!$A$1:$A$82,'4. Pandemic'!$E5,'Jan 2018- May 2023'!$C$1:$C$82,'4. Pandemic'!$F5)</f>
        <v>1750.5999999999997</v>
      </c>
      <c r="P5">
        <f>SUMIFS('Jan 2018- May 2023'!$AD$1:$AD$82,'Jan 2018- May 2023'!$A$1:$A$82,'4. Pandemic'!$E5,'Jan 2018- May 2023'!$C$1:$C$82,'4. Pandemic'!$F5)</f>
        <v>1734.5999999999997</v>
      </c>
      <c r="Q5">
        <f>SUMIFS('Jan 2018- May 2023'!$AE$1:$AE$82,'Jan 2018- May 2023'!$A$1:$A$82,'4. Pandemic'!$E5,'Jan 2018- May 2023'!$C$1:$C$82,'4. Pandemic'!$F5)</f>
        <v>1781.6000000000001</v>
      </c>
      <c r="R5">
        <f>SUMIFS('Jan 2018- May 2023'!$AF$1:$AF$82,'Jan 2018- May 2023'!$A$1:$A$82,'4. Pandemic'!$E5,'Jan 2018- May 2023'!$C$1:$C$82,'4. Pandemic'!$F5)</f>
        <v>0</v>
      </c>
      <c r="S5">
        <f>SUMIFS('Jan 2018- May 2023'!$AO$1:$AO$82,'Jan 2018- May 2023'!$A$1:$A$82,'4. Pandemic'!$E5,'Jan 2018- May 2023'!$C$1:$C$82,'4. Pandemic'!$F5)</f>
        <v>1859.5</v>
      </c>
      <c r="T5">
        <f>SUMIFS('Jan 2018- May 2023'!$AP$1:$AP$82,'Jan 2018- May 2023'!$A$1:$A$82,'4. Pandemic'!$E5,'Jan 2018- May 2023'!$C$1:$C$82,'4. Pandemic'!$F5)</f>
        <v>1859.3</v>
      </c>
      <c r="U5">
        <f>SUMIFS('Jan 2018- May 2023'!$AQ$1:$AQ$82,'Jan 2018- May 2023'!$A$1:$A$82,'4. Pandemic'!$E5,'Jan 2018- May 2023'!$C$1:$C$82,'4. Pandemic'!$F5)</f>
        <v>1882.7</v>
      </c>
      <c r="V5">
        <f>SUMIFS('Jan 2018- May 2023'!$AR$1:$AR$82,'Jan 2018- May 2023'!$A$1:$A$82,'4. Pandemic'!$E5,'Jan 2018- May 2023'!$C$1:$C$82,'4. Pandemic'!$F5)</f>
        <v>1925.5</v>
      </c>
      <c r="W5">
        <f>SUMIFS('Jan 2018- May 2023'!$BA$1:$BA$82,'Jan 2018- May 2023'!$A$1:$A$82,'4. Pandemic'!$E5,'Jan 2018- May 2023'!$C$1:$C$82,'4. Pandemic'!$F5)</f>
        <v>1974.1000000000001</v>
      </c>
      <c r="X5">
        <f>SUMIFS('Jan 2018- May 2023'!$BB$1:$BB$82,'Jan 2018- May 2023'!$A$1:$A$82,'4. Pandemic'!$E5,'Jan 2018- May 2023'!$C$1:$C$82,'4. Pandemic'!$F5)</f>
        <v>2001.7</v>
      </c>
      <c r="Y5">
        <f>SUMIFS('Jan 2018- May 2023'!$BC$1:$BC$82,'Jan 2018- May 2023'!$A$1:$A$82,'4. Pandemic'!$E5,'Jan 2018- May 2023'!$C$1:$C$82,'4. Pandemic'!$F5)</f>
        <v>2027.6999999999998</v>
      </c>
      <c r="Z5">
        <f>SUMIFS('Jan 2018- May 2023'!$BD$1:$BD$82,'Jan 2018- May 2023'!$A$1:$A$82,'4. Pandemic'!$E5,'Jan 2018- May 2023'!$C$1:$C$82,'4. Pandemic'!$F5)</f>
        <v>2046.4</v>
      </c>
      <c r="AA5">
        <f>SUMIFS('Jan 2018- May 2023'!$BM$1:$BM$82,'Jan 2018- May 2023'!$A$1:$A$82,'4. Pandemic'!$E5,'Jan 2018- May 2023'!$C$1:$C$82,'4. Pandemic'!$F5)</f>
        <v>2075.7999999999997</v>
      </c>
      <c r="AB5">
        <f>SUMIFS('Jan 2018- May 2023'!$BO$1:$BO$82,'Jan 2018- May 2023'!$A$1:$A$82,'4. Pandemic'!$E5,'Jan 2018- May 2023'!$C$1:$C$82,'4. Pandemic'!$F5)</f>
        <v>2083.6999999999998</v>
      </c>
      <c r="AC5">
        <f>SUMIFS('Jan 2018- May 2023'!$BP$1:$BP$82,'Jan 2018- May 2023'!$A$1:$A$82,'4. Pandemic'!$E5,'Jan 2018- May 2023'!$C$1:$C$82,'4. Pandemic'!$F5)</f>
        <v>2099.6000000000004</v>
      </c>
      <c r="AD5">
        <f>SUMIFS('Jan 2018- May 2023'!$BP$1:$BP$82,'Jan 2018- May 2023'!$A$1:$A$82,'4. Pandemic'!$E5,'Jan 2018- May 2023'!$C$1:$C$82,'4. Pandemic'!$F5)</f>
        <v>2099.6000000000004</v>
      </c>
      <c r="AG5" s="14" t="s">
        <v>30</v>
      </c>
      <c r="AH5" t="s">
        <v>96</v>
      </c>
      <c r="AI5">
        <f>SUMIFS('Jan 2018- May 2023'!$H$1:$H$82,'Jan 2018- May 2023'!$A$1:$A$82,'4. Pandemic'!$E5,'Jan 2018- May 2023'!$C$1:$C$82,'4. Pandemic'!$F5)</f>
        <v>1628.1000000000001</v>
      </c>
      <c r="AJ5">
        <f>SUMIFS('Jan 2018- May 2023'!$S$1:$S$82,'Jan 2018- May 2023'!$A$1:$A$82,'4. Pandemic'!$E5,'Jan 2018- May 2023'!$C$1:$C$82,'4. Pandemic'!$F5)</f>
        <v>1604.8000000000002</v>
      </c>
      <c r="AK5">
        <f>SUMIFS('Jan 2018- May 2023'!$T$1:$T$82,'Jan 2018- May 2023'!$A$1:$A$82,'4. Pandemic'!$E5,'Jan 2018- May 2023'!$C$1:$C$82,'4. Pandemic'!$F5)</f>
        <v>1625.7</v>
      </c>
      <c r="AL5">
        <f>SUMIFS('Jan 2018- May 2023'!$AE$1:$AE$82,'Jan 2018- May 2023'!$A$1:$A$82,'4. Pandemic'!$E5,'Jan 2018- May 2023'!$C$1:$C$82,'4. Pandemic'!$F5)</f>
        <v>1781.6000000000001</v>
      </c>
      <c r="AM5">
        <f>SUMIFS('Jan 2018- May 2023'!$AF$1:$AF$82,'Jan 2018- May 2023'!$A$1:$A$82,'4. Pandemic'!$E5,'Jan 2018- May 2023'!$C$1:$C$82,'4. Pandemic'!$F5)</f>
        <v>0</v>
      </c>
      <c r="AN5">
        <f>SUMIFS('Jan 2018- May 2023'!$AQ$1:$AQ$82,'Jan 2018- May 2023'!$A$1:$A$82,'4. Pandemic'!$E5,'Jan 2018- May 2023'!$C$1:$C$82,'4. Pandemic'!$F5)</f>
        <v>1882.7</v>
      </c>
      <c r="AO5">
        <f>SUMIFS('Jan 2018- May 2023'!$AR$1:$AR$82,'Jan 2018- May 2023'!$A$1:$A$82,'4. Pandemic'!$E5,'Jan 2018- May 2023'!$C$1:$C$82,'4. Pandemic'!$F5)</f>
        <v>1925.5</v>
      </c>
      <c r="AP5">
        <f>SUMIFS('Jan 2018- May 2023'!$BC$1:$BC$82,'Jan 2018- May 2023'!$A$1:$A$82,'4. Pandemic'!$E5,'Jan 2018- May 2023'!$C$1:$C$82,'4. Pandemic'!$F5)</f>
        <v>2027.6999999999998</v>
      </c>
    </row>
    <row r="6" spans="1:42">
      <c r="E6" s="49" t="s">
        <v>30</v>
      </c>
      <c r="F6" s="48" t="s">
        <v>277</v>
      </c>
      <c r="G6">
        <f>SUMIFS('Jan 2018- May 2023'!$E$1:$E$82,'Jan 2018- May 2023'!$A$1:$A$82,'4. Pandemic'!E6,'Jan 2018- May 2023'!$C$1:$C$82,'4. Pandemic'!F6)</f>
        <v>282.3</v>
      </c>
      <c r="H6">
        <f>SUMIFS('Jan 2018- May 2023'!$F$1:$F$82,'Jan 2018- May 2023'!$A$1:$A$82,'4. Pandemic'!$E6,'Jan 2018- May 2023'!$C$1:$C$82,'4. Pandemic'!$F6)</f>
        <v>282.5</v>
      </c>
      <c r="I6">
        <f>SUMIFS('Jan 2018- May 2023'!$G$1:$G$82,'Jan 2018- May 2023'!$A$1:$A$82,'4. Pandemic'!$E6,'Jan 2018- May 2023'!$C$1:$C$82,'4. Pandemic'!$F6)</f>
        <v>284.70000000000005</v>
      </c>
      <c r="J6">
        <f>SUMIFS('Jan 2018- May 2023'!$H$1:$H$82,'Jan 2018- May 2023'!$A$1:$A$82,'4. Pandemic'!$E6,'Jan 2018- May 2023'!$C$1:$C$82,'4. Pandemic'!$F6)</f>
        <v>286.10000000000002</v>
      </c>
      <c r="K6">
        <f>SUMIFS('Jan 2018- May 2023'!$Q$1:$Q$82,'Jan 2018- May 2023'!$A$1:$A$82,'4. Pandemic'!$E6,'Jan 2018- May 2023'!$C$1:$C$82,'4. Pandemic'!$F6)</f>
        <v>295.39999999999998</v>
      </c>
      <c r="L6">
        <f>SUMIFS('Jan 2018- May 2023'!$R$1:$R$82,'Jan 2018- May 2023'!$A$1:$A$82,'4. Pandemic'!$E6,'Jan 2018- May 2023'!$C$1:$C$82,'4. Pandemic'!$F6)</f>
        <v>296.39999999999998</v>
      </c>
      <c r="M6">
        <f>SUMIFS('Jan 2018- May 2023'!$S$1:$S$82,'Jan 2018- May 2023'!$A$1:$A$82,'4. Pandemic'!$E6,'Jan 2018- May 2023'!$C$1:$C$82,'4. Pandemic'!$F6)</f>
        <v>296.39999999999998</v>
      </c>
      <c r="N6">
        <f>SUMIFS('Jan 2018- May 2023'!$T$1:$T$82,'Jan 2018- May 2023'!$A$1:$A$82,'4. Pandemic'!$E6,'Jan 2018- May 2023'!$C$1:$C$82,'4. Pandemic'!$F6)</f>
        <v>296.39999999999998</v>
      </c>
      <c r="O6">
        <f>SUMIFS('Jan 2018- May 2023'!$AC$1:$AC$82,'Jan 2018- May 2023'!$A$1:$A$82,'4. Pandemic'!$E6,'Jan 2018- May 2023'!$C$1:$C$82,'4. Pandemic'!$F6)</f>
        <v>304.10000000000002</v>
      </c>
      <c r="P6">
        <f>SUMIFS('Jan 2018- May 2023'!$AD$1:$AD$82,'Jan 2018- May 2023'!$A$1:$A$82,'4. Pandemic'!$E6,'Jan 2018- May 2023'!$C$1:$C$82,'4. Pandemic'!$F6)</f>
        <v>304.89999999999998</v>
      </c>
      <c r="Q6">
        <f>SUMIFS('Jan 2018- May 2023'!$AE$1:$AE$82,'Jan 2018- May 2023'!$A$1:$A$82,'4. Pandemic'!$E6,'Jan 2018- May 2023'!$C$1:$C$82,'4. Pandemic'!$F6)</f>
        <v>299.89999999999998</v>
      </c>
      <c r="R6">
        <f>SUMIFS('Jan 2018- May 2023'!$AF$1:$AF$82,'Jan 2018- May 2023'!$A$1:$A$82,'4. Pandemic'!$E6,'Jan 2018- May 2023'!$C$1:$C$82,'4. Pandemic'!$F6)</f>
        <v>0</v>
      </c>
      <c r="S6">
        <f>SUMIFS('Jan 2018- May 2023'!$AO$1:$AO$82,'Jan 2018- May 2023'!$A$1:$A$82,'4. Pandemic'!$E6,'Jan 2018- May 2023'!$C$1:$C$82,'4. Pandemic'!$F6)</f>
        <v>309.20000000000005</v>
      </c>
      <c r="T6">
        <f>SUMIFS('Jan 2018- May 2023'!$AP$1:$AP$82,'Jan 2018- May 2023'!$A$1:$A$82,'4. Pandemic'!$E6,'Jan 2018- May 2023'!$C$1:$C$82,'4. Pandemic'!$F6)</f>
        <v>310.8</v>
      </c>
      <c r="U6">
        <f>SUMIFS('Jan 2018- May 2023'!$AQ$1:$AQ$82,'Jan 2018- May 2023'!$A$1:$A$82,'4. Pandemic'!$E6,'Jan 2018- May 2023'!$C$1:$C$82,'4. Pandemic'!$F6)</f>
        <v>311.5</v>
      </c>
      <c r="V6">
        <f>SUMIFS('Jan 2018- May 2023'!$AR$1:$AR$82,'Jan 2018- May 2023'!$A$1:$A$82,'4. Pandemic'!$E6,'Jan 2018- May 2023'!$C$1:$C$82,'4. Pandemic'!$F6)</f>
        <v>320.5</v>
      </c>
      <c r="W6">
        <f>SUMIFS('Jan 2018- May 2023'!$BA$1:$BA$82,'Jan 2018- May 2023'!$A$1:$A$82,'4. Pandemic'!$E6,'Jan 2018- May 2023'!$C$1:$C$82,'4. Pandemic'!$F6)</f>
        <v>333.1</v>
      </c>
      <c r="X6">
        <f>SUMIFS('Jan 2018- May 2023'!$BB$1:$BB$82,'Jan 2018- May 2023'!$A$1:$A$82,'4. Pandemic'!$E6,'Jan 2018- May 2023'!$C$1:$C$82,'4. Pandemic'!$F6)</f>
        <v>335.4</v>
      </c>
      <c r="Y6">
        <f>SUMIFS('Jan 2018- May 2023'!$BC$1:$BC$82,'Jan 2018- May 2023'!$A$1:$A$82,'4. Pandemic'!$E6,'Jan 2018- May 2023'!$C$1:$C$82,'4. Pandemic'!$F6)</f>
        <v>341</v>
      </c>
      <c r="Z6">
        <f>SUMIFS('Jan 2018- May 2023'!$BD$1:$BD$82,'Jan 2018- May 2023'!$A$1:$A$82,'4. Pandemic'!$E6,'Jan 2018- May 2023'!$C$1:$C$82,'4. Pandemic'!$F6)</f>
        <v>344.20000000000005</v>
      </c>
      <c r="AA6">
        <f>SUMIFS('Jan 2018- May 2023'!$BM$1:$BM$82,'Jan 2018- May 2023'!$A$1:$A$82,'4. Pandemic'!$E6,'Jan 2018- May 2023'!$C$1:$C$82,'4. Pandemic'!$F6)</f>
        <v>360.2</v>
      </c>
      <c r="AB6">
        <f>SUMIFS('Jan 2018- May 2023'!$BO$1:$BO$82,'Jan 2018- May 2023'!$A$1:$A$82,'4. Pandemic'!$E6,'Jan 2018- May 2023'!$C$1:$C$82,'4. Pandemic'!$F6)</f>
        <v>360.6</v>
      </c>
      <c r="AC6">
        <f>SUMIFS('Jan 2018- May 2023'!$BP$1:$BP$82,'Jan 2018- May 2023'!$A$1:$A$82,'4. Pandemic'!$E6,'Jan 2018- May 2023'!$C$1:$C$82,'4. Pandemic'!$F6)</f>
        <v>362.3</v>
      </c>
      <c r="AD6">
        <f>SUMIFS('Jan 2018- May 2023'!$BP$1:$BP$82,'Jan 2018- May 2023'!$A$1:$A$82,'4. Pandemic'!$E6,'Jan 2018- May 2023'!$C$1:$C$82,'4. Pandemic'!$F6)</f>
        <v>362.3</v>
      </c>
      <c r="AG6" s="14" t="s">
        <v>30</v>
      </c>
      <c r="AH6" t="s">
        <v>277</v>
      </c>
      <c r="AI6">
        <f>SUMIFS('Jan 2018- May 2023'!$H$1:$H$82,'Jan 2018- May 2023'!$A$1:$A$82,'4. Pandemic'!$E6,'Jan 2018- May 2023'!$C$1:$C$82,'4. Pandemic'!$F6)</f>
        <v>286.10000000000002</v>
      </c>
      <c r="AJ6">
        <f>SUMIFS('Jan 2018- May 2023'!$S$1:$S$82,'Jan 2018- May 2023'!$A$1:$A$82,'4. Pandemic'!$E6,'Jan 2018- May 2023'!$C$1:$C$82,'4. Pandemic'!$F6)</f>
        <v>296.39999999999998</v>
      </c>
      <c r="AK6">
        <f>SUMIFS('Jan 2018- May 2023'!$T$1:$T$82,'Jan 2018- May 2023'!$A$1:$A$82,'4. Pandemic'!$E6,'Jan 2018- May 2023'!$C$1:$C$82,'4. Pandemic'!$F6)</f>
        <v>296.39999999999998</v>
      </c>
      <c r="AL6">
        <f>SUMIFS('Jan 2018- May 2023'!$AE$1:$AE$82,'Jan 2018- May 2023'!$A$1:$A$82,'4. Pandemic'!$E6,'Jan 2018- May 2023'!$C$1:$C$82,'4. Pandemic'!$F6)</f>
        <v>299.89999999999998</v>
      </c>
      <c r="AM6">
        <f>SUMIFS('Jan 2018- May 2023'!$AF$1:$AF$82,'Jan 2018- May 2023'!$A$1:$A$82,'4. Pandemic'!$E6,'Jan 2018- May 2023'!$C$1:$C$82,'4. Pandemic'!$F6)</f>
        <v>0</v>
      </c>
      <c r="AN6">
        <f>SUMIFS('Jan 2018- May 2023'!$AQ$1:$AQ$82,'Jan 2018- May 2023'!$A$1:$A$82,'4. Pandemic'!$E6,'Jan 2018- May 2023'!$C$1:$C$82,'4. Pandemic'!$F6)</f>
        <v>311.5</v>
      </c>
      <c r="AO6">
        <f>SUMIFS('Jan 2018- May 2023'!$AR$1:$AR$82,'Jan 2018- May 2023'!$A$1:$A$82,'4. Pandemic'!$E6,'Jan 2018- May 2023'!$C$1:$C$82,'4. Pandemic'!$F6)</f>
        <v>320.5</v>
      </c>
      <c r="AP6">
        <f>SUMIFS('Jan 2018- May 2023'!$BC$1:$BC$82,'Jan 2018- May 2023'!$A$1:$A$82,'4. Pandemic'!$E6,'Jan 2018- May 2023'!$C$1:$C$82,'4. Pandemic'!$F6)</f>
        <v>341</v>
      </c>
    </row>
    <row r="7" spans="1:42">
      <c r="E7" s="49" t="s">
        <v>30</v>
      </c>
      <c r="F7" s="48" t="s">
        <v>290</v>
      </c>
      <c r="G7">
        <f>SUMIFS('Jan 2018- May 2023'!$E$1:$E$82,'Jan 2018- May 2023'!$A$1:$A$82,'4. Pandemic'!E7,'Jan 2018- May 2023'!$C$1:$C$82,'4. Pandemic'!F7)</f>
        <v>136.19999999999999</v>
      </c>
      <c r="H7">
        <f>SUMIFS('Jan 2018- May 2023'!$F$1:$F$82,'Jan 2018- May 2023'!$A$1:$A$82,'4. Pandemic'!$E7,'Jan 2018- May 2023'!$C$1:$C$82,'4. Pandemic'!$F7)</f>
        <v>136.69999999999999</v>
      </c>
      <c r="I7">
        <f>SUMIFS('Jan 2018- May 2023'!$G$1:$G$82,'Jan 2018- May 2023'!$A$1:$A$82,'4. Pandemic'!$E7,'Jan 2018- May 2023'!$C$1:$C$82,'4. Pandemic'!$F7)</f>
        <v>137.6</v>
      </c>
      <c r="J7">
        <f>SUMIFS('Jan 2018- May 2023'!$H$1:$H$82,'Jan 2018- May 2023'!$A$1:$A$82,'4. Pandemic'!$E7,'Jan 2018- May 2023'!$C$1:$C$82,'4. Pandemic'!$F7)</f>
        <v>138.4</v>
      </c>
      <c r="K7">
        <f>SUMIFS('Jan 2018- May 2023'!$Q$1:$Q$82,'Jan 2018- May 2023'!$A$1:$A$82,'4. Pandemic'!$E7,'Jan 2018- May 2023'!$C$1:$C$82,'4. Pandemic'!$F7)</f>
        <v>149.9</v>
      </c>
      <c r="L7">
        <f>SUMIFS('Jan 2018- May 2023'!$R$1:$R$82,'Jan 2018- May 2023'!$A$1:$A$82,'4. Pandemic'!$E7,'Jan 2018- May 2023'!$C$1:$C$82,'4. Pandemic'!$F7)</f>
        <v>150.4</v>
      </c>
      <c r="M7">
        <f>SUMIFS('Jan 2018- May 2023'!$S$1:$S$82,'Jan 2018- May 2023'!$A$1:$A$82,'4. Pandemic'!$E7,'Jan 2018- May 2023'!$C$1:$C$82,'4. Pandemic'!$F7)</f>
        <v>150.4</v>
      </c>
      <c r="N7">
        <f>SUMIFS('Jan 2018- May 2023'!$T$1:$T$82,'Jan 2018- May 2023'!$A$1:$A$82,'4. Pandemic'!$E7,'Jan 2018- May 2023'!$C$1:$C$82,'4. Pandemic'!$F7)</f>
        <v>151.30000000000001</v>
      </c>
      <c r="O7">
        <f>SUMIFS('Jan 2018- May 2023'!$AC$1:$AC$82,'Jan 2018- May 2023'!$A$1:$A$82,'4. Pandemic'!$E7,'Jan 2018- May 2023'!$C$1:$C$82,'4. Pandemic'!$F7)</f>
        <v>156.19999999999999</v>
      </c>
      <c r="P7">
        <f>SUMIFS('Jan 2018- May 2023'!$AD$1:$AD$82,'Jan 2018- May 2023'!$A$1:$A$82,'4. Pandemic'!$E7,'Jan 2018- May 2023'!$C$1:$C$82,'4. Pandemic'!$F7)</f>
        <v>156.69999999999999</v>
      </c>
      <c r="Q7">
        <f>SUMIFS('Jan 2018- May 2023'!$AE$1:$AE$82,'Jan 2018- May 2023'!$A$1:$A$82,'4. Pandemic'!$E7,'Jan 2018- May 2023'!$C$1:$C$82,'4. Pandemic'!$F7)</f>
        <v>154.30000000000001</v>
      </c>
      <c r="R7">
        <f>SUMIFS('Jan 2018- May 2023'!$AF$1:$AF$82,'Jan 2018- May 2023'!$A$1:$A$82,'4. Pandemic'!$E7,'Jan 2018- May 2023'!$C$1:$C$82,'4. Pandemic'!$F7)</f>
        <v>0</v>
      </c>
      <c r="S7">
        <f>SUMIFS('Jan 2018- May 2023'!$AO$1:$AO$82,'Jan 2018- May 2023'!$A$1:$A$82,'4. Pandemic'!$E7,'Jan 2018- May 2023'!$C$1:$C$82,'4. Pandemic'!$F7)</f>
        <v>164.3</v>
      </c>
      <c r="T7">
        <f>SUMIFS('Jan 2018- May 2023'!$AP$1:$AP$82,'Jan 2018- May 2023'!$A$1:$A$82,'4. Pandemic'!$E7,'Jan 2018- May 2023'!$C$1:$C$82,'4. Pandemic'!$F7)</f>
        <v>164.6</v>
      </c>
      <c r="U7">
        <f>SUMIFS('Jan 2018- May 2023'!$AQ$1:$AQ$82,'Jan 2018- May 2023'!$A$1:$A$82,'4. Pandemic'!$E7,'Jan 2018- May 2023'!$C$1:$C$82,'4. Pandemic'!$F7)</f>
        <v>165.3</v>
      </c>
      <c r="V7">
        <f>SUMIFS('Jan 2018- May 2023'!$AR$1:$AR$82,'Jan 2018- May 2023'!$A$1:$A$82,'4. Pandemic'!$E7,'Jan 2018- May 2023'!$C$1:$C$82,'4. Pandemic'!$F7)</f>
        <v>169.1</v>
      </c>
      <c r="W7">
        <f>SUMIFS('Jan 2018- May 2023'!$BA$1:$BA$82,'Jan 2018- May 2023'!$A$1:$A$82,'4. Pandemic'!$E7,'Jan 2018- May 2023'!$C$1:$C$82,'4. Pandemic'!$F7)</f>
        <v>175.3</v>
      </c>
      <c r="X7">
        <f>SUMIFS('Jan 2018- May 2023'!$BB$1:$BB$82,'Jan 2018- May 2023'!$A$1:$A$82,'4. Pandemic'!$E7,'Jan 2018- May 2023'!$C$1:$C$82,'4. Pandemic'!$F7)</f>
        <v>176</v>
      </c>
      <c r="Y7">
        <f>SUMIFS('Jan 2018- May 2023'!$BC$1:$BC$82,'Jan 2018- May 2023'!$A$1:$A$82,'4. Pandemic'!$E7,'Jan 2018- May 2023'!$C$1:$C$82,'4. Pandemic'!$F7)</f>
        <v>177</v>
      </c>
      <c r="Z7">
        <f>SUMIFS('Jan 2018- May 2023'!$BD$1:$BD$82,'Jan 2018- May 2023'!$A$1:$A$82,'4. Pandemic'!$E7,'Jan 2018- May 2023'!$C$1:$C$82,'4. Pandemic'!$F7)</f>
        <v>177.7</v>
      </c>
      <c r="AA7">
        <f>SUMIFS('Jan 2018- May 2023'!$BM$1:$BM$82,'Jan 2018- May 2023'!$A$1:$A$82,'4. Pandemic'!$E7,'Jan 2018- May 2023'!$C$1:$C$82,'4. Pandemic'!$F7)</f>
        <v>186.6</v>
      </c>
      <c r="AB7">
        <f>SUMIFS('Jan 2018- May 2023'!$BO$1:$BO$82,'Jan 2018- May 2023'!$A$1:$A$82,'4. Pandemic'!$E7,'Jan 2018- May 2023'!$C$1:$C$82,'4. Pandemic'!$F7)</f>
        <v>187.2</v>
      </c>
      <c r="AC7">
        <f>SUMIFS('Jan 2018- May 2023'!$BP$1:$BP$82,'Jan 2018- May 2023'!$A$1:$A$82,'4. Pandemic'!$E7,'Jan 2018- May 2023'!$C$1:$C$82,'4. Pandemic'!$F7)</f>
        <v>187.8</v>
      </c>
      <c r="AD7">
        <f>SUMIFS('Jan 2018- May 2023'!$BP$1:$BP$82,'Jan 2018- May 2023'!$A$1:$A$82,'4. Pandemic'!$E7,'Jan 2018- May 2023'!$C$1:$C$82,'4. Pandemic'!$F7)</f>
        <v>187.8</v>
      </c>
      <c r="AG7" s="14" t="s">
        <v>30</v>
      </c>
      <c r="AH7" t="s">
        <v>290</v>
      </c>
      <c r="AI7">
        <f>SUMIFS('Jan 2018- May 2023'!$H$1:$H$82,'Jan 2018- May 2023'!$A$1:$A$82,'4. Pandemic'!$E7,'Jan 2018- May 2023'!$C$1:$C$82,'4. Pandemic'!$F7)</f>
        <v>138.4</v>
      </c>
      <c r="AJ7">
        <f>SUMIFS('Jan 2018- May 2023'!$S$1:$S$82,'Jan 2018- May 2023'!$A$1:$A$82,'4. Pandemic'!$E7,'Jan 2018- May 2023'!$C$1:$C$82,'4. Pandemic'!$F7)</f>
        <v>150.4</v>
      </c>
      <c r="AK7">
        <f>SUMIFS('Jan 2018- May 2023'!$T$1:$T$82,'Jan 2018- May 2023'!$A$1:$A$82,'4. Pandemic'!$E7,'Jan 2018- May 2023'!$C$1:$C$82,'4. Pandemic'!$F7)</f>
        <v>151.30000000000001</v>
      </c>
      <c r="AL7">
        <f>SUMIFS('Jan 2018- May 2023'!$AE$1:$AE$82,'Jan 2018- May 2023'!$A$1:$A$82,'4. Pandemic'!$E7,'Jan 2018- May 2023'!$C$1:$C$82,'4. Pandemic'!$F7)</f>
        <v>154.30000000000001</v>
      </c>
      <c r="AM7">
        <f>SUMIFS('Jan 2018- May 2023'!$AF$1:$AF$82,'Jan 2018- May 2023'!$A$1:$A$82,'4. Pandemic'!$E7,'Jan 2018- May 2023'!$C$1:$C$82,'4. Pandemic'!$F7)</f>
        <v>0</v>
      </c>
      <c r="AN7">
        <f>SUMIFS('Jan 2018- May 2023'!$AQ$1:$AQ$82,'Jan 2018- May 2023'!$A$1:$A$82,'4. Pandemic'!$E7,'Jan 2018- May 2023'!$C$1:$C$82,'4. Pandemic'!$F7)</f>
        <v>165.3</v>
      </c>
      <c r="AO7">
        <f>SUMIFS('Jan 2018- May 2023'!$AR$1:$AR$82,'Jan 2018- May 2023'!$A$1:$A$82,'4. Pandemic'!$E7,'Jan 2018- May 2023'!$C$1:$C$82,'4. Pandemic'!$F7)</f>
        <v>169.1</v>
      </c>
      <c r="AP7">
        <f>SUMIFS('Jan 2018- May 2023'!$BC$1:$BC$82,'Jan 2018- May 2023'!$A$1:$A$82,'4. Pandemic'!$E7,'Jan 2018- May 2023'!$C$1:$C$82,'4. Pandemic'!$F7)</f>
        <v>177</v>
      </c>
    </row>
    <row r="8" spans="1:42">
      <c r="E8" s="49" t="s">
        <v>33</v>
      </c>
      <c r="F8" s="48" t="s">
        <v>96</v>
      </c>
      <c r="G8">
        <f>SUMIFS('Jan 2018- May 2023'!$E$1:$E$82,'Jan 2018- May 2023'!$A$1:$A$82,'4. Pandemic'!E8,'Jan 2018- May 2023'!$C$1:$C$82,'4. Pandemic'!F8)</f>
        <v>1580.8000000000002</v>
      </c>
      <c r="H8">
        <f>SUMIFS('Jan 2018- May 2023'!$F$1:$F$82,'Jan 2018- May 2023'!$A$1:$A$82,'4. Pandemic'!$E8,'Jan 2018- May 2023'!$C$1:$C$82,'4. Pandemic'!$F8)</f>
        <v>1567.9</v>
      </c>
      <c r="I8">
        <f>SUMIFS('Jan 2018- May 2023'!$G$1:$G$82,'Jan 2018- May 2023'!$A$1:$A$82,'4. Pandemic'!$E8,'Jan 2018- May 2023'!$C$1:$C$82,'4. Pandemic'!$F8)</f>
        <v>1571.7000000000003</v>
      </c>
      <c r="J8">
        <f>SUMIFS('Jan 2018- May 2023'!$H$1:$H$82,'Jan 2018- May 2023'!$A$1:$A$82,'4. Pandemic'!$E8,'Jan 2018- May 2023'!$C$1:$C$82,'4. Pandemic'!$F8)</f>
        <v>1574.1999999999998</v>
      </c>
      <c r="K8">
        <f>SUMIFS('Jan 2018- May 2023'!$Q$1:$Q$82,'Jan 2018- May 2023'!$A$1:$A$82,'4. Pandemic'!$E8,'Jan 2018- May 2023'!$C$1:$C$82,'4. Pandemic'!$F8)</f>
        <v>1600.9</v>
      </c>
      <c r="L8">
        <f>SUMIFS('Jan 2018- May 2023'!$R$1:$R$82,'Jan 2018- May 2023'!$A$1:$A$82,'4. Pandemic'!$E8,'Jan 2018- May 2023'!$C$1:$C$82,'4. Pandemic'!$F8)</f>
        <v>1614.5</v>
      </c>
      <c r="M8">
        <f>SUMIFS('Jan 2018- May 2023'!$S$1:$S$82,'Jan 2018- May 2023'!$A$1:$A$82,'4. Pandemic'!$E8,'Jan 2018- May 2023'!$C$1:$C$82,'4. Pandemic'!$F8)</f>
        <v>1614.5</v>
      </c>
      <c r="N8">
        <f>SUMIFS('Jan 2018- May 2023'!$T$1:$T$82,'Jan 2018- May 2023'!$A$1:$A$82,'4. Pandemic'!$E8,'Jan 2018- May 2023'!$C$1:$C$82,'4. Pandemic'!$F8)</f>
        <v>1657.0000000000002</v>
      </c>
      <c r="O8">
        <f>SUMIFS('Jan 2018- May 2023'!$AC$1:$AC$82,'Jan 2018- May 2023'!$A$1:$A$82,'4. Pandemic'!$E8,'Jan 2018- May 2023'!$C$1:$C$82,'4. Pandemic'!$F8)</f>
        <v>1757.6</v>
      </c>
      <c r="P8">
        <f>SUMIFS('Jan 2018- May 2023'!$AD$1:$AD$82,'Jan 2018- May 2023'!$A$1:$A$82,'4. Pandemic'!$E8,'Jan 2018- May 2023'!$C$1:$C$82,'4. Pandemic'!$F8)</f>
        <v>1739.4</v>
      </c>
      <c r="Q8">
        <f>SUMIFS('Jan 2018- May 2023'!$AE$1:$AE$82,'Jan 2018- May 2023'!$A$1:$A$82,'4. Pandemic'!$E8,'Jan 2018- May 2023'!$C$1:$C$82,'4. Pandemic'!$F8)</f>
        <v>1804.2</v>
      </c>
      <c r="R8">
        <f>SUMIFS('Jan 2018- May 2023'!$AF$1:$AF$82,'Jan 2018- May 2023'!$A$1:$A$82,'4. Pandemic'!$E8,'Jan 2018- May 2023'!$C$1:$C$82,'4. Pandemic'!$F8)</f>
        <v>0</v>
      </c>
      <c r="S8">
        <f>SUMIFS('Jan 2018- May 2023'!$AO$1:$AO$82,'Jan 2018- May 2023'!$A$1:$A$82,'4. Pandemic'!$E8,'Jan 2018- May 2023'!$C$1:$C$82,'4. Pandemic'!$F8)</f>
        <v>1896.6</v>
      </c>
      <c r="T8">
        <f>SUMIFS('Jan 2018- May 2023'!$AP$1:$AP$82,'Jan 2018- May 2023'!$A$1:$A$82,'4. Pandemic'!$E8,'Jan 2018- May 2023'!$C$1:$C$82,'4. Pandemic'!$F8)</f>
        <v>1894.1999999999998</v>
      </c>
      <c r="U8">
        <f>SUMIFS('Jan 2018- May 2023'!$AQ$1:$AQ$82,'Jan 2018- May 2023'!$A$1:$A$82,'4. Pandemic'!$E8,'Jan 2018- May 2023'!$C$1:$C$82,'4. Pandemic'!$F8)</f>
        <v>1918.1999999999998</v>
      </c>
      <c r="V8">
        <f>SUMIFS('Jan 2018- May 2023'!$AR$1:$AR$82,'Jan 2018- May 2023'!$A$1:$A$82,'4. Pandemic'!$E8,'Jan 2018- May 2023'!$C$1:$C$82,'4. Pandemic'!$F8)</f>
        <v>1953.6000000000004</v>
      </c>
      <c r="W8">
        <f>SUMIFS('Jan 2018- May 2023'!$BA$1:$BA$82,'Jan 2018- May 2023'!$A$1:$A$82,'4. Pandemic'!$E8,'Jan 2018- May 2023'!$C$1:$C$82,'4. Pandemic'!$F8)</f>
        <v>2003.5</v>
      </c>
      <c r="X8">
        <f>SUMIFS('Jan 2018- May 2023'!$BB$1:$BB$82,'Jan 2018- May 2023'!$A$1:$A$82,'4. Pandemic'!$E8,'Jan 2018- May 2023'!$C$1:$C$82,'4. Pandemic'!$F8)</f>
        <v>2014.8000000000002</v>
      </c>
      <c r="Y8">
        <f>SUMIFS('Jan 2018- May 2023'!$BC$1:$BC$82,'Jan 2018- May 2023'!$A$1:$A$82,'4. Pandemic'!$E8,'Jan 2018- May 2023'!$C$1:$C$82,'4. Pandemic'!$F8)</f>
        <v>2047.1000000000001</v>
      </c>
      <c r="Z8">
        <f>SUMIFS('Jan 2018- May 2023'!$BD$1:$BD$82,'Jan 2018- May 2023'!$A$1:$A$82,'4. Pandemic'!$E8,'Jan 2018- May 2023'!$C$1:$C$82,'4. Pandemic'!$F8)</f>
        <v>2077.3000000000002</v>
      </c>
      <c r="AA8">
        <f>SUMIFS('Jan 2018- May 2023'!$BM$1:$BM$82,'Jan 2018- May 2023'!$A$1:$A$82,'4. Pandemic'!$E8,'Jan 2018- May 2023'!$C$1:$C$82,'4. Pandemic'!$F8)</f>
        <v>2106.6</v>
      </c>
      <c r="AB8">
        <f>SUMIFS('Jan 2018- May 2023'!$BO$1:$BO$82,'Jan 2018- May 2023'!$A$1:$A$82,'4. Pandemic'!$E8,'Jan 2018- May 2023'!$C$1:$C$82,'4. Pandemic'!$F8)</f>
        <v>2120.6999999999998</v>
      </c>
      <c r="AC8">
        <f>SUMIFS('Jan 2018- May 2023'!$BP$1:$BP$82,'Jan 2018- May 2023'!$A$1:$A$82,'4. Pandemic'!$E8,'Jan 2018- May 2023'!$C$1:$C$82,'4. Pandemic'!$F8)</f>
        <v>2137.4</v>
      </c>
      <c r="AD8">
        <f>SUMIFS('Jan 2018- May 2023'!$BP$1:$BP$82,'Jan 2018- May 2023'!$A$1:$A$82,'4. Pandemic'!$E8,'Jan 2018- May 2023'!$C$1:$C$82,'4. Pandemic'!$F8)</f>
        <v>2137.4</v>
      </c>
      <c r="AG8" s="14" t="s">
        <v>33</v>
      </c>
      <c r="AH8" t="s">
        <v>96</v>
      </c>
      <c r="AI8">
        <f>SUMIFS('Jan 2018- May 2023'!$H$1:$H$82,'Jan 2018- May 2023'!$A$1:$A$82,'4. Pandemic'!$E8,'Jan 2018- May 2023'!$C$1:$C$82,'4. Pandemic'!$F8)</f>
        <v>1574.1999999999998</v>
      </c>
      <c r="AJ8">
        <f>SUMIFS('Jan 2018- May 2023'!$S$1:$S$82,'Jan 2018- May 2023'!$A$1:$A$82,'4. Pandemic'!$E8,'Jan 2018- May 2023'!$C$1:$C$82,'4. Pandemic'!$F8)</f>
        <v>1614.5</v>
      </c>
      <c r="AK8">
        <f>SUMIFS('Jan 2018- May 2023'!$T$1:$T$82,'Jan 2018- May 2023'!$A$1:$A$82,'4. Pandemic'!$E8,'Jan 2018- May 2023'!$C$1:$C$82,'4. Pandemic'!$F8)</f>
        <v>1657.0000000000002</v>
      </c>
      <c r="AL8">
        <f>SUMIFS('Jan 2018- May 2023'!$AE$1:$AE$82,'Jan 2018- May 2023'!$A$1:$A$82,'4. Pandemic'!$E8,'Jan 2018- May 2023'!$C$1:$C$82,'4. Pandemic'!$F8)</f>
        <v>1804.2</v>
      </c>
      <c r="AM8">
        <f>SUMIFS('Jan 2018- May 2023'!$AF$1:$AF$82,'Jan 2018- May 2023'!$A$1:$A$82,'4. Pandemic'!$E8,'Jan 2018- May 2023'!$C$1:$C$82,'4. Pandemic'!$F8)</f>
        <v>0</v>
      </c>
      <c r="AN8">
        <f>SUMIFS('Jan 2018- May 2023'!$AQ$1:$AQ$82,'Jan 2018- May 2023'!$A$1:$A$82,'4. Pandemic'!$E8,'Jan 2018- May 2023'!$C$1:$C$82,'4. Pandemic'!$F8)</f>
        <v>1918.1999999999998</v>
      </c>
      <c r="AO8">
        <f>SUMIFS('Jan 2018- May 2023'!$AR$1:$AR$82,'Jan 2018- May 2023'!$A$1:$A$82,'4. Pandemic'!$E8,'Jan 2018- May 2023'!$C$1:$C$82,'4. Pandemic'!$F8)</f>
        <v>1953.6000000000004</v>
      </c>
      <c r="AP8">
        <f>SUMIFS('Jan 2018- May 2023'!$BC$1:$BC$82,'Jan 2018- May 2023'!$A$1:$A$82,'4. Pandemic'!$E8,'Jan 2018- May 2023'!$C$1:$C$82,'4. Pandemic'!$F8)</f>
        <v>2047.1000000000001</v>
      </c>
    </row>
    <row r="9" spans="1:42">
      <c r="E9" s="49" t="s">
        <v>33</v>
      </c>
      <c r="F9" s="48" t="s">
        <v>277</v>
      </c>
      <c r="G9">
        <f>SUMIFS('Jan 2018- May 2023'!$E$1:$E$82,'Jan 2018- May 2023'!$A$1:$A$82,'4. Pandemic'!E9,'Jan 2018- May 2023'!$C$1:$C$82,'4. Pandemic'!F9)</f>
        <v>398.5</v>
      </c>
      <c r="H9">
        <f>SUMIFS('Jan 2018- May 2023'!$F$1:$F$82,'Jan 2018- May 2023'!$A$1:$A$82,'4. Pandemic'!$E9,'Jan 2018- May 2023'!$C$1:$C$82,'4. Pandemic'!$F9)</f>
        <v>399.2</v>
      </c>
      <c r="I9">
        <f>SUMIFS('Jan 2018- May 2023'!$G$1:$G$82,'Jan 2018- May 2023'!$A$1:$A$82,'4. Pandemic'!$E9,'Jan 2018- May 2023'!$C$1:$C$82,'4. Pandemic'!$F9)</f>
        <v>399.3</v>
      </c>
      <c r="J9">
        <f>SUMIFS('Jan 2018- May 2023'!$H$1:$H$82,'Jan 2018- May 2023'!$A$1:$A$82,'4. Pandemic'!$E9,'Jan 2018- May 2023'!$C$1:$C$82,'4. Pandemic'!$F9)</f>
        <v>400.4</v>
      </c>
      <c r="K9">
        <f>SUMIFS('Jan 2018- May 2023'!$Q$1:$Q$82,'Jan 2018- May 2023'!$A$1:$A$82,'4. Pandemic'!$E9,'Jan 2018- May 2023'!$C$1:$C$82,'4. Pandemic'!$F9)</f>
        <v>412.20000000000005</v>
      </c>
      <c r="L9">
        <f>SUMIFS('Jan 2018- May 2023'!$R$1:$R$82,'Jan 2018- May 2023'!$A$1:$A$82,'4. Pandemic'!$E9,'Jan 2018- May 2023'!$C$1:$C$82,'4. Pandemic'!$F9)</f>
        <v>414.6</v>
      </c>
      <c r="M9">
        <f>SUMIFS('Jan 2018- May 2023'!$S$1:$S$82,'Jan 2018- May 2023'!$A$1:$A$82,'4. Pandemic'!$E9,'Jan 2018- May 2023'!$C$1:$C$82,'4. Pandemic'!$F9)</f>
        <v>414.6</v>
      </c>
      <c r="N9">
        <f>SUMIFS('Jan 2018- May 2023'!$T$1:$T$82,'Jan 2018- May 2023'!$A$1:$A$82,'4. Pandemic'!$E9,'Jan 2018- May 2023'!$C$1:$C$82,'4. Pandemic'!$F9)</f>
        <v>416.7</v>
      </c>
      <c r="O9">
        <f>SUMIFS('Jan 2018- May 2023'!$AC$1:$AC$82,'Jan 2018- May 2023'!$A$1:$A$82,'4. Pandemic'!$E9,'Jan 2018- May 2023'!$C$1:$C$82,'4. Pandemic'!$F9)</f>
        <v>434.1</v>
      </c>
      <c r="P9">
        <f>SUMIFS('Jan 2018- May 2023'!$AD$1:$AD$82,'Jan 2018- May 2023'!$A$1:$A$82,'4. Pandemic'!$E9,'Jan 2018- May 2023'!$C$1:$C$82,'4. Pandemic'!$F9)</f>
        <v>436.7</v>
      </c>
      <c r="Q9">
        <f>SUMIFS('Jan 2018- May 2023'!$AE$1:$AE$82,'Jan 2018- May 2023'!$A$1:$A$82,'4. Pandemic'!$E9,'Jan 2018- May 2023'!$C$1:$C$82,'4. Pandemic'!$F9)</f>
        <v>433.5</v>
      </c>
      <c r="R9">
        <f>SUMIFS('Jan 2018- May 2023'!$AF$1:$AF$82,'Jan 2018- May 2023'!$A$1:$A$82,'4. Pandemic'!$E9,'Jan 2018- May 2023'!$C$1:$C$82,'4. Pandemic'!$F9)</f>
        <v>0</v>
      </c>
      <c r="S9">
        <f>SUMIFS('Jan 2018- May 2023'!$AO$1:$AO$82,'Jan 2018- May 2023'!$A$1:$A$82,'4. Pandemic'!$E9,'Jan 2018- May 2023'!$C$1:$C$82,'4. Pandemic'!$F9)</f>
        <v>455.4</v>
      </c>
      <c r="T9">
        <f>SUMIFS('Jan 2018- May 2023'!$AP$1:$AP$82,'Jan 2018- May 2023'!$A$1:$A$82,'4. Pandemic'!$E9,'Jan 2018- May 2023'!$C$1:$C$82,'4. Pandemic'!$F9)</f>
        <v>461.90000000000003</v>
      </c>
      <c r="U9">
        <f>SUMIFS('Jan 2018- May 2023'!$AQ$1:$AQ$82,'Jan 2018- May 2023'!$A$1:$A$82,'4. Pandemic'!$E9,'Jan 2018- May 2023'!$C$1:$C$82,'4. Pandemic'!$F9)</f>
        <v>463.9</v>
      </c>
      <c r="V9">
        <f>SUMIFS('Jan 2018- May 2023'!$AR$1:$AR$82,'Jan 2018- May 2023'!$A$1:$A$82,'4. Pandemic'!$E9,'Jan 2018- May 2023'!$C$1:$C$82,'4. Pandemic'!$F9)</f>
        <v>467.20000000000005</v>
      </c>
      <c r="W9">
        <f>SUMIFS('Jan 2018- May 2023'!$BA$1:$BA$82,'Jan 2018- May 2023'!$A$1:$A$82,'4. Pandemic'!$E9,'Jan 2018- May 2023'!$C$1:$C$82,'4. Pandemic'!$F9)</f>
        <v>485.9</v>
      </c>
      <c r="X9">
        <f>SUMIFS('Jan 2018- May 2023'!$BB$1:$BB$82,'Jan 2018- May 2023'!$A$1:$A$82,'4. Pandemic'!$E9,'Jan 2018- May 2023'!$C$1:$C$82,'4. Pandemic'!$F9)</f>
        <v>488.4</v>
      </c>
      <c r="Y9">
        <f>SUMIFS('Jan 2018- May 2023'!$BC$1:$BC$82,'Jan 2018- May 2023'!$A$1:$A$82,'4. Pandemic'!$E9,'Jan 2018- May 2023'!$C$1:$C$82,'4. Pandemic'!$F9)</f>
        <v>497.3</v>
      </c>
      <c r="Z9">
        <f>SUMIFS('Jan 2018- May 2023'!$BD$1:$BD$82,'Jan 2018- May 2023'!$A$1:$A$82,'4. Pandemic'!$E9,'Jan 2018- May 2023'!$C$1:$C$82,'4. Pandemic'!$F9)</f>
        <v>502.1</v>
      </c>
      <c r="AA9">
        <f>SUMIFS('Jan 2018- May 2023'!$BM$1:$BM$82,'Jan 2018- May 2023'!$A$1:$A$82,'4. Pandemic'!$E9,'Jan 2018- May 2023'!$C$1:$C$82,'4. Pandemic'!$F9)</f>
        <v>525.5</v>
      </c>
      <c r="AB9">
        <f>SUMIFS('Jan 2018- May 2023'!$BO$1:$BO$82,'Jan 2018- May 2023'!$A$1:$A$82,'4. Pandemic'!$E9,'Jan 2018- May 2023'!$C$1:$C$82,'4. Pandemic'!$F9)</f>
        <v>526.9</v>
      </c>
      <c r="AC9">
        <f>SUMIFS('Jan 2018- May 2023'!$BP$1:$BP$82,'Jan 2018- May 2023'!$A$1:$A$82,'4. Pandemic'!$E9,'Jan 2018- May 2023'!$C$1:$C$82,'4. Pandemic'!$F9)</f>
        <v>529.1</v>
      </c>
      <c r="AD9">
        <f>SUMIFS('Jan 2018- May 2023'!$BP$1:$BP$82,'Jan 2018- May 2023'!$A$1:$A$82,'4. Pandemic'!$E9,'Jan 2018- May 2023'!$C$1:$C$82,'4. Pandemic'!$F9)</f>
        <v>529.1</v>
      </c>
      <c r="AG9" s="14" t="s">
        <v>33</v>
      </c>
      <c r="AH9" t="s">
        <v>277</v>
      </c>
      <c r="AI9">
        <f>SUMIFS('Jan 2018- May 2023'!$H$1:$H$82,'Jan 2018- May 2023'!$A$1:$A$82,'4. Pandemic'!$E9,'Jan 2018- May 2023'!$C$1:$C$82,'4. Pandemic'!$F9)</f>
        <v>400.4</v>
      </c>
      <c r="AJ9">
        <f>SUMIFS('Jan 2018- May 2023'!$S$1:$S$82,'Jan 2018- May 2023'!$A$1:$A$82,'4. Pandemic'!$E9,'Jan 2018- May 2023'!$C$1:$C$82,'4. Pandemic'!$F9)</f>
        <v>414.6</v>
      </c>
      <c r="AK9">
        <f>SUMIFS('Jan 2018- May 2023'!$T$1:$T$82,'Jan 2018- May 2023'!$A$1:$A$82,'4. Pandemic'!$E9,'Jan 2018- May 2023'!$C$1:$C$82,'4. Pandemic'!$F9)</f>
        <v>416.7</v>
      </c>
      <c r="AL9">
        <f>SUMIFS('Jan 2018- May 2023'!$AE$1:$AE$82,'Jan 2018- May 2023'!$A$1:$A$82,'4. Pandemic'!$E9,'Jan 2018- May 2023'!$C$1:$C$82,'4. Pandemic'!$F9)</f>
        <v>433.5</v>
      </c>
      <c r="AM9">
        <f>SUMIFS('Jan 2018- May 2023'!$AF$1:$AF$82,'Jan 2018- May 2023'!$A$1:$A$82,'4. Pandemic'!$E9,'Jan 2018- May 2023'!$C$1:$C$82,'4. Pandemic'!$F9)</f>
        <v>0</v>
      </c>
      <c r="AN9">
        <f>SUMIFS('Jan 2018- May 2023'!$AQ$1:$AQ$82,'Jan 2018- May 2023'!$A$1:$A$82,'4. Pandemic'!$E9,'Jan 2018- May 2023'!$C$1:$C$82,'4. Pandemic'!$F9)</f>
        <v>463.9</v>
      </c>
      <c r="AO9">
        <f>SUMIFS('Jan 2018- May 2023'!$AR$1:$AR$82,'Jan 2018- May 2023'!$A$1:$A$82,'4. Pandemic'!$E9,'Jan 2018- May 2023'!$C$1:$C$82,'4. Pandemic'!$F9)</f>
        <v>467.20000000000005</v>
      </c>
      <c r="AP9">
        <f>SUMIFS('Jan 2018- May 2023'!$BC$1:$BC$82,'Jan 2018- May 2023'!$A$1:$A$82,'4. Pandemic'!$E9,'Jan 2018- May 2023'!$C$1:$C$82,'4. Pandemic'!$F9)</f>
        <v>497.3</v>
      </c>
    </row>
    <row r="10" spans="1:42">
      <c r="E10" s="49" t="s">
        <v>33</v>
      </c>
      <c r="F10" s="48" t="s">
        <v>290</v>
      </c>
      <c r="G10">
        <f>SUMIFS('Jan 2018- May 2023'!$E$1:$E$82,'Jan 2018- May 2023'!$A$1:$A$82,'4. Pandemic'!E10,'Jan 2018- May 2023'!$C$1:$C$82,'4. Pandemic'!F10)</f>
        <v>129.80000000000001</v>
      </c>
      <c r="H10">
        <f>SUMIFS('Jan 2018- May 2023'!$F$1:$F$82,'Jan 2018- May 2023'!$A$1:$A$82,'4. Pandemic'!$E10,'Jan 2018- May 2023'!$C$1:$C$82,'4. Pandemic'!$F10)</f>
        <v>130.5</v>
      </c>
      <c r="I10">
        <f>SUMIFS('Jan 2018- May 2023'!$G$1:$G$82,'Jan 2018- May 2023'!$A$1:$A$82,'4. Pandemic'!$E10,'Jan 2018- May 2023'!$C$1:$C$82,'4. Pandemic'!$F10)</f>
        <v>131.30000000000001</v>
      </c>
      <c r="J10">
        <f>SUMIFS('Jan 2018- May 2023'!$H$1:$H$82,'Jan 2018- May 2023'!$A$1:$A$82,'4. Pandemic'!$E10,'Jan 2018- May 2023'!$C$1:$C$82,'4. Pandemic'!$F10)</f>
        <v>132</v>
      </c>
      <c r="K10">
        <f>SUMIFS('Jan 2018- May 2023'!$Q$1:$Q$82,'Jan 2018- May 2023'!$A$1:$A$82,'4. Pandemic'!$E10,'Jan 2018- May 2023'!$C$1:$C$82,'4. Pandemic'!$F10)</f>
        <v>138.5</v>
      </c>
      <c r="L10">
        <f>SUMIFS('Jan 2018- May 2023'!$R$1:$R$82,'Jan 2018- May 2023'!$A$1:$A$82,'4. Pandemic'!$E10,'Jan 2018- May 2023'!$C$1:$C$82,'4. Pandemic'!$F10)</f>
        <v>139.19999999999999</v>
      </c>
      <c r="M10">
        <f>SUMIFS('Jan 2018- May 2023'!$S$1:$S$82,'Jan 2018- May 2023'!$A$1:$A$82,'4. Pandemic'!$E10,'Jan 2018- May 2023'!$C$1:$C$82,'4. Pandemic'!$F10)</f>
        <v>139.19999999999999</v>
      </c>
      <c r="N10">
        <f>SUMIFS('Jan 2018- May 2023'!$T$1:$T$82,'Jan 2018- May 2023'!$A$1:$A$82,'4. Pandemic'!$E10,'Jan 2018- May 2023'!$C$1:$C$82,'4. Pandemic'!$F10)</f>
        <v>139.80000000000001</v>
      </c>
      <c r="O10">
        <f>SUMIFS('Jan 2018- May 2023'!$AC$1:$AC$82,'Jan 2018- May 2023'!$A$1:$A$82,'4. Pandemic'!$E10,'Jan 2018- May 2023'!$C$1:$C$82,'4. Pandemic'!$F10)</f>
        <v>144.4</v>
      </c>
      <c r="P10">
        <f>SUMIFS('Jan 2018- May 2023'!$AD$1:$AD$82,'Jan 2018- May 2023'!$A$1:$A$82,'4. Pandemic'!$E10,'Jan 2018- May 2023'!$C$1:$C$82,'4. Pandemic'!$F10)</f>
        <v>145</v>
      </c>
      <c r="Q10">
        <f>SUMIFS('Jan 2018- May 2023'!$AE$1:$AE$82,'Jan 2018- May 2023'!$A$1:$A$82,'4. Pandemic'!$E10,'Jan 2018- May 2023'!$C$1:$C$82,'4. Pandemic'!$F10)</f>
        <v>144.80000000000001</v>
      </c>
      <c r="R10">
        <f>SUMIFS('Jan 2018- May 2023'!$AF$1:$AF$82,'Jan 2018- May 2023'!$A$1:$A$82,'4. Pandemic'!$E10,'Jan 2018- May 2023'!$C$1:$C$82,'4. Pandemic'!$F10)</f>
        <v>0</v>
      </c>
      <c r="S10">
        <f>SUMIFS('Jan 2018- May 2023'!$AO$1:$AO$82,'Jan 2018- May 2023'!$A$1:$A$82,'4. Pandemic'!$E10,'Jan 2018- May 2023'!$C$1:$C$82,'4. Pandemic'!$F10)</f>
        <v>156.30000000000001</v>
      </c>
      <c r="T10">
        <f>SUMIFS('Jan 2018- May 2023'!$AP$1:$AP$82,'Jan 2018- May 2023'!$A$1:$A$82,'4. Pandemic'!$E10,'Jan 2018- May 2023'!$C$1:$C$82,'4. Pandemic'!$F10)</f>
        <v>156.9</v>
      </c>
      <c r="U10">
        <f>SUMIFS('Jan 2018- May 2023'!$AQ$1:$AQ$82,'Jan 2018- May 2023'!$A$1:$A$82,'4. Pandemic'!$E10,'Jan 2018- May 2023'!$C$1:$C$82,'4. Pandemic'!$F10)</f>
        <v>157.5</v>
      </c>
      <c r="V10">
        <f>SUMIFS('Jan 2018- May 2023'!$AR$1:$AR$82,'Jan 2018- May 2023'!$A$1:$A$82,'4. Pandemic'!$E10,'Jan 2018- May 2023'!$C$1:$C$82,'4. Pandemic'!$F10)</f>
        <v>160.4</v>
      </c>
      <c r="W10">
        <f>SUMIFS('Jan 2018- May 2023'!$BA$1:$BA$82,'Jan 2018- May 2023'!$A$1:$A$82,'4. Pandemic'!$E10,'Jan 2018- May 2023'!$C$1:$C$82,'4. Pandemic'!$F10)</f>
        <v>167.2</v>
      </c>
      <c r="X10">
        <f>SUMIFS('Jan 2018- May 2023'!$BB$1:$BB$82,'Jan 2018- May 2023'!$A$1:$A$82,'4. Pandemic'!$E10,'Jan 2018- May 2023'!$C$1:$C$82,'4. Pandemic'!$F10)</f>
        <v>168.2</v>
      </c>
      <c r="Y10">
        <f>SUMIFS('Jan 2018- May 2023'!$BC$1:$BC$82,'Jan 2018- May 2023'!$A$1:$A$82,'4. Pandemic'!$E10,'Jan 2018- May 2023'!$C$1:$C$82,'4. Pandemic'!$F10)</f>
        <v>169</v>
      </c>
      <c r="Z10">
        <f>SUMIFS('Jan 2018- May 2023'!$BD$1:$BD$82,'Jan 2018- May 2023'!$A$1:$A$82,'4. Pandemic'!$E10,'Jan 2018- May 2023'!$C$1:$C$82,'4. Pandemic'!$F10)</f>
        <v>170.1</v>
      </c>
      <c r="AA10">
        <f>SUMIFS('Jan 2018- May 2023'!$BM$1:$BM$82,'Jan 2018- May 2023'!$A$1:$A$82,'4. Pandemic'!$E10,'Jan 2018- May 2023'!$C$1:$C$82,'4. Pandemic'!$F10)</f>
        <v>180.8</v>
      </c>
      <c r="AB10">
        <f>SUMIFS('Jan 2018- May 2023'!$BO$1:$BO$82,'Jan 2018- May 2023'!$A$1:$A$82,'4. Pandemic'!$E10,'Jan 2018- May 2023'!$C$1:$C$82,'4. Pandemic'!$F10)</f>
        <v>181.5</v>
      </c>
      <c r="AC10">
        <f>SUMIFS('Jan 2018- May 2023'!$BP$1:$BP$82,'Jan 2018- May 2023'!$A$1:$A$82,'4. Pandemic'!$E10,'Jan 2018- May 2023'!$C$1:$C$82,'4. Pandemic'!$F10)</f>
        <v>182.2</v>
      </c>
      <c r="AD10">
        <f>SUMIFS('Jan 2018- May 2023'!$BP$1:$BP$82,'Jan 2018- May 2023'!$A$1:$A$82,'4. Pandemic'!$E10,'Jan 2018- May 2023'!$C$1:$C$82,'4. Pandemic'!$F10)</f>
        <v>182.2</v>
      </c>
      <c r="AG10" s="14" t="s">
        <v>33</v>
      </c>
      <c r="AH10" t="s">
        <v>290</v>
      </c>
      <c r="AI10">
        <f>SUMIFS('Jan 2018- May 2023'!$H$1:$H$82,'Jan 2018- May 2023'!$A$1:$A$82,'4. Pandemic'!$E10,'Jan 2018- May 2023'!$C$1:$C$82,'4. Pandemic'!$F10)</f>
        <v>132</v>
      </c>
      <c r="AJ10">
        <f>SUMIFS('Jan 2018- May 2023'!$S$1:$S$82,'Jan 2018- May 2023'!$A$1:$A$82,'4. Pandemic'!$E10,'Jan 2018- May 2023'!$C$1:$C$82,'4. Pandemic'!$F10)</f>
        <v>139.19999999999999</v>
      </c>
      <c r="AK10">
        <f>SUMIFS('Jan 2018- May 2023'!$T$1:$T$82,'Jan 2018- May 2023'!$A$1:$A$82,'4. Pandemic'!$E10,'Jan 2018- May 2023'!$C$1:$C$82,'4. Pandemic'!$F10)</f>
        <v>139.80000000000001</v>
      </c>
      <c r="AL10">
        <f>SUMIFS('Jan 2018- May 2023'!$AE$1:$AE$82,'Jan 2018- May 2023'!$A$1:$A$82,'4. Pandemic'!$E10,'Jan 2018- May 2023'!$C$1:$C$82,'4. Pandemic'!$F10)</f>
        <v>144.80000000000001</v>
      </c>
      <c r="AM10">
        <f>SUMIFS('Jan 2018- May 2023'!$AF$1:$AF$82,'Jan 2018- May 2023'!$A$1:$A$82,'4. Pandemic'!$E10,'Jan 2018- May 2023'!$C$1:$C$82,'4. Pandemic'!$F10)</f>
        <v>0</v>
      </c>
      <c r="AN10">
        <f>SUMIFS('Jan 2018- May 2023'!$AQ$1:$AQ$82,'Jan 2018- May 2023'!$A$1:$A$82,'4. Pandemic'!$E10,'Jan 2018- May 2023'!$C$1:$C$82,'4. Pandemic'!$F10)</f>
        <v>157.5</v>
      </c>
      <c r="AO10">
        <f>SUMIFS('Jan 2018- May 2023'!$AR$1:$AR$82,'Jan 2018- May 2023'!$A$1:$A$82,'4. Pandemic'!$E10,'Jan 2018- May 2023'!$C$1:$C$82,'4. Pandemic'!$F10)</f>
        <v>160.4</v>
      </c>
      <c r="AP10">
        <f>SUMIFS('Jan 2018- May 2023'!$BC$1:$BC$82,'Jan 2018- May 2023'!$A$1:$A$82,'4. Pandemic'!$E10,'Jan 2018- May 2023'!$C$1:$C$82,'4. Pandemic'!$F10)</f>
        <v>169</v>
      </c>
    </row>
    <row r="11" spans="1:42">
      <c r="E11" s="72" t="s">
        <v>34</v>
      </c>
      <c r="F11" s="48" t="s">
        <v>96</v>
      </c>
      <c r="G11">
        <f>SUMIFS('Jan 2018- May 2023'!$E$1:$E$82,'Jan 2018- May 2023'!$A$1:$A$82,'4. Pandemic'!E11,'Jan 2018- May 2023'!$C$1:$C$82,'4. Pandemic'!F11)</f>
        <v>1610.7999999999997</v>
      </c>
      <c r="H11">
        <f>SUMIFS('Jan 2018- May 2023'!$F$1:$F$82,'Jan 2018- May 2023'!$A$1:$A$82,'4. Pandemic'!$E11,'Jan 2018- May 2023'!$C$1:$C$82,'4. Pandemic'!$F11)</f>
        <v>1605.6</v>
      </c>
      <c r="I11">
        <f>SUMIFS('Jan 2018- May 2023'!$G$1:$G$82,'Jan 2018- May 2023'!$A$1:$A$82,'4. Pandemic'!$E11,'Jan 2018- May 2023'!$C$1:$C$82,'4. Pandemic'!$F11)</f>
        <v>1605.9</v>
      </c>
      <c r="J11">
        <f>SUMIFS('Jan 2018- May 2023'!$H$1:$H$82,'Jan 2018- May 2023'!$A$1:$A$82,'4. Pandemic'!$E11,'Jan 2018- May 2023'!$C$1:$C$82,'4. Pandemic'!$F11)</f>
        <v>1608.1</v>
      </c>
      <c r="K11">
        <f>SUMIFS('Jan 2018- May 2023'!$Q$1:$Q$82,'Jan 2018- May 2023'!$A$1:$A$82,'4. Pandemic'!$E11,'Jan 2018- May 2023'!$C$1:$C$82,'4. Pandemic'!$F11)</f>
        <v>1602.1999999999998</v>
      </c>
      <c r="L11">
        <f>SUMIFS('Jan 2018- May 2023'!$R$1:$R$82,'Jan 2018- May 2023'!$A$1:$A$82,'4. Pandemic'!$E11,'Jan 2018- May 2023'!$C$1:$C$82,'4. Pandemic'!$F11)</f>
        <v>1607.7</v>
      </c>
      <c r="M11">
        <f>SUMIFS('Jan 2018- May 2023'!$S$1:$S$82,'Jan 2018- May 2023'!$A$1:$A$82,'4. Pandemic'!$E11,'Jan 2018- May 2023'!$C$1:$C$82,'4. Pandemic'!$F11)</f>
        <v>1607.7</v>
      </c>
      <c r="N11">
        <f>SUMIFS('Jan 2018- May 2023'!$T$1:$T$82,'Jan 2018- May 2023'!$A$1:$A$82,'4. Pandemic'!$E11,'Jan 2018- May 2023'!$C$1:$C$82,'4. Pandemic'!$F11)</f>
        <v>1636.4000000000003</v>
      </c>
      <c r="O11">
        <f>SUMIFS('Jan 2018- May 2023'!$AC$1:$AC$82,'Jan 2018- May 2023'!$A$1:$A$82,'4. Pandemic'!$E11,'Jan 2018- May 2023'!$C$1:$C$82,'4. Pandemic'!$F11)</f>
        <v>1752.5</v>
      </c>
      <c r="P11">
        <f>SUMIFS('Jan 2018- May 2023'!$AD$1:$AD$82,'Jan 2018- May 2023'!$A$1:$A$82,'4. Pandemic'!$E11,'Jan 2018- May 2023'!$C$1:$C$82,'4. Pandemic'!$F11)</f>
        <v>1735.8000000000002</v>
      </c>
      <c r="Q11">
        <f>SUMIFS('Jan 2018- May 2023'!$AE$1:$AE$82,'Jan 2018- May 2023'!$A$1:$A$82,'4. Pandemic'!$E11,'Jan 2018- May 2023'!$C$1:$C$82,'4. Pandemic'!$F11)</f>
        <v>1789.7</v>
      </c>
      <c r="R11">
        <f>SUMIFS('Jan 2018- May 2023'!$AF$1:$AF$82,'Jan 2018- May 2023'!$A$1:$A$82,'4. Pandemic'!$E11,'Jan 2018- May 2023'!$C$1:$C$82,'4. Pandemic'!$F11)</f>
        <v>0</v>
      </c>
      <c r="S11">
        <f>SUMIFS('Jan 2018- May 2023'!$AO$1:$AO$82,'Jan 2018- May 2023'!$A$1:$A$82,'4. Pandemic'!$E11,'Jan 2018- May 2023'!$C$1:$C$82,'4. Pandemic'!$F11)</f>
        <v>1871.8000000000002</v>
      </c>
      <c r="T11">
        <f>SUMIFS('Jan 2018- May 2023'!$AP$1:$AP$82,'Jan 2018- May 2023'!$A$1:$A$82,'4. Pandemic'!$E11,'Jan 2018- May 2023'!$C$1:$C$82,'4. Pandemic'!$F11)</f>
        <v>1871.1999999999998</v>
      </c>
      <c r="U11">
        <f>SUMIFS('Jan 2018- May 2023'!$AQ$1:$AQ$82,'Jan 2018- May 2023'!$A$1:$A$82,'4. Pandemic'!$E11,'Jan 2018- May 2023'!$C$1:$C$82,'4. Pandemic'!$F11)</f>
        <v>1895.1999999999998</v>
      </c>
      <c r="V11">
        <f>SUMIFS('Jan 2018- May 2023'!$AR$1:$AR$82,'Jan 2018- May 2023'!$A$1:$A$82,'4. Pandemic'!$E11,'Jan 2018- May 2023'!$C$1:$C$82,'4. Pandemic'!$F11)</f>
        <v>1935.3000000000002</v>
      </c>
      <c r="W11">
        <f>SUMIFS('Jan 2018- May 2023'!$BA$1:$BA$82,'Jan 2018- May 2023'!$A$1:$A$82,'4. Pandemic'!$E11,'Jan 2018- May 2023'!$C$1:$C$82,'4. Pandemic'!$F11)</f>
        <v>1983.2000000000003</v>
      </c>
      <c r="X11">
        <f>SUMIFS('Jan 2018- May 2023'!$BB$1:$BB$82,'Jan 2018- May 2023'!$A$1:$A$82,'4. Pandemic'!$E11,'Jan 2018- May 2023'!$C$1:$C$82,'4. Pandemic'!$F11)</f>
        <v>2004.9000000000003</v>
      </c>
      <c r="Y11">
        <f>SUMIFS('Jan 2018- May 2023'!$BC$1:$BC$82,'Jan 2018- May 2023'!$A$1:$A$82,'4. Pandemic'!$E11,'Jan 2018- May 2023'!$C$1:$C$82,'4. Pandemic'!$F11)</f>
        <v>2033.4</v>
      </c>
      <c r="Z11">
        <f>SUMIFS('Jan 2018- May 2023'!$BD$1:$BD$82,'Jan 2018- May 2023'!$A$1:$A$82,'4. Pandemic'!$E11,'Jan 2018- May 2023'!$C$1:$C$82,'4. Pandemic'!$F11)</f>
        <v>2056.4</v>
      </c>
      <c r="AA11">
        <f>SUMIFS('Jan 2018- May 2023'!$BM$1:$BM$82,'Jan 2018- May 2023'!$A$1:$A$82,'4. Pandemic'!$E11,'Jan 2018- May 2023'!$C$1:$C$82,'4. Pandemic'!$F11)</f>
        <v>2086.1</v>
      </c>
      <c r="AB11">
        <f>SUMIFS('Jan 2018- May 2023'!$BO$1:$BO$82,'Jan 2018- May 2023'!$A$1:$A$82,'4. Pandemic'!$E11,'Jan 2018- May 2023'!$C$1:$C$82,'4. Pandemic'!$F11)</f>
        <v>2096.1000000000004</v>
      </c>
      <c r="AC11">
        <f>SUMIFS('Jan 2018- May 2023'!$BP$1:$BP$82,'Jan 2018- May 2023'!$A$1:$A$82,'4. Pandemic'!$E11,'Jan 2018- May 2023'!$C$1:$C$82,'4. Pandemic'!$F11)</f>
        <v>2112.6999999999998</v>
      </c>
      <c r="AD11">
        <f>SUMIFS('Jan 2018- May 2023'!$BP$1:$BP$82,'Jan 2018- May 2023'!$A$1:$A$82,'4. Pandemic'!$E11,'Jan 2018- May 2023'!$C$1:$C$82,'4. Pandemic'!$F11)</f>
        <v>2112.6999999999998</v>
      </c>
      <c r="AG11" s="1" t="s">
        <v>34</v>
      </c>
      <c r="AH11" t="s">
        <v>96</v>
      </c>
      <c r="AI11">
        <f>SUMIFS('Jan 2018- May 2023'!$H$1:$H$82,'Jan 2018- May 2023'!$A$1:$A$82,'4. Pandemic'!$E11,'Jan 2018- May 2023'!$C$1:$C$82,'4. Pandemic'!$F11)</f>
        <v>1608.1</v>
      </c>
      <c r="AJ11">
        <f>SUMIFS('Jan 2018- May 2023'!$S$1:$S$82,'Jan 2018- May 2023'!$A$1:$A$82,'4. Pandemic'!$E11,'Jan 2018- May 2023'!$C$1:$C$82,'4. Pandemic'!$F11)</f>
        <v>1607.7</v>
      </c>
      <c r="AK11">
        <f>SUMIFS('Jan 2018- May 2023'!$T$1:$T$82,'Jan 2018- May 2023'!$A$1:$A$82,'4. Pandemic'!$E11,'Jan 2018- May 2023'!$C$1:$C$82,'4. Pandemic'!$F11)</f>
        <v>1636.4000000000003</v>
      </c>
      <c r="AL11">
        <f>SUMIFS('Jan 2018- May 2023'!$AE$1:$AE$82,'Jan 2018- May 2023'!$A$1:$A$82,'4. Pandemic'!$E11,'Jan 2018- May 2023'!$C$1:$C$82,'4. Pandemic'!$F11)</f>
        <v>1789.7</v>
      </c>
      <c r="AM11">
        <f>SUMIFS('Jan 2018- May 2023'!$AF$1:$AF$82,'Jan 2018- May 2023'!$A$1:$A$82,'4. Pandemic'!$E11,'Jan 2018- May 2023'!$C$1:$C$82,'4. Pandemic'!$F11)</f>
        <v>0</v>
      </c>
      <c r="AN11">
        <f>SUMIFS('Jan 2018- May 2023'!$AQ$1:$AQ$82,'Jan 2018- May 2023'!$A$1:$A$82,'4. Pandemic'!$E11,'Jan 2018- May 2023'!$C$1:$C$82,'4. Pandemic'!$F11)</f>
        <v>1895.1999999999998</v>
      </c>
      <c r="AO11">
        <f>SUMIFS('Jan 2018- May 2023'!$AR$1:$AR$82,'Jan 2018- May 2023'!$A$1:$A$82,'4. Pandemic'!$E11,'Jan 2018- May 2023'!$C$1:$C$82,'4. Pandemic'!$F11)</f>
        <v>1935.3000000000002</v>
      </c>
      <c r="AP11">
        <f>SUMIFS('Jan 2018- May 2023'!$BC$1:$BC$82,'Jan 2018- May 2023'!$A$1:$A$82,'4. Pandemic'!$E11,'Jan 2018- May 2023'!$C$1:$C$82,'4. Pandemic'!$F11)</f>
        <v>2033.4</v>
      </c>
    </row>
    <row r="12" spans="1:42">
      <c r="E12" s="72" t="s">
        <v>34</v>
      </c>
      <c r="F12" s="48" t="s">
        <v>277</v>
      </c>
      <c r="G12">
        <f>SUMIFS('Jan 2018- May 2023'!$E$1:$E$82,'Jan 2018- May 2023'!$A$1:$A$82,'4. Pandemic'!E12,'Jan 2018- May 2023'!$C$1:$C$82,'4. Pandemic'!F12)</f>
        <v>413.2</v>
      </c>
      <c r="H12">
        <f>SUMIFS('Jan 2018- May 2023'!$F$1:$F$82,'Jan 2018- May 2023'!$A$1:$A$82,'4. Pandemic'!$E12,'Jan 2018- May 2023'!$C$1:$C$82,'4. Pandemic'!$F12)</f>
        <v>414.1</v>
      </c>
      <c r="I12">
        <f>SUMIFS('Jan 2018- May 2023'!$G$1:$G$82,'Jan 2018- May 2023'!$A$1:$A$82,'4. Pandemic'!$E12,'Jan 2018- May 2023'!$C$1:$C$82,'4. Pandemic'!$F12)</f>
        <v>416</v>
      </c>
      <c r="J12">
        <f>SUMIFS('Jan 2018- May 2023'!$H$1:$H$82,'Jan 2018- May 2023'!$A$1:$A$82,'4. Pandemic'!$E12,'Jan 2018- May 2023'!$C$1:$C$82,'4. Pandemic'!$F12)</f>
        <v>417.5</v>
      </c>
      <c r="K12">
        <f>SUMIFS('Jan 2018- May 2023'!$Q$1:$Q$82,'Jan 2018- May 2023'!$A$1:$A$82,'4. Pandemic'!$E12,'Jan 2018- May 2023'!$C$1:$C$82,'4. Pandemic'!$F12)</f>
        <v>430.59999999999997</v>
      </c>
      <c r="L12">
        <f>SUMIFS('Jan 2018- May 2023'!$R$1:$R$82,'Jan 2018- May 2023'!$A$1:$A$82,'4. Pandemic'!$E12,'Jan 2018- May 2023'!$C$1:$C$82,'4. Pandemic'!$F12)</f>
        <v>432.5</v>
      </c>
      <c r="M12">
        <f>SUMIFS('Jan 2018- May 2023'!$S$1:$S$82,'Jan 2018- May 2023'!$A$1:$A$82,'4. Pandemic'!$E12,'Jan 2018- May 2023'!$C$1:$C$82,'4. Pandemic'!$F12)</f>
        <v>432.5</v>
      </c>
      <c r="N12">
        <f>SUMIFS('Jan 2018- May 2023'!$T$1:$T$82,'Jan 2018- May 2023'!$A$1:$A$82,'4. Pandemic'!$E12,'Jan 2018- May 2023'!$C$1:$C$82,'4. Pandemic'!$F12)</f>
        <v>434.09999999999997</v>
      </c>
      <c r="O12">
        <f>SUMIFS('Jan 2018- May 2023'!$AC$1:$AC$82,'Jan 2018- May 2023'!$A$1:$A$82,'4. Pandemic'!$E12,'Jan 2018- May 2023'!$C$1:$C$82,'4. Pandemic'!$F12)</f>
        <v>448.4</v>
      </c>
      <c r="P12">
        <f>SUMIFS('Jan 2018- May 2023'!$AD$1:$AD$82,'Jan 2018- May 2023'!$A$1:$A$82,'4. Pandemic'!$E12,'Jan 2018- May 2023'!$C$1:$C$82,'4. Pandemic'!$F12)</f>
        <v>449.79999999999995</v>
      </c>
      <c r="Q12">
        <f>SUMIFS('Jan 2018- May 2023'!$AE$1:$AE$82,'Jan 2018- May 2023'!$A$1:$A$82,'4. Pandemic'!$E12,'Jan 2018- May 2023'!$C$1:$C$82,'4. Pandemic'!$F12)</f>
        <v>446.1</v>
      </c>
      <c r="R12">
        <f>SUMIFS('Jan 2018- May 2023'!$AF$1:$AF$82,'Jan 2018- May 2023'!$A$1:$A$82,'4. Pandemic'!$E12,'Jan 2018- May 2023'!$C$1:$C$82,'4. Pandemic'!$F12)</f>
        <v>0</v>
      </c>
      <c r="S12">
        <f>SUMIFS('Jan 2018- May 2023'!$AO$1:$AO$82,'Jan 2018- May 2023'!$A$1:$A$82,'4. Pandemic'!$E12,'Jan 2018- May 2023'!$C$1:$C$82,'4. Pandemic'!$F12)</f>
        <v>463.1</v>
      </c>
      <c r="T12">
        <f>SUMIFS('Jan 2018- May 2023'!$AP$1:$AP$82,'Jan 2018- May 2023'!$A$1:$A$82,'4. Pandemic'!$E12,'Jan 2018- May 2023'!$C$1:$C$82,'4. Pandemic'!$F12)</f>
        <v>466.59999999999997</v>
      </c>
      <c r="U12">
        <f>SUMIFS('Jan 2018- May 2023'!$AQ$1:$AQ$82,'Jan 2018- May 2023'!$A$1:$A$82,'4. Pandemic'!$E12,'Jan 2018- May 2023'!$C$1:$C$82,'4. Pandemic'!$F12)</f>
        <v>468.8</v>
      </c>
      <c r="V12">
        <f>SUMIFS('Jan 2018- May 2023'!$AR$1:$AR$82,'Jan 2018- May 2023'!$A$1:$A$82,'4. Pandemic'!$E12,'Jan 2018- May 2023'!$C$1:$C$82,'4. Pandemic'!$F12)</f>
        <v>475.7</v>
      </c>
      <c r="W12">
        <f>SUMIFS('Jan 2018- May 2023'!$BA$1:$BA$82,'Jan 2018- May 2023'!$A$1:$A$82,'4. Pandemic'!$E12,'Jan 2018- May 2023'!$C$1:$C$82,'4. Pandemic'!$F12)</f>
        <v>493</v>
      </c>
      <c r="X12">
        <f>SUMIFS('Jan 2018- May 2023'!$BB$1:$BB$82,'Jan 2018- May 2023'!$A$1:$A$82,'4. Pandemic'!$E12,'Jan 2018- May 2023'!$C$1:$C$82,'4. Pandemic'!$F12)</f>
        <v>495.3</v>
      </c>
      <c r="Y12">
        <f>SUMIFS('Jan 2018- May 2023'!$BC$1:$BC$82,'Jan 2018- May 2023'!$A$1:$A$82,'4. Pandemic'!$E12,'Jan 2018- May 2023'!$C$1:$C$82,'4. Pandemic'!$F12)</f>
        <v>503.2</v>
      </c>
      <c r="Z12">
        <f>SUMIFS('Jan 2018- May 2023'!$BD$1:$BD$82,'Jan 2018- May 2023'!$A$1:$A$82,'4. Pandemic'!$E12,'Jan 2018- May 2023'!$C$1:$C$82,'4. Pandemic'!$F12)</f>
        <v>507.3</v>
      </c>
      <c r="AA12">
        <f>SUMIFS('Jan 2018- May 2023'!$BM$1:$BM$82,'Jan 2018- May 2023'!$A$1:$A$82,'4. Pandemic'!$E12,'Jan 2018- May 2023'!$C$1:$C$82,'4. Pandemic'!$F12)</f>
        <v>529.79999999999995</v>
      </c>
      <c r="AB12">
        <f>SUMIFS('Jan 2018- May 2023'!$BO$1:$BO$82,'Jan 2018- May 2023'!$A$1:$A$82,'4. Pandemic'!$E12,'Jan 2018- May 2023'!$C$1:$C$82,'4. Pandemic'!$F12)</f>
        <v>531.5</v>
      </c>
      <c r="AC12">
        <f>SUMIFS('Jan 2018- May 2023'!$BP$1:$BP$82,'Jan 2018- May 2023'!$A$1:$A$82,'4. Pandemic'!$E12,'Jan 2018- May 2023'!$C$1:$C$82,'4. Pandemic'!$F12)</f>
        <v>533.59999999999991</v>
      </c>
      <c r="AD12">
        <f>SUMIFS('Jan 2018- May 2023'!$BP$1:$BP$82,'Jan 2018- May 2023'!$A$1:$A$82,'4. Pandemic'!$E12,'Jan 2018- May 2023'!$C$1:$C$82,'4. Pandemic'!$F12)</f>
        <v>533.59999999999991</v>
      </c>
      <c r="AG12" s="1" t="s">
        <v>34</v>
      </c>
      <c r="AH12" t="s">
        <v>277</v>
      </c>
      <c r="AI12">
        <f>SUMIFS('Jan 2018- May 2023'!$H$1:$H$82,'Jan 2018- May 2023'!$A$1:$A$82,'4. Pandemic'!$E12,'Jan 2018- May 2023'!$C$1:$C$82,'4. Pandemic'!$F12)</f>
        <v>417.5</v>
      </c>
      <c r="AJ12">
        <f>SUMIFS('Jan 2018- May 2023'!$S$1:$S$82,'Jan 2018- May 2023'!$A$1:$A$82,'4. Pandemic'!$E12,'Jan 2018- May 2023'!$C$1:$C$82,'4. Pandemic'!$F12)</f>
        <v>432.5</v>
      </c>
      <c r="AK12">
        <f>SUMIFS('Jan 2018- May 2023'!$T$1:$T$82,'Jan 2018- May 2023'!$A$1:$A$82,'4. Pandemic'!$E12,'Jan 2018- May 2023'!$C$1:$C$82,'4. Pandemic'!$F12)</f>
        <v>434.09999999999997</v>
      </c>
      <c r="AL12">
        <f>SUMIFS('Jan 2018- May 2023'!$AE$1:$AE$82,'Jan 2018- May 2023'!$A$1:$A$82,'4. Pandemic'!$E12,'Jan 2018- May 2023'!$C$1:$C$82,'4. Pandemic'!$F12)</f>
        <v>446.1</v>
      </c>
      <c r="AM12">
        <f>SUMIFS('Jan 2018- May 2023'!$AF$1:$AF$82,'Jan 2018- May 2023'!$A$1:$A$82,'4. Pandemic'!$E12,'Jan 2018- May 2023'!$C$1:$C$82,'4. Pandemic'!$F12)</f>
        <v>0</v>
      </c>
      <c r="AN12">
        <f>SUMIFS('Jan 2018- May 2023'!$AQ$1:$AQ$82,'Jan 2018- May 2023'!$A$1:$A$82,'4. Pandemic'!$E12,'Jan 2018- May 2023'!$C$1:$C$82,'4. Pandemic'!$F12)</f>
        <v>468.8</v>
      </c>
      <c r="AO12">
        <f>SUMIFS('Jan 2018- May 2023'!$AR$1:$AR$82,'Jan 2018- May 2023'!$A$1:$A$82,'4. Pandemic'!$E12,'Jan 2018- May 2023'!$C$1:$C$82,'4. Pandemic'!$F12)</f>
        <v>475.7</v>
      </c>
      <c r="AP12">
        <f>SUMIFS('Jan 2018- May 2023'!$BC$1:$BC$82,'Jan 2018- May 2023'!$A$1:$A$82,'4. Pandemic'!$E12,'Jan 2018- May 2023'!$C$1:$C$82,'4. Pandemic'!$F12)</f>
        <v>503.2</v>
      </c>
    </row>
    <row r="13" spans="1:42">
      <c r="E13" s="72" t="s">
        <v>34</v>
      </c>
      <c r="F13" s="48" t="s">
        <v>290</v>
      </c>
      <c r="G13">
        <f>SUMIFS('Jan 2018- May 2023'!$E$1:$E$82,'Jan 2018- May 2023'!$A$1:$A$82,'4. Pandemic'!E13,'Jan 2018- May 2023'!$C$1:$C$82,'4. Pandemic'!F13)</f>
        <v>133.80000000000001</v>
      </c>
      <c r="H13">
        <f>SUMIFS('Jan 2018- May 2023'!$F$1:$F$82,'Jan 2018- May 2023'!$A$1:$A$82,'4. Pandemic'!$E13,'Jan 2018- May 2023'!$C$1:$C$82,'4. Pandemic'!$F13)</f>
        <v>134.30000000000001</v>
      </c>
      <c r="I13">
        <f>SUMIFS('Jan 2018- May 2023'!$G$1:$G$82,'Jan 2018- May 2023'!$A$1:$A$82,'4. Pandemic'!$E13,'Jan 2018- May 2023'!$C$1:$C$82,'4. Pandemic'!$F13)</f>
        <v>135.19999999999999</v>
      </c>
      <c r="J13">
        <f>SUMIFS('Jan 2018- May 2023'!$H$1:$H$82,'Jan 2018- May 2023'!$A$1:$A$82,'4. Pandemic'!$E13,'Jan 2018- May 2023'!$C$1:$C$82,'4. Pandemic'!$F13)</f>
        <v>136</v>
      </c>
      <c r="K13">
        <f>SUMIFS('Jan 2018- May 2023'!$Q$1:$Q$82,'Jan 2018- May 2023'!$A$1:$A$82,'4. Pandemic'!$E13,'Jan 2018- May 2023'!$C$1:$C$82,'4. Pandemic'!$F13)</f>
        <v>145.6</v>
      </c>
      <c r="L13">
        <f>SUMIFS('Jan 2018- May 2023'!$R$1:$R$82,'Jan 2018- May 2023'!$A$1:$A$82,'4. Pandemic'!$E13,'Jan 2018- May 2023'!$C$1:$C$82,'4. Pandemic'!$F13)</f>
        <v>146.19999999999999</v>
      </c>
      <c r="M13">
        <f>SUMIFS('Jan 2018- May 2023'!$S$1:$S$82,'Jan 2018- May 2023'!$A$1:$A$82,'4. Pandemic'!$E13,'Jan 2018- May 2023'!$C$1:$C$82,'4. Pandemic'!$F13)</f>
        <v>146.19999999999999</v>
      </c>
      <c r="N13">
        <f>SUMIFS('Jan 2018- May 2023'!$T$1:$T$82,'Jan 2018- May 2023'!$A$1:$A$82,'4. Pandemic'!$E13,'Jan 2018- May 2023'!$C$1:$C$82,'4. Pandemic'!$F13)</f>
        <v>146.9</v>
      </c>
      <c r="O13">
        <f>SUMIFS('Jan 2018- May 2023'!$AC$1:$AC$82,'Jan 2018- May 2023'!$A$1:$A$82,'4. Pandemic'!$E13,'Jan 2018- May 2023'!$C$1:$C$82,'4. Pandemic'!$F13)</f>
        <v>151.69999999999999</v>
      </c>
      <c r="P13">
        <f>SUMIFS('Jan 2018- May 2023'!$AD$1:$AD$82,'Jan 2018- May 2023'!$A$1:$A$82,'4. Pandemic'!$E13,'Jan 2018- May 2023'!$C$1:$C$82,'4. Pandemic'!$F13)</f>
        <v>152.30000000000001</v>
      </c>
      <c r="Q13">
        <f>SUMIFS('Jan 2018- May 2023'!$AE$1:$AE$82,'Jan 2018- May 2023'!$A$1:$A$82,'4. Pandemic'!$E13,'Jan 2018- May 2023'!$C$1:$C$82,'4. Pandemic'!$F13)</f>
        <v>150.69999999999999</v>
      </c>
      <c r="R13">
        <f>SUMIFS('Jan 2018- May 2023'!$AF$1:$AF$82,'Jan 2018- May 2023'!$A$1:$A$82,'4. Pandemic'!$E13,'Jan 2018- May 2023'!$C$1:$C$82,'4. Pandemic'!$F13)</f>
        <v>0</v>
      </c>
      <c r="S13">
        <f>SUMIFS('Jan 2018- May 2023'!$AO$1:$AO$82,'Jan 2018- May 2023'!$A$1:$A$82,'4. Pandemic'!$E13,'Jan 2018- May 2023'!$C$1:$C$82,'4. Pandemic'!$F13)</f>
        <v>161.30000000000001</v>
      </c>
      <c r="T13">
        <f>SUMIFS('Jan 2018- May 2023'!$AP$1:$AP$82,'Jan 2018- May 2023'!$A$1:$A$82,'4. Pandemic'!$E13,'Jan 2018- May 2023'!$C$1:$C$82,'4. Pandemic'!$F13)</f>
        <v>161.69999999999999</v>
      </c>
      <c r="U13">
        <f>SUMIFS('Jan 2018- May 2023'!$AQ$1:$AQ$82,'Jan 2018- May 2023'!$A$1:$A$82,'4. Pandemic'!$E13,'Jan 2018- May 2023'!$C$1:$C$82,'4. Pandemic'!$F13)</f>
        <v>162.30000000000001</v>
      </c>
      <c r="V13">
        <f>SUMIFS('Jan 2018- May 2023'!$AR$1:$AR$82,'Jan 2018- May 2023'!$A$1:$A$82,'4. Pandemic'!$E13,'Jan 2018- May 2023'!$C$1:$C$82,'4. Pandemic'!$F13)</f>
        <v>165.8</v>
      </c>
      <c r="W13">
        <f>SUMIFS('Jan 2018- May 2023'!$BA$1:$BA$82,'Jan 2018- May 2023'!$A$1:$A$82,'4. Pandemic'!$E13,'Jan 2018- May 2023'!$C$1:$C$82,'4. Pandemic'!$F13)</f>
        <v>172.2</v>
      </c>
      <c r="X13">
        <f>SUMIFS('Jan 2018- May 2023'!$BB$1:$BB$82,'Jan 2018- May 2023'!$A$1:$A$82,'4. Pandemic'!$E13,'Jan 2018- May 2023'!$C$1:$C$82,'4. Pandemic'!$F13)</f>
        <v>173</v>
      </c>
      <c r="Y13">
        <f>SUMIFS('Jan 2018- May 2023'!$BC$1:$BC$82,'Jan 2018- May 2023'!$A$1:$A$82,'4. Pandemic'!$E13,'Jan 2018- May 2023'!$C$1:$C$82,'4. Pandemic'!$F13)</f>
        <v>174</v>
      </c>
      <c r="Z13">
        <f>SUMIFS('Jan 2018- May 2023'!$BD$1:$BD$82,'Jan 2018- May 2023'!$A$1:$A$82,'4. Pandemic'!$E13,'Jan 2018- May 2023'!$C$1:$C$82,'4. Pandemic'!$F13)</f>
        <v>174.8</v>
      </c>
      <c r="AA13">
        <f>SUMIFS('Jan 2018- May 2023'!$BM$1:$BM$82,'Jan 2018- May 2023'!$A$1:$A$82,'4. Pandemic'!$E13,'Jan 2018- May 2023'!$C$1:$C$82,'4. Pandemic'!$F13)</f>
        <v>184.4</v>
      </c>
      <c r="AB13">
        <f>SUMIFS('Jan 2018- May 2023'!$BO$1:$BO$82,'Jan 2018- May 2023'!$A$1:$A$82,'4. Pandemic'!$E13,'Jan 2018- May 2023'!$C$1:$C$82,'4. Pandemic'!$F13)</f>
        <v>185</v>
      </c>
      <c r="AC13">
        <f>SUMIFS('Jan 2018- May 2023'!$BP$1:$BP$82,'Jan 2018- May 2023'!$A$1:$A$82,'4. Pandemic'!$E13,'Jan 2018- May 2023'!$C$1:$C$82,'4. Pandemic'!$F13)</f>
        <v>185.7</v>
      </c>
      <c r="AD13">
        <f>SUMIFS('Jan 2018- May 2023'!$BP$1:$BP$82,'Jan 2018- May 2023'!$A$1:$A$82,'4. Pandemic'!$E13,'Jan 2018- May 2023'!$C$1:$C$82,'4. Pandemic'!$F13)</f>
        <v>185.7</v>
      </c>
      <c r="AG13" s="1" t="s">
        <v>34</v>
      </c>
      <c r="AH13" t="s">
        <v>290</v>
      </c>
      <c r="AI13">
        <f>SUMIFS('Jan 2018- May 2023'!$H$1:$H$82,'Jan 2018- May 2023'!$A$1:$A$82,'4. Pandemic'!$E13,'Jan 2018- May 2023'!$C$1:$C$82,'4. Pandemic'!$F13)</f>
        <v>136</v>
      </c>
      <c r="AJ13">
        <f>SUMIFS('Jan 2018- May 2023'!$S$1:$S$82,'Jan 2018- May 2023'!$A$1:$A$82,'4. Pandemic'!$E13,'Jan 2018- May 2023'!$C$1:$C$82,'4. Pandemic'!$F13)</f>
        <v>146.19999999999999</v>
      </c>
      <c r="AK13">
        <f>SUMIFS('Jan 2018- May 2023'!$T$1:$T$82,'Jan 2018- May 2023'!$A$1:$A$82,'4. Pandemic'!$E13,'Jan 2018- May 2023'!$C$1:$C$82,'4. Pandemic'!$F13)</f>
        <v>146.9</v>
      </c>
      <c r="AL13">
        <f>SUMIFS('Jan 2018- May 2023'!$AE$1:$AE$82,'Jan 2018- May 2023'!$A$1:$A$82,'4. Pandemic'!$E13,'Jan 2018- May 2023'!$C$1:$C$82,'4. Pandemic'!$F13)</f>
        <v>150.69999999999999</v>
      </c>
      <c r="AM13">
        <f>SUMIFS('Jan 2018- May 2023'!$AF$1:$AF$82,'Jan 2018- May 2023'!$A$1:$A$82,'4. Pandemic'!$E13,'Jan 2018- May 2023'!$C$1:$C$82,'4. Pandemic'!$F13)</f>
        <v>0</v>
      </c>
      <c r="AN13">
        <f>SUMIFS('Jan 2018- May 2023'!$AQ$1:$AQ$82,'Jan 2018- May 2023'!$A$1:$A$82,'4. Pandemic'!$E13,'Jan 2018- May 2023'!$C$1:$C$82,'4. Pandemic'!$F13)</f>
        <v>162.30000000000001</v>
      </c>
      <c r="AO13">
        <f>SUMIFS('Jan 2018- May 2023'!$AR$1:$AR$82,'Jan 2018- May 2023'!$A$1:$A$82,'4. Pandemic'!$E13,'Jan 2018- May 2023'!$C$1:$C$82,'4. Pandemic'!$F13)</f>
        <v>165.8</v>
      </c>
      <c r="AP13">
        <f>SUMIFS('Jan 2018- May 2023'!$BC$1:$BC$82,'Jan 2018- May 2023'!$A$1:$A$82,'4. Pandemic'!$E13,'Jan 2018- May 2023'!$C$1:$C$82,'4. Pandemic'!$F13)</f>
        <v>174</v>
      </c>
    </row>
    <row r="19" spans="6:33">
      <c r="G19" s="14"/>
      <c r="H19" s="14"/>
      <c r="I19" s="14"/>
      <c r="J19" s="14"/>
    </row>
    <row r="20" spans="6:33" ht="16">
      <c r="H20" s="129">
        <v>43160</v>
      </c>
      <c r="I20" s="129">
        <v>43497</v>
      </c>
      <c r="J20" s="129">
        <v>43525</v>
      </c>
      <c r="K20" s="129">
        <v>43862</v>
      </c>
      <c r="L20" s="129">
        <v>43891</v>
      </c>
      <c r="M20" s="129">
        <v>44228</v>
      </c>
      <c r="N20" s="129">
        <v>44256</v>
      </c>
      <c r="O20" s="129">
        <v>44593</v>
      </c>
    </row>
    <row r="21" spans="6:33" ht="16">
      <c r="F21" s="125" t="s">
        <v>0</v>
      </c>
      <c r="G21" s="126" t="s">
        <v>95</v>
      </c>
      <c r="H21" s="127" t="s">
        <v>203</v>
      </c>
      <c r="I21" s="127" t="s">
        <v>214</v>
      </c>
      <c r="J21" s="127" t="s">
        <v>215</v>
      </c>
      <c r="K21" s="127" t="s">
        <v>225</v>
      </c>
      <c r="L21" s="127" t="s">
        <v>226</v>
      </c>
      <c r="M21" s="128">
        <v>44228</v>
      </c>
      <c r="N21" s="127" t="s">
        <v>238</v>
      </c>
      <c r="O21" s="127" t="s">
        <v>249</v>
      </c>
      <c r="P21" s="1"/>
      <c r="Q21" s="1"/>
      <c r="R21" s="1"/>
      <c r="S21" s="1"/>
      <c r="T21" s="1"/>
      <c r="U21" s="1"/>
      <c r="V21" s="1"/>
      <c r="W21" s="1"/>
      <c r="X21" s="14"/>
      <c r="Z21" s="61"/>
      <c r="AA21" s="61"/>
      <c r="AB21" s="61"/>
      <c r="AC21" s="61"/>
      <c r="AD21" s="86"/>
      <c r="AE21" s="86"/>
      <c r="AF21" s="86"/>
      <c r="AG21" s="86"/>
    </row>
    <row r="22" spans="6:33">
      <c r="F22" s="125" t="s">
        <v>30</v>
      </c>
      <c r="G22" s="126" t="s">
        <v>96</v>
      </c>
      <c r="H22" s="52">
        <f>SUMIFS('Jan 2018- May 2023'!$F$1:$F$82,'Jan 2018- May 2023'!$A$1:$A$82,'4. Pandemic'!$F22,'Jan 2018- May 2023'!$C$1:$C$82,'4. Pandemic'!$G22)</f>
        <v>1629.1999999999998</v>
      </c>
      <c r="I22" s="52">
        <v>1603.6000000000001</v>
      </c>
      <c r="J22" s="52">
        <v>1604.8000000000002</v>
      </c>
      <c r="K22" s="52">
        <f>SUMIFS('Jan 2018- May 2023'!$AC$1:$AC$82,'Jan 2018- May 2023'!$A$1:$A$82,'4. Pandemic'!$F22,'Jan 2018- May 2023'!$C$1:$C$82,'4. Pandemic'!$G22)</f>
        <v>1750.5999999999997</v>
      </c>
      <c r="L22" s="52">
        <f>SUMIFS('Jan 2018- May 2023'!$AD$1:$AD$82,'Jan 2018- May 2023'!$A$1:$A$82,'4. Pandemic'!$F22,'Jan 2018- May 2023'!$C$1:$C$82,'4. Pandemic'!$G22)</f>
        <v>1734.5999999999997</v>
      </c>
      <c r="M22" s="52">
        <f>SUMIFS('Jan 2018- May 2023'!$AO$1:$AO$82,'Jan 2018- May 2023'!$A$1:$A$82,'4. Pandemic'!$F22,'Jan 2018- May 2023'!$C$1:$C$82,'4. Pandemic'!$G22)</f>
        <v>1859.5</v>
      </c>
      <c r="N22" s="52">
        <f>SUMIFS('Jan 2018- May 2023'!$AP$1:$AP$82,'Jan 2018- May 2023'!$A$1:$A$82,'4. Pandemic'!$F22,'Jan 2018- May 2023'!$C$1:$C$82,'4. Pandemic'!$G22)</f>
        <v>1859.3</v>
      </c>
      <c r="O22" s="52">
        <f>SUMIFS('Jan 2018- May 2023'!$BA$1:$BA$82,'Jan 2018- May 2023'!$A$1:$A$82,'4. Pandemic'!$F22,'Jan 2018- May 2023'!$C$1:$C$82,'4. Pandemic'!$G22)</f>
        <v>1974.1000000000001</v>
      </c>
      <c r="X22" s="14"/>
    </row>
    <row r="23" spans="6:33">
      <c r="F23" s="125" t="s">
        <v>30</v>
      </c>
      <c r="G23" s="126" t="s">
        <v>277</v>
      </c>
      <c r="H23" s="52">
        <f>SUMIFS('Jan 2018- May 2023'!$F$1:$F$82,'Jan 2018- May 2023'!$A$1:$A$82,'4. Pandemic'!$F23,'Jan 2018- May 2023'!$C$1:$C$82,'4. Pandemic'!$G23)</f>
        <v>282.5</v>
      </c>
      <c r="I23" s="52">
        <v>295.39999999999998</v>
      </c>
      <c r="J23" s="52">
        <v>296.39999999999998</v>
      </c>
      <c r="K23" s="52">
        <f>SUMIFS('Jan 2018- May 2023'!$AC$1:$AC$82,'Jan 2018- May 2023'!$A$1:$A$82,'4. Pandemic'!$F23,'Jan 2018- May 2023'!$C$1:$C$82,'4. Pandemic'!$G23)</f>
        <v>304.10000000000002</v>
      </c>
      <c r="L23" s="52">
        <f>SUMIFS('Jan 2018- May 2023'!$AD$1:$AD$82,'Jan 2018- May 2023'!$A$1:$A$82,'4. Pandemic'!$F23,'Jan 2018- May 2023'!$C$1:$C$82,'4. Pandemic'!$G23)</f>
        <v>304.89999999999998</v>
      </c>
      <c r="M23" s="52">
        <f>SUMIFS('Jan 2018- May 2023'!$AO$1:$AO$82,'Jan 2018- May 2023'!$A$1:$A$82,'4. Pandemic'!$F23,'Jan 2018- May 2023'!$C$1:$C$82,'4. Pandemic'!$G23)</f>
        <v>309.20000000000005</v>
      </c>
      <c r="N23" s="52">
        <f>SUMIFS('Jan 2018- May 2023'!$AP$1:$AP$82,'Jan 2018- May 2023'!$A$1:$A$82,'4. Pandemic'!$F23,'Jan 2018- May 2023'!$C$1:$C$82,'4. Pandemic'!$G23)</f>
        <v>310.8</v>
      </c>
      <c r="O23" s="52">
        <f>SUMIFS('Jan 2018- May 2023'!$BA$1:$BA$82,'Jan 2018- May 2023'!$A$1:$A$82,'4. Pandemic'!$F23,'Jan 2018- May 2023'!$C$1:$C$82,'4. Pandemic'!$G23)</f>
        <v>333.1</v>
      </c>
      <c r="X23" s="14"/>
    </row>
    <row r="24" spans="6:33">
      <c r="F24" s="125" t="s">
        <v>30</v>
      </c>
      <c r="G24" s="126" t="s">
        <v>290</v>
      </c>
      <c r="H24" s="52">
        <f>SUMIFS('Jan 2018- May 2023'!$F$1:$F$82,'Jan 2018- May 2023'!$A$1:$A$82,'4. Pandemic'!$F24,'Jan 2018- May 2023'!$C$1:$C$82,'4. Pandemic'!$G24)</f>
        <v>136.69999999999999</v>
      </c>
      <c r="I24" s="52">
        <v>149.9</v>
      </c>
      <c r="J24" s="52">
        <v>150.4</v>
      </c>
      <c r="K24" s="52">
        <f>SUMIFS('Jan 2018- May 2023'!$AC$1:$AC$82,'Jan 2018- May 2023'!$A$1:$A$82,'4. Pandemic'!$F24,'Jan 2018- May 2023'!$C$1:$C$82,'4. Pandemic'!$G24)</f>
        <v>156.19999999999999</v>
      </c>
      <c r="L24" s="52">
        <f>SUMIFS('Jan 2018- May 2023'!$AD$1:$AD$82,'Jan 2018- May 2023'!$A$1:$A$82,'4. Pandemic'!$F24,'Jan 2018- May 2023'!$C$1:$C$82,'4. Pandemic'!$G24)</f>
        <v>156.69999999999999</v>
      </c>
      <c r="M24" s="52">
        <f>SUMIFS('Jan 2018- May 2023'!$AO$1:$AO$82,'Jan 2018- May 2023'!$A$1:$A$82,'4. Pandemic'!$F24,'Jan 2018- May 2023'!$C$1:$C$82,'4. Pandemic'!$G24)</f>
        <v>164.3</v>
      </c>
      <c r="N24" s="52">
        <f>SUMIFS('Jan 2018- May 2023'!$AP$1:$AP$82,'Jan 2018- May 2023'!$A$1:$A$82,'4. Pandemic'!$F24,'Jan 2018- May 2023'!$C$1:$C$82,'4. Pandemic'!$G24)</f>
        <v>164.6</v>
      </c>
      <c r="O24" s="52">
        <f>SUMIFS('Jan 2018- May 2023'!$BA$1:$BA$82,'Jan 2018- May 2023'!$A$1:$A$82,'4. Pandemic'!$F24,'Jan 2018- May 2023'!$C$1:$C$82,'4. Pandemic'!$G24)</f>
        <v>175.3</v>
      </c>
      <c r="X24" s="14"/>
    </row>
    <row r="25" spans="6:33">
      <c r="F25" s="125" t="s">
        <v>33</v>
      </c>
      <c r="G25" s="126" t="s">
        <v>96</v>
      </c>
      <c r="H25" s="52">
        <f>SUMIFS('Jan 2018- May 2023'!$F$1:$F$82,'Jan 2018- May 2023'!$A$1:$A$82,'4. Pandemic'!$F25,'Jan 2018- May 2023'!$C$1:$C$82,'4. Pandemic'!$G25)</f>
        <v>1567.9</v>
      </c>
      <c r="I25" s="52">
        <v>1600.9</v>
      </c>
      <c r="J25" s="52">
        <v>1614.5</v>
      </c>
      <c r="K25" s="52">
        <f>SUMIFS('Jan 2018- May 2023'!$AC$1:$AC$82,'Jan 2018- May 2023'!$A$1:$A$82,'4. Pandemic'!$F25,'Jan 2018- May 2023'!$C$1:$C$82,'4. Pandemic'!$G25)</f>
        <v>1757.6</v>
      </c>
      <c r="L25" s="52">
        <f>SUMIFS('Jan 2018- May 2023'!$AD$1:$AD$82,'Jan 2018- May 2023'!$A$1:$A$82,'4. Pandemic'!$F25,'Jan 2018- May 2023'!$C$1:$C$82,'4. Pandemic'!$G25)</f>
        <v>1739.4</v>
      </c>
      <c r="M25" s="52">
        <f>SUMIFS('Jan 2018- May 2023'!$AO$1:$AO$82,'Jan 2018- May 2023'!$A$1:$A$82,'4. Pandemic'!$F25,'Jan 2018- May 2023'!$C$1:$C$82,'4. Pandemic'!$G25)</f>
        <v>1896.6</v>
      </c>
      <c r="N25" s="52">
        <f>SUMIFS('Jan 2018- May 2023'!$AP$1:$AP$82,'Jan 2018- May 2023'!$A$1:$A$82,'4. Pandemic'!$F25,'Jan 2018- May 2023'!$C$1:$C$82,'4. Pandemic'!$G25)</f>
        <v>1894.1999999999998</v>
      </c>
      <c r="O25" s="52">
        <f>SUMIFS('Jan 2018- May 2023'!$BA$1:$BA$82,'Jan 2018- May 2023'!$A$1:$A$82,'4. Pandemic'!$F25,'Jan 2018- May 2023'!$C$1:$C$82,'4. Pandemic'!$G25)</f>
        <v>2003.5</v>
      </c>
      <c r="X25" s="14"/>
    </row>
    <row r="26" spans="6:33">
      <c r="F26" s="125" t="s">
        <v>33</v>
      </c>
      <c r="G26" s="126" t="s">
        <v>277</v>
      </c>
      <c r="H26" s="52">
        <f>SUMIFS('Jan 2018- May 2023'!$F$1:$F$82,'Jan 2018- May 2023'!$A$1:$A$82,'4. Pandemic'!$F26,'Jan 2018- May 2023'!$C$1:$C$82,'4. Pandemic'!$G26)</f>
        <v>399.2</v>
      </c>
      <c r="I26" s="52">
        <v>412.20000000000005</v>
      </c>
      <c r="J26" s="52">
        <v>414.6</v>
      </c>
      <c r="K26" s="52">
        <f>SUMIFS('Jan 2018- May 2023'!$AC$1:$AC$82,'Jan 2018- May 2023'!$A$1:$A$82,'4. Pandemic'!$F26,'Jan 2018- May 2023'!$C$1:$C$82,'4. Pandemic'!$G26)</f>
        <v>434.1</v>
      </c>
      <c r="L26" s="52">
        <f>SUMIFS('Jan 2018- May 2023'!$AD$1:$AD$82,'Jan 2018- May 2023'!$A$1:$A$82,'4. Pandemic'!$F26,'Jan 2018- May 2023'!$C$1:$C$82,'4. Pandemic'!$G26)</f>
        <v>436.7</v>
      </c>
      <c r="M26" s="52">
        <f>SUMIFS('Jan 2018- May 2023'!$AO$1:$AO$82,'Jan 2018- May 2023'!$A$1:$A$82,'4. Pandemic'!$F26,'Jan 2018- May 2023'!$C$1:$C$82,'4. Pandemic'!$G26)</f>
        <v>455.4</v>
      </c>
      <c r="N26" s="52">
        <f>SUMIFS('Jan 2018- May 2023'!$AP$1:$AP$82,'Jan 2018- May 2023'!$A$1:$A$82,'4. Pandemic'!$F26,'Jan 2018- May 2023'!$C$1:$C$82,'4. Pandemic'!$G26)</f>
        <v>461.90000000000003</v>
      </c>
      <c r="O26" s="52">
        <f>SUMIFS('Jan 2018- May 2023'!$BA$1:$BA$82,'Jan 2018- May 2023'!$A$1:$A$82,'4. Pandemic'!$F26,'Jan 2018- May 2023'!$C$1:$C$82,'4. Pandemic'!$G26)</f>
        <v>485.9</v>
      </c>
      <c r="X26" s="14"/>
    </row>
    <row r="27" spans="6:33">
      <c r="F27" s="125" t="s">
        <v>33</v>
      </c>
      <c r="G27" s="126" t="s">
        <v>290</v>
      </c>
      <c r="H27" s="52">
        <f>SUMIFS('Jan 2018- May 2023'!$F$1:$F$82,'Jan 2018- May 2023'!$A$1:$A$82,'4. Pandemic'!$F27,'Jan 2018- May 2023'!$C$1:$C$82,'4. Pandemic'!$G27)</f>
        <v>130.5</v>
      </c>
      <c r="I27" s="52">
        <v>138.5</v>
      </c>
      <c r="J27" s="52">
        <v>139.19999999999999</v>
      </c>
      <c r="K27" s="52">
        <f>SUMIFS('Jan 2018- May 2023'!$AC$1:$AC$82,'Jan 2018- May 2023'!$A$1:$A$82,'4. Pandemic'!$F27,'Jan 2018- May 2023'!$C$1:$C$82,'4. Pandemic'!$G27)</f>
        <v>144.4</v>
      </c>
      <c r="L27" s="52">
        <f>SUMIFS('Jan 2018- May 2023'!$AD$1:$AD$82,'Jan 2018- May 2023'!$A$1:$A$82,'4. Pandemic'!$F27,'Jan 2018- May 2023'!$C$1:$C$82,'4. Pandemic'!$G27)</f>
        <v>145</v>
      </c>
      <c r="M27" s="52">
        <f>SUMIFS('Jan 2018- May 2023'!$AO$1:$AO$82,'Jan 2018- May 2023'!$A$1:$A$82,'4. Pandemic'!$F27,'Jan 2018- May 2023'!$C$1:$C$82,'4. Pandemic'!$G27)</f>
        <v>156.30000000000001</v>
      </c>
      <c r="N27" s="52">
        <f>SUMIFS('Jan 2018- May 2023'!$AP$1:$AP$82,'Jan 2018- May 2023'!$A$1:$A$82,'4. Pandemic'!$F27,'Jan 2018- May 2023'!$C$1:$C$82,'4. Pandemic'!$G27)</f>
        <v>156.9</v>
      </c>
      <c r="O27" s="52">
        <f>SUMIFS('Jan 2018- May 2023'!$BA$1:$BA$82,'Jan 2018- May 2023'!$A$1:$A$82,'4. Pandemic'!$F27,'Jan 2018- May 2023'!$C$1:$C$82,'4. Pandemic'!$G27)</f>
        <v>167.2</v>
      </c>
      <c r="X27" s="14"/>
    </row>
    <row r="28" spans="6:33">
      <c r="F28" s="127" t="s">
        <v>34</v>
      </c>
      <c r="G28" s="126" t="s">
        <v>96</v>
      </c>
      <c r="H28" s="52">
        <f>SUMIFS('Jan 2018- May 2023'!$F$1:$F$82,'Jan 2018- May 2023'!$A$1:$A$82,'4. Pandemic'!$F28,'Jan 2018- May 2023'!$C$1:$C$82,'4. Pandemic'!$G28)</f>
        <v>1605.6</v>
      </c>
      <c r="I28" s="52">
        <v>1602.1999999999998</v>
      </c>
      <c r="J28" s="52">
        <v>1607.7</v>
      </c>
      <c r="K28" s="52">
        <f>SUMIFS('Jan 2018- May 2023'!$AC$1:$AC$82,'Jan 2018- May 2023'!$A$1:$A$82,'4. Pandemic'!$F28,'Jan 2018- May 2023'!$C$1:$C$82,'4. Pandemic'!$G28)</f>
        <v>1752.5</v>
      </c>
      <c r="L28" s="52">
        <f>SUMIFS('Jan 2018- May 2023'!$AD$1:$AD$82,'Jan 2018- May 2023'!$A$1:$A$82,'4. Pandemic'!$F28,'Jan 2018- May 2023'!$C$1:$C$82,'4. Pandemic'!$G28)</f>
        <v>1735.8000000000002</v>
      </c>
      <c r="M28" s="52">
        <f>SUMIFS('Jan 2018- May 2023'!$AO$1:$AO$82,'Jan 2018- May 2023'!$A$1:$A$82,'4. Pandemic'!$F28,'Jan 2018- May 2023'!$C$1:$C$82,'4. Pandemic'!$G28)</f>
        <v>1871.8000000000002</v>
      </c>
      <c r="N28" s="52">
        <f>SUMIFS('Jan 2018- May 2023'!$AP$1:$AP$82,'Jan 2018- May 2023'!$A$1:$A$82,'4. Pandemic'!$F28,'Jan 2018- May 2023'!$C$1:$C$82,'4. Pandemic'!$G28)</f>
        <v>1871.1999999999998</v>
      </c>
      <c r="O28" s="52">
        <f>SUMIFS('Jan 2018- May 2023'!$BA$1:$BA$82,'Jan 2018- May 2023'!$A$1:$A$82,'4. Pandemic'!$F28,'Jan 2018- May 2023'!$C$1:$C$82,'4. Pandemic'!$G28)</f>
        <v>1983.2000000000003</v>
      </c>
      <c r="X28" s="1"/>
    </row>
    <row r="29" spans="6:33">
      <c r="F29" s="127" t="s">
        <v>34</v>
      </c>
      <c r="G29" s="126" t="s">
        <v>277</v>
      </c>
      <c r="H29" s="52">
        <f>SUMIFS('Jan 2018- May 2023'!$F$1:$F$82,'Jan 2018- May 2023'!$A$1:$A$82,'4. Pandemic'!$F29,'Jan 2018- May 2023'!$C$1:$C$82,'4. Pandemic'!$G29)</f>
        <v>414.1</v>
      </c>
      <c r="I29" s="52">
        <v>430.59999999999997</v>
      </c>
      <c r="J29" s="52">
        <v>432.5</v>
      </c>
      <c r="K29" s="52">
        <f>SUMIFS('Jan 2018- May 2023'!$AC$1:$AC$82,'Jan 2018- May 2023'!$A$1:$A$82,'4. Pandemic'!$F29,'Jan 2018- May 2023'!$C$1:$C$82,'4. Pandemic'!$G29)</f>
        <v>448.4</v>
      </c>
      <c r="L29" s="52">
        <f>SUMIFS('Jan 2018- May 2023'!$AD$1:$AD$82,'Jan 2018- May 2023'!$A$1:$A$82,'4. Pandemic'!$F29,'Jan 2018- May 2023'!$C$1:$C$82,'4. Pandemic'!$G29)</f>
        <v>449.79999999999995</v>
      </c>
      <c r="M29" s="52">
        <f>SUMIFS('Jan 2018- May 2023'!$AO$1:$AO$82,'Jan 2018- May 2023'!$A$1:$A$82,'4. Pandemic'!$F29,'Jan 2018- May 2023'!$C$1:$C$82,'4. Pandemic'!$G29)</f>
        <v>463.1</v>
      </c>
      <c r="N29" s="52">
        <f>SUMIFS('Jan 2018- May 2023'!$AP$1:$AP$82,'Jan 2018- May 2023'!$A$1:$A$82,'4. Pandemic'!$F29,'Jan 2018- May 2023'!$C$1:$C$82,'4. Pandemic'!$G29)</f>
        <v>466.59999999999997</v>
      </c>
      <c r="O29" s="52">
        <f>SUMIFS('Jan 2018- May 2023'!$BA$1:$BA$82,'Jan 2018- May 2023'!$A$1:$A$82,'4. Pandemic'!$F29,'Jan 2018- May 2023'!$C$1:$C$82,'4. Pandemic'!$G29)</f>
        <v>493</v>
      </c>
      <c r="X29" s="1"/>
    </row>
    <row r="30" spans="6:33">
      <c r="F30" s="127" t="s">
        <v>34</v>
      </c>
      <c r="G30" s="126" t="s">
        <v>290</v>
      </c>
      <c r="H30" s="52">
        <f>SUMIFS('Jan 2018- May 2023'!$F$1:$F$82,'Jan 2018- May 2023'!$A$1:$A$82,'4. Pandemic'!$F30,'Jan 2018- May 2023'!$C$1:$C$82,'4. Pandemic'!$G30)</f>
        <v>134.30000000000001</v>
      </c>
      <c r="I30" s="52">
        <v>145.6</v>
      </c>
      <c r="J30" s="52">
        <v>146.19999999999999</v>
      </c>
      <c r="K30" s="52">
        <f>SUMIFS('Jan 2018- May 2023'!$AC$1:$AC$82,'Jan 2018- May 2023'!$A$1:$A$82,'4. Pandemic'!$F30,'Jan 2018- May 2023'!$C$1:$C$82,'4. Pandemic'!$G30)</f>
        <v>151.69999999999999</v>
      </c>
      <c r="L30" s="52">
        <f>SUMIFS('Jan 2018- May 2023'!$AD$1:$AD$82,'Jan 2018- May 2023'!$A$1:$A$82,'4. Pandemic'!$F30,'Jan 2018- May 2023'!$C$1:$C$82,'4. Pandemic'!$G30)</f>
        <v>152.30000000000001</v>
      </c>
      <c r="M30" s="52">
        <f>SUMIFS('Jan 2018- May 2023'!$AO$1:$AO$82,'Jan 2018- May 2023'!$A$1:$A$82,'4. Pandemic'!$F30,'Jan 2018- May 2023'!$C$1:$C$82,'4. Pandemic'!$G30)</f>
        <v>161.30000000000001</v>
      </c>
      <c r="N30" s="52">
        <f>SUMIFS('Jan 2018- May 2023'!$AP$1:$AP$82,'Jan 2018- May 2023'!$A$1:$A$82,'4. Pandemic'!$F30,'Jan 2018- May 2023'!$C$1:$C$82,'4. Pandemic'!$G30)</f>
        <v>161.69999999999999</v>
      </c>
      <c r="O30" s="52">
        <f>SUMIFS('Jan 2018- May 2023'!$BA$1:$BA$82,'Jan 2018- May 2023'!$A$1:$A$82,'4. Pandemic'!$F30,'Jan 2018- May 2023'!$C$1:$C$82,'4. Pandemic'!$G30)</f>
        <v>172.2</v>
      </c>
      <c r="X30" s="1"/>
    </row>
    <row r="34" spans="2:39">
      <c r="F34" s="14" t="s">
        <v>390</v>
      </c>
      <c r="G34" s="14" t="s">
        <v>391</v>
      </c>
      <c r="Y34" s="14"/>
      <c r="AA34" s="14"/>
      <c r="AB34" s="14"/>
      <c r="AC34" s="14"/>
      <c r="AD34" s="14"/>
      <c r="AH34" s="40"/>
      <c r="AI34" s="40"/>
      <c r="AJ34" s="40"/>
      <c r="AK34" s="40"/>
      <c r="AL34" s="40"/>
      <c r="AM34" s="40"/>
    </row>
    <row r="35" spans="2:39" ht="16">
      <c r="B35" s="61"/>
      <c r="C35" s="61"/>
      <c r="D35" s="61"/>
      <c r="E35" s="61"/>
      <c r="F35" s="61"/>
      <c r="G35" s="61"/>
      <c r="H35" s="61"/>
      <c r="I35" s="61"/>
      <c r="J35" s="61"/>
      <c r="K35" s="61"/>
      <c r="Y35" s="14"/>
      <c r="AA35" s="40"/>
      <c r="AB35" s="40"/>
      <c r="AC35" s="40"/>
      <c r="AD35" s="40"/>
      <c r="AH35" s="40"/>
      <c r="AI35" s="40"/>
      <c r="AJ35" s="40"/>
      <c r="AK35" s="40"/>
      <c r="AL35" s="40"/>
      <c r="AM35" s="40"/>
    </row>
    <row r="36" spans="2:39">
      <c r="E36" s="51" t="s">
        <v>0</v>
      </c>
      <c r="F36" s="52" t="s">
        <v>95</v>
      </c>
      <c r="G36" s="51" t="s">
        <v>292</v>
      </c>
      <c r="H36" s="51" t="s">
        <v>293</v>
      </c>
      <c r="I36" s="51" t="s">
        <v>294</v>
      </c>
      <c r="J36" s="51" t="s">
        <v>389</v>
      </c>
      <c r="K36" s="14"/>
      <c r="Y36" s="14"/>
      <c r="AA36" s="40"/>
      <c r="AB36" s="40"/>
      <c r="AC36" s="40"/>
      <c r="AD36" s="40"/>
      <c r="AH36" s="40"/>
      <c r="AI36" s="40"/>
      <c r="AJ36" s="40"/>
      <c r="AK36" s="40"/>
      <c r="AL36" s="40"/>
      <c r="AM36" s="40"/>
    </row>
    <row r="37" spans="2:39">
      <c r="E37" s="51" t="s">
        <v>30</v>
      </c>
      <c r="F37" s="52" t="s">
        <v>96</v>
      </c>
      <c r="G37" s="130">
        <f>(I22-H22)/H22</f>
        <v>-1.5713233488828679E-2</v>
      </c>
      <c r="H37" s="130">
        <f>(K22-J22)/J22</f>
        <v>9.0852442671983724E-2</v>
      </c>
      <c r="I37" s="130">
        <f>(O22-L22)/L22</f>
        <v>0.13807217802375216</v>
      </c>
      <c r="J37" s="130">
        <f>(O22-N22)/N22</f>
        <v>6.1743666971440965E-2</v>
      </c>
      <c r="K37" s="40"/>
      <c r="Y37" s="14"/>
      <c r="AA37" s="40"/>
      <c r="AB37" s="40"/>
      <c r="AC37" s="40"/>
      <c r="AD37" s="40"/>
      <c r="AH37" s="40"/>
      <c r="AI37" s="40"/>
      <c r="AJ37" s="40"/>
      <c r="AK37" s="40"/>
      <c r="AL37" s="40"/>
      <c r="AM37" s="40"/>
    </row>
    <row r="38" spans="2:39">
      <c r="E38" s="51" t="s">
        <v>30</v>
      </c>
      <c r="F38" s="52" t="s">
        <v>277</v>
      </c>
      <c r="G38" s="130">
        <f t="shared" ref="G38:G45" si="0">(I23-H23)/H23</f>
        <v>4.5663716814159212E-2</v>
      </c>
      <c r="H38" s="130">
        <f t="shared" ref="H38:H45" si="1">(K23-J23)/J23</f>
        <v>2.5978407557355081E-2</v>
      </c>
      <c r="I38" s="130">
        <f t="shared" ref="I38:I45" si="2">(O23-L23)/L23</f>
        <v>9.24893407674649E-2</v>
      </c>
      <c r="J38" s="130">
        <f t="shared" ref="J38:J45" si="3">(O23-N23)/N23</f>
        <v>7.1750321750321783E-2</v>
      </c>
      <c r="K38" s="40"/>
      <c r="Y38" s="14"/>
      <c r="AA38" s="40"/>
      <c r="AB38" s="40"/>
      <c r="AC38" s="40"/>
      <c r="AD38" s="40"/>
      <c r="AH38" s="40"/>
      <c r="AI38" s="40"/>
      <c r="AJ38" s="40"/>
      <c r="AK38" s="40"/>
      <c r="AL38" s="40"/>
      <c r="AM38" s="40"/>
    </row>
    <row r="39" spans="2:39">
      <c r="E39" s="51" t="s">
        <v>30</v>
      </c>
      <c r="F39" s="52" t="s">
        <v>290</v>
      </c>
      <c r="G39" s="130">
        <f t="shared" si="0"/>
        <v>9.6561814191660697E-2</v>
      </c>
      <c r="H39" s="130">
        <f t="shared" si="1"/>
        <v>3.8563829787233925E-2</v>
      </c>
      <c r="I39" s="130">
        <f t="shared" si="2"/>
        <v>0.11869814932992996</v>
      </c>
      <c r="J39" s="130">
        <f t="shared" si="3"/>
        <v>6.5006075334143487E-2</v>
      </c>
      <c r="K39" s="40"/>
      <c r="Y39" s="14"/>
      <c r="AA39" s="40"/>
      <c r="AB39" s="40"/>
      <c r="AC39" s="40"/>
      <c r="AD39" s="40"/>
      <c r="AH39" s="40"/>
      <c r="AI39" s="40"/>
      <c r="AJ39" s="40"/>
      <c r="AK39" s="40"/>
      <c r="AL39" s="40"/>
      <c r="AM39" s="40"/>
    </row>
    <row r="40" spans="2:39">
      <c r="E40" s="51" t="s">
        <v>33</v>
      </c>
      <c r="F40" s="52" t="s">
        <v>96</v>
      </c>
      <c r="G40" s="130">
        <f t="shared" si="0"/>
        <v>2.1047260667134381E-2</v>
      </c>
      <c r="H40" s="130">
        <f t="shared" si="1"/>
        <v>8.8634252090430424E-2</v>
      </c>
      <c r="I40" s="130">
        <f t="shared" si="2"/>
        <v>0.15183396573531097</v>
      </c>
      <c r="J40" s="130">
        <f t="shared" si="3"/>
        <v>5.7702460141484634E-2</v>
      </c>
      <c r="K40" s="40"/>
      <c r="Y40" s="14"/>
      <c r="AA40" s="40"/>
      <c r="AB40" s="40"/>
      <c r="AC40" s="40"/>
      <c r="AD40" s="40"/>
      <c r="AH40" s="40"/>
      <c r="AI40" s="40"/>
      <c r="AJ40" s="40"/>
      <c r="AK40" s="40"/>
      <c r="AL40" s="40"/>
      <c r="AM40" s="40"/>
    </row>
    <row r="41" spans="2:39">
      <c r="E41" s="51" t="s">
        <v>33</v>
      </c>
      <c r="F41" s="52" t="s">
        <v>277</v>
      </c>
      <c r="G41" s="130">
        <f t="shared" si="0"/>
        <v>3.2565130260521186E-2</v>
      </c>
      <c r="H41" s="130">
        <f t="shared" si="1"/>
        <v>4.7033285094066568E-2</v>
      </c>
      <c r="I41" s="130">
        <f t="shared" si="2"/>
        <v>0.11266315548431415</v>
      </c>
      <c r="J41" s="130">
        <f t="shared" si="3"/>
        <v>5.1959298549469457E-2</v>
      </c>
      <c r="K41" s="40"/>
      <c r="Y41" s="1"/>
      <c r="AA41" s="40"/>
      <c r="AB41" s="40"/>
      <c r="AC41" s="40"/>
      <c r="AD41" s="40"/>
      <c r="AH41" s="40"/>
      <c r="AI41" s="40"/>
      <c r="AJ41" s="40"/>
      <c r="AK41" s="40"/>
      <c r="AL41" s="40"/>
      <c r="AM41" s="40"/>
    </row>
    <row r="42" spans="2:39">
      <c r="E42" s="51" t="s">
        <v>33</v>
      </c>
      <c r="F42" s="52" t="s">
        <v>290</v>
      </c>
      <c r="G42" s="130">
        <f t="shared" si="0"/>
        <v>6.1302681992337162E-2</v>
      </c>
      <c r="H42" s="130">
        <f t="shared" si="1"/>
        <v>3.7356321839080588E-2</v>
      </c>
      <c r="I42" s="130">
        <f t="shared" si="2"/>
        <v>0.153103448275862</v>
      </c>
      <c r="J42" s="130">
        <f t="shared" si="3"/>
        <v>6.5646908859145842E-2</v>
      </c>
      <c r="K42" s="40"/>
      <c r="Y42" s="1"/>
      <c r="AA42" s="40"/>
      <c r="AB42" s="40"/>
      <c r="AC42" s="40"/>
      <c r="AD42" s="40"/>
      <c r="AH42" s="40"/>
      <c r="AI42" s="40"/>
      <c r="AJ42" s="40"/>
      <c r="AK42" s="40"/>
      <c r="AL42" s="40"/>
      <c r="AM42" s="40"/>
    </row>
    <row r="43" spans="2:39">
      <c r="E43" s="121" t="s">
        <v>34</v>
      </c>
      <c r="F43" s="52" t="s">
        <v>96</v>
      </c>
      <c r="G43" s="130">
        <f t="shared" si="0"/>
        <v>-2.1175884404584524E-3</v>
      </c>
      <c r="H43" s="130">
        <f t="shared" si="1"/>
        <v>9.0066554705479848E-2</v>
      </c>
      <c r="I43" s="130">
        <f t="shared" si="2"/>
        <v>0.14252794100702851</v>
      </c>
      <c r="J43" s="130">
        <f t="shared" si="3"/>
        <v>5.9854638734502176E-2</v>
      </c>
      <c r="K43" s="40"/>
      <c r="Y43" s="1"/>
      <c r="AA43" s="40"/>
      <c r="AB43" s="40"/>
      <c r="AC43" s="40"/>
      <c r="AD43" s="40"/>
      <c r="AH43" s="40"/>
      <c r="AI43" s="40"/>
      <c r="AJ43" s="40"/>
      <c r="AK43" s="40"/>
      <c r="AL43" s="40"/>
      <c r="AM43" s="40"/>
    </row>
    <row r="44" spans="2:39">
      <c r="E44" s="121" t="s">
        <v>34</v>
      </c>
      <c r="F44" s="52" t="s">
        <v>277</v>
      </c>
      <c r="G44" s="130">
        <f t="shared" si="0"/>
        <v>3.9845447959429951E-2</v>
      </c>
      <c r="H44" s="130">
        <f t="shared" si="1"/>
        <v>3.6763005780346768E-2</v>
      </c>
      <c r="I44" s="130">
        <f t="shared" si="2"/>
        <v>9.6042685638061467E-2</v>
      </c>
      <c r="J44" s="130">
        <f t="shared" si="3"/>
        <v>5.6579511358765613E-2</v>
      </c>
      <c r="K44" s="40"/>
    </row>
    <row r="45" spans="2:39">
      <c r="E45" s="121" t="s">
        <v>34</v>
      </c>
      <c r="F45" s="52" t="s">
        <v>290</v>
      </c>
      <c r="G45" s="130">
        <f t="shared" si="0"/>
        <v>8.4139985107967108E-2</v>
      </c>
      <c r="H45" s="130">
        <f t="shared" si="1"/>
        <v>3.761969904240766E-2</v>
      </c>
      <c r="I45" s="130">
        <f t="shared" si="2"/>
        <v>0.13066316480630319</v>
      </c>
      <c r="J45" s="130">
        <f t="shared" si="3"/>
        <v>6.4935064935064943E-2</v>
      </c>
      <c r="K45" s="40"/>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CE75B-C388-914B-9393-63AB3A6D8F09}">
  <dimension ref="B1:BQ59"/>
  <sheetViews>
    <sheetView topLeftCell="AE14" workbookViewId="0">
      <selection activeCell="BQ47" sqref="BQ47"/>
    </sheetView>
  </sheetViews>
  <sheetFormatPr baseColWidth="10" defaultRowHeight="13"/>
  <cols>
    <col min="21" max="21" width="22.83203125" bestFit="1" customWidth="1"/>
    <col min="22" max="22" width="15.83203125" bestFit="1" customWidth="1"/>
    <col min="23" max="23" width="7.5" customWidth="1"/>
    <col min="24" max="24" width="8.33203125" customWidth="1"/>
    <col min="25" max="25" width="11.6640625" customWidth="1"/>
    <col min="26" max="27" width="8.1640625" customWidth="1"/>
    <col min="28" max="28" width="8.83203125" customWidth="1"/>
    <col min="29" max="29" width="8.6640625" customWidth="1"/>
    <col min="30" max="30" width="10.1640625" customWidth="1"/>
    <col min="31" max="31" width="10.6640625" customWidth="1"/>
    <col min="32" max="32" width="10.6640625" bestFit="1" customWidth="1"/>
    <col min="33" max="34" width="10.6640625" customWidth="1"/>
    <col min="35" max="35" width="12.83203125" customWidth="1"/>
    <col min="36" max="36" width="17.33203125" bestFit="1" customWidth="1"/>
    <col min="37" max="37" width="20" bestFit="1" customWidth="1"/>
    <col min="38" max="38" width="12.1640625" bestFit="1" customWidth="1"/>
    <col min="39" max="39" width="13.1640625" bestFit="1" customWidth="1"/>
    <col min="40" max="40" width="15.5" customWidth="1"/>
    <col min="41" max="41" width="14.5" customWidth="1"/>
    <col min="42" max="42" width="12.1640625" bestFit="1" customWidth="1"/>
    <col min="43" max="43" width="13.1640625" bestFit="1" customWidth="1"/>
    <col min="44" max="44" width="28.5" bestFit="1" customWidth="1"/>
    <col min="45" max="45" width="14.1640625" customWidth="1"/>
    <col min="46" max="46" width="8.6640625" customWidth="1"/>
    <col min="47" max="47" width="7.1640625" bestFit="1" customWidth="1"/>
    <col min="48" max="48" width="12.1640625" bestFit="1" customWidth="1"/>
    <col min="49" max="49" width="8.1640625" bestFit="1" customWidth="1"/>
    <col min="50" max="50" width="9" customWidth="1"/>
    <col min="51" max="51" width="14.83203125" customWidth="1"/>
    <col min="52" max="52" width="10.6640625" customWidth="1"/>
    <col min="53" max="53" width="8.33203125" customWidth="1"/>
    <col min="54" max="54" width="10.5" customWidth="1"/>
    <col min="55" max="55" width="12.83203125" customWidth="1"/>
    <col min="56" max="56" width="9.1640625" customWidth="1"/>
    <col min="57" max="57" width="6.33203125" customWidth="1"/>
    <col min="58" max="58" width="7.6640625" customWidth="1"/>
    <col min="59" max="59" width="11.83203125" customWidth="1"/>
    <col min="60" max="60" width="8.6640625" customWidth="1"/>
    <col min="61" max="61" width="5.1640625" bestFit="1" customWidth="1"/>
    <col min="62" max="62" width="27" bestFit="1" customWidth="1"/>
    <col min="63" max="63" width="28.5" bestFit="1" customWidth="1"/>
    <col min="64" max="64" width="11.5" customWidth="1"/>
    <col min="65" max="65" width="8.1640625" bestFit="1" customWidth="1"/>
    <col min="66" max="66" width="11.5" customWidth="1"/>
    <col min="67" max="67" width="9.1640625" customWidth="1"/>
    <col min="68" max="68" width="8.33203125" customWidth="1"/>
    <col min="69" max="69" width="10.6640625" customWidth="1"/>
    <col min="70" max="72" width="7" bestFit="1" customWidth="1"/>
    <col min="73" max="73" width="10" bestFit="1" customWidth="1"/>
    <col min="74" max="74" width="7.6640625" bestFit="1" customWidth="1"/>
    <col min="75" max="76" width="9.5" bestFit="1" customWidth="1"/>
    <col min="77" max="77" width="9.6640625" bestFit="1" customWidth="1"/>
    <col min="78" max="78" width="7.83203125" bestFit="1" customWidth="1"/>
    <col min="79" max="79" width="8.5" bestFit="1" customWidth="1"/>
    <col min="80" max="85" width="7" bestFit="1" customWidth="1"/>
    <col min="86" max="86" width="10" bestFit="1" customWidth="1"/>
    <col min="87" max="87" width="7.6640625" bestFit="1" customWidth="1"/>
    <col min="88" max="89" width="9.5" bestFit="1" customWidth="1"/>
    <col min="90" max="90" width="9.6640625" bestFit="1" customWidth="1"/>
    <col min="91" max="91" width="7.83203125" bestFit="1" customWidth="1"/>
    <col min="92" max="92" width="8.5" bestFit="1" customWidth="1"/>
    <col min="93" max="98" width="7" bestFit="1" customWidth="1"/>
    <col min="99" max="99" width="10" bestFit="1" customWidth="1"/>
    <col min="100" max="100" width="7.6640625" bestFit="1" customWidth="1"/>
    <col min="101" max="102" width="9.5" bestFit="1" customWidth="1"/>
    <col min="103" max="103" width="12.1640625" bestFit="1" customWidth="1"/>
    <col min="104" max="104" width="7.83203125" bestFit="1" customWidth="1"/>
    <col min="105" max="105" width="8.5" bestFit="1" customWidth="1"/>
    <col min="106" max="110" width="7" bestFit="1" customWidth="1"/>
    <col min="111" max="111" width="10" bestFit="1" customWidth="1"/>
    <col min="112" max="112" width="7.6640625" bestFit="1" customWidth="1"/>
    <col min="113" max="114" width="9.5" bestFit="1" customWidth="1"/>
    <col min="115" max="115" width="12.1640625" bestFit="1" customWidth="1"/>
    <col min="116" max="116" width="7.83203125" bestFit="1" customWidth="1"/>
    <col min="117" max="117" width="8.5" bestFit="1" customWidth="1"/>
    <col min="118" max="123" width="7" bestFit="1" customWidth="1"/>
    <col min="124" max="124" width="10" bestFit="1" customWidth="1"/>
    <col min="125" max="125" width="7.6640625" bestFit="1" customWidth="1"/>
    <col min="126" max="127" width="9.5" bestFit="1" customWidth="1"/>
    <col min="128" max="128" width="12.1640625" bestFit="1" customWidth="1"/>
    <col min="129" max="129" width="7.83203125" bestFit="1" customWidth="1"/>
    <col min="130" max="130" width="8.5" bestFit="1" customWidth="1"/>
    <col min="131" max="136" width="7" bestFit="1" customWidth="1"/>
    <col min="137" max="137" width="10" bestFit="1" customWidth="1"/>
    <col min="138" max="138" width="7.6640625" bestFit="1" customWidth="1"/>
    <col min="139" max="140" width="9.5" bestFit="1" customWidth="1"/>
    <col min="141" max="141" width="12.1640625" bestFit="1" customWidth="1"/>
    <col min="142" max="142" width="7.83203125" bestFit="1" customWidth="1"/>
    <col min="143" max="143" width="8.5" bestFit="1" customWidth="1"/>
    <col min="144" max="149" width="7" bestFit="1" customWidth="1"/>
    <col min="150" max="150" width="10" bestFit="1" customWidth="1"/>
    <col min="151" max="151" width="7.6640625" bestFit="1" customWidth="1"/>
    <col min="152" max="153" width="9.5" bestFit="1" customWidth="1"/>
    <col min="154" max="154" width="9.6640625" bestFit="1" customWidth="1"/>
    <col min="155" max="155" width="7.83203125" bestFit="1" customWidth="1"/>
    <col min="156" max="156" width="8.5" bestFit="1" customWidth="1"/>
    <col min="157" max="159" width="7" bestFit="1" customWidth="1"/>
    <col min="160" max="160" width="9.6640625" bestFit="1" customWidth="1"/>
    <col min="161" max="161" width="12.1640625" bestFit="1" customWidth="1"/>
  </cols>
  <sheetData>
    <row r="1" spans="2:69">
      <c r="T1" s="14"/>
    </row>
    <row r="2" spans="2:69">
      <c r="T2" s="14"/>
    </row>
    <row r="3" spans="2:69">
      <c r="T3" s="14"/>
    </row>
    <row r="4" spans="2:69">
      <c r="C4" s="14" t="s">
        <v>267</v>
      </c>
      <c r="T4" s="14"/>
      <c r="U4" s="14" t="s">
        <v>266</v>
      </c>
      <c r="V4" s="14" t="s">
        <v>268</v>
      </c>
      <c r="AS4" s="14" t="s">
        <v>267</v>
      </c>
      <c r="BK4" s="14" t="s">
        <v>274</v>
      </c>
      <c r="BL4" s="14" t="s">
        <v>275</v>
      </c>
    </row>
    <row r="5" spans="2:69">
      <c r="T5" s="14"/>
    </row>
    <row r="6" spans="2:69">
      <c r="B6" s="1" t="s">
        <v>0</v>
      </c>
      <c r="C6" s="1" t="s">
        <v>1</v>
      </c>
      <c r="D6" s="1" t="s">
        <v>2</v>
      </c>
      <c r="E6" s="1" t="s">
        <v>3</v>
      </c>
      <c r="F6" s="1" t="s">
        <v>4</v>
      </c>
      <c r="G6" s="1" t="s">
        <v>5</v>
      </c>
      <c r="H6" s="1" t="s">
        <v>6</v>
      </c>
      <c r="I6" s="1" t="s">
        <v>7</v>
      </c>
      <c r="J6" s="1" t="s">
        <v>8</v>
      </c>
      <c r="K6" s="1" t="s">
        <v>9</v>
      </c>
      <c r="L6" s="1" t="s">
        <v>10</v>
      </c>
      <c r="M6" s="1" t="s">
        <v>11</v>
      </c>
      <c r="N6" s="1" t="s">
        <v>12</v>
      </c>
      <c r="O6" s="1" t="s">
        <v>14</v>
      </c>
      <c r="P6" s="1" t="s">
        <v>15</v>
      </c>
      <c r="Q6" s="66" t="s">
        <v>96</v>
      </c>
      <c r="S6" s="1"/>
      <c r="AD6" s="14" t="s">
        <v>271</v>
      </c>
      <c r="AE6" s="14" t="s">
        <v>270</v>
      </c>
    </row>
    <row r="7" spans="2:69">
      <c r="B7" s="1" t="s">
        <v>30</v>
      </c>
      <c r="C7" s="1">
        <v>2022</v>
      </c>
      <c r="D7" s="1" t="s">
        <v>38</v>
      </c>
      <c r="E7" s="1">
        <v>152.9</v>
      </c>
      <c r="F7" s="1">
        <v>214.7</v>
      </c>
      <c r="G7" s="1">
        <v>161.4</v>
      </c>
      <c r="H7" s="1">
        <v>164.6</v>
      </c>
      <c r="I7" s="1">
        <v>209.9</v>
      </c>
      <c r="J7" s="1">
        <v>168</v>
      </c>
      <c r="K7" s="1">
        <v>160.4</v>
      </c>
      <c r="L7" s="1">
        <v>165</v>
      </c>
      <c r="M7" s="1">
        <v>118.9</v>
      </c>
      <c r="N7" s="1">
        <v>186.6</v>
      </c>
      <c r="O7" s="1">
        <v>180.4</v>
      </c>
      <c r="P7" s="1">
        <v>170.8</v>
      </c>
      <c r="Q7" s="62">
        <v>2053.6000000000004</v>
      </c>
      <c r="S7" s="62"/>
      <c r="U7" s="49" t="s">
        <v>1</v>
      </c>
      <c r="V7" s="49" t="s">
        <v>2</v>
      </c>
      <c r="W7" s="49" t="s">
        <v>30</v>
      </c>
      <c r="X7" s="49" t="s">
        <v>33</v>
      </c>
      <c r="Y7" s="48" t="s">
        <v>34</v>
      </c>
      <c r="Z7" s="49" t="s">
        <v>30</v>
      </c>
      <c r="AA7" s="49" t="s">
        <v>33</v>
      </c>
      <c r="AB7" s="48" t="s">
        <v>34</v>
      </c>
      <c r="AS7" s="1" t="s">
        <v>0</v>
      </c>
      <c r="AT7" s="1" t="s">
        <v>1</v>
      </c>
      <c r="AU7" s="1" t="s">
        <v>2</v>
      </c>
      <c r="AV7" s="1" t="s">
        <v>3</v>
      </c>
      <c r="AW7" s="1" t="s">
        <v>4</v>
      </c>
      <c r="AX7" s="1" t="s">
        <v>5</v>
      </c>
      <c r="AY7" s="1" t="s">
        <v>6</v>
      </c>
      <c r="AZ7" s="1" t="s">
        <v>7</v>
      </c>
      <c r="BA7" s="1" t="s">
        <v>8</v>
      </c>
      <c r="BB7" s="1" t="s">
        <v>9</v>
      </c>
      <c r="BC7" s="1" t="s">
        <v>10</v>
      </c>
      <c r="BD7" s="1" t="s">
        <v>11</v>
      </c>
      <c r="BE7" s="1" t="s">
        <v>12</v>
      </c>
      <c r="BF7" s="1" t="s">
        <v>14</v>
      </c>
      <c r="BG7" s="1" t="s">
        <v>15</v>
      </c>
      <c r="BH7" s="66" t="s">
        <v>96</v>
      </c>
      <c r="BK7" s="13"/>
      <c r="BL7" s="70"/>
      <c r="BM7" s="70"/>
      <c r="BN7" s="70" t="s">
        <v>2</v>
      </c>
      <c r="BO7" s="70" t="s">
        <v>38</v>
      </c>
      <c r="BP7" s="70"/>
      <c r="BQ7" s="70"/>
    </row>
    <row r="8" spans="2:69">
      <c r="B8" s="1" t="s">
        <v>30</v>
      </c>
      <c r="C8" s="1">
        <v>2022</v>
      </c>
      <c r="D8" s="1" t="s">
        <v>39</v>
      </c>
      <c r="E8" s="1">
        <v>153.80000000000001</v>
      </c>
      <c r="F8" s="1">
        <v>217.2</v>
      </c>
      <c r="G8" s="1">
        <v>169.6</v>
      </c>
      <c r="H8" s="1">
        <v>165.4</v>
      </c>
      <c r="I8" s="1">
        <v>208.1</v>
      </c>
      <c r="J8" s="1">
        <v>165.8</v>
      </c>
      <c r="K8" s="1">
        <v>167.3</v>
      </c>
      <c r="L8" s="1">
        <v>164.6</v>
      </c>
      <c r="M8" s="1">
        <v>119.1</v>
      </c>
      <c r="N8" s="1">
        <v>188.9</v>
      </c>
      <c r="O8" s="1">
        <v>181.9</v>
      </c>
      <c r="P8" s="1">
        <v>172.4</v>
      </c>
      <c r="Q8" s="62">
        <v>2074.1</v>
      </c>
      <c r="S8" s="62"/>
      <c r="U8">
        <v>2022</v>
      </c>
      <c r="V8" s="14" t="s">
        <v>38</v>
      </c>
      <c r="W8" cm="1">
        <f t="array" ref="W8">INDEX(Food_cat,MATCH(1,(Sector_2=W$7)*(Month_2=$V$8)*(Year_2=$U$8),0))</f>
        <v>2053.6000000000004</v>
      </c>
      <c r="X8" cm="1">
        <f t="array" ref="X8">INDEX(Food_cat,MATCH(1,(Sector_2=X$7)*(Month_2=$V$8)*(Year_2=$U$8),0))</f>
        <v>2103.7000000000003</v>
      </c>
      <c r="Y8" cm="1">
        <f t="array" ref="Y8">INDEX(Food_cat,MATCH(1,(Sector_2=Y$7)*(Month_2=$V$8)*(Year_2=$U$8),0))</f>
        <v>2071.8000000000002</v>
      </c>
      <c r="AE8" s="69" t="s">
        <v>1</v>
      </c>
      <c r="AF8" s="69">
        <v>2022</v>
      </c>
      <c r="AG8" s="69">
        <v>2022</v>
      </c>
      <c r="AH8" s="69">
        <v>2022</v>
      </c>
      <c r="AI8" s="69">
        <v>2022</v>
      </c>
      <c r="AJ8" s="69">
        <v>2022</v>
      </c>
      <c r="AK8" s="69">
        <v>2022</v>
      </c>
      <c r="AL8" s="69">
        <v>2022</v>
      </c>
      <c r="AM8" s="69">
        <v>2023</v>
      </c>
      <c r="AN8" s="69">
        <v>2023</v>
      </c>
      <c r="AO8" s="69">
        <v>2023</v>
      </c>
      <c r="AP8" s="69">
        <v>2023</v>
      </c>
      <c r="AQ8" s="69">
        <v>2023</v>
      </c>
      <c r="AS8" s="1" t="s">
        <v>30</v>
      </c>
      <c r="AT8" s="1">
        <v>2022</v>
      </c>
      <c r="AU8" s="1" t="s">
        <v>38</v>
      </c>
      <c r="AV8" s="1">
        <v>152.9</v>
      </c>
      <c r="AW8" s="1">
        <v>214.7</v>
      </c>
      <c r="AX8" s="1">
        <v>161.4</v>
      </c>
      <c r="AY8" s="1">
        <v>164.6</v>
      </c>
      <c r="AZ8" s="1">
        <v>209.9</v>
      </c>
      <c r="BA8" s="1">
        <v>168</v>
      </c>
      <c r="BB8" s="1">
        <v>160.4</v>
      </c>
      <c r="BC8" s="1">
        <v>165</v>
      </c>
      <c r="BD8" s="1">
        <v>118.9</v>
      </c>
      <c r="BE8" s="1">
        <v>186.6</v>
      </c>
      <c r="BF8" s="1">
        <v>180.4</v>
      </c>
      <c r="BG8" s="1">
        <v>170.8</v>
      </c>
      <c r="BH8" s="62">
        <v>2053.6000000000004</v>
      </c>
      <c r="BK8" s="13"/>
      <c r="BL8" s="70">
        <v>2022</v>
      </c>
      <c r="BM8" s="70">
        <v>2022</v>
      </c>
      <c r="BN8" s="70">
        <v>2022</v>
      </c>
      <c r="BO8" s="70">
        <v>2023</v>
      </c>
      <c r="BP8" s="70">
        <v>2023</v>
      </c>
      <c r="BQ8" s="70">
        <v>2023</v>
      </c>
    </row>
    <row r="9" spans="2:69">
      <c r="B9" s="1" t="s">
        <v>30</v>
      </c>
      <c r="C9" s="1">
        <v>2022</v>
      </c>
      <c r="D9" s="1" t="s">
        <v>40</v>
      </c>
      <c r="E9" s="1">
        <v>155.19999999999999</v>
      </c>
      <c r="F9" s="1">
        <v>210.8</v>
      </c>
      <c r="G9" s="1">
        <v>174.3</v>
      </c>
      <c r="H9" s="1">
        <v>166.3</v>
      </c>
      <c r="I9" s="1">
        <v>202.2</v>
      </c>
      <c r="J9" s="1">
        <v>169.6</v>
      </c>
      <c r="K9" s="1">
        <v>168.6</v>
      </c>
      <c r="L9" s="1">
        <v>164.4</v>
      </c>
      <c r="M9" s="1">
        <v>119.2</v>
      </c>
      <c r="N9" s="1">
        <v>191.8</v>
      </c>
      <c r="O9" s="1">
        <v>183.1</v>
      </c>
      <c r="P9" s="1">
        <v>172.5</v>
      </c>
      <c r="Q9" s="62">
        <v>2078</v>
      </c>
      <c r="S9" s="62"/>
      <c r="U9">
        <v>2022</v>
      </c>
      <c r="V9" s="14" t="s">
        <v>39</v>
      </c>
      <c r="W9" cm="1">
        <f t="array" ref="W9">INDEX(Food_cat,MATCH(1,(Sector_2=W$7)*(Month_2=$V$9)*(Year_2=$U$9),0))</f>
        <v>2074.1</v>
      </c>
      <c r="X9" cm="1">
        <f t="array" ref="X9">INDEX(Food_cat,MATCH(1,(Sector_2=X$7)*(Month_2=$V$9)*(Year_2=$U$9),0))</f>
        <v>2128.4</v>
      </c>
      <c r="Y9" cm="1">
        <f t="array" ref="Y9">INDEX(Food_cat,MATCH(1,(Sector_2=Y$7)*(Month_2=$V$9)*(Year_2=$U$9),0))</f>
        <v>2094</v>
      </c>
      <c r="Z9" s="65">
        <f>(W9-W8)/W8</f>
        <v>9.9824698091154768E-3</v>
      </c>
      <c r="AA9" s="65">
        <f t="shared" ref="AA9:AB20" si="0">(X9-X8)/X8</f>
        <v>1.1741217854256698E-2</v>
      </c>
      <c r="AB9" s="65">
        <f t="shared" si="0"/>
        <v>1.0715320011584041E-2</v>
      </c>
      <c r="AE9" s="69" t="s">
        <v>2</v>
      </c>
      <c r="AF9" s="69" t="s">
        <v>39</v>
      </c>
      <c r="AG9" s="69" t="s">
        <v>40</v>
      </c>
      <c r="AH9" s="69" t="s">
        <v>41</v>
      </c>
      <c r="AI9" s="69" t="s">
        <v>42</v>
      </c>
      <c r="AJ9" s="69" t="s">
        <v>43</v>
      </c>
      <c r="AK9" s="69" t="s">
        <v>44</v>
      </c>
      <c r="AL9" s="69" t="s">
        <v>45</v>
      </c>
      <c r="AM9" s="69" t="s">
        <v>31</v>
      </c>
      <c r="AN9" s="69" t="s">
        <v>35</v>
      </c>
      <c r="AO9" s="69" t="s">
        <v>36</v>
      </c>
      <c r="AP9" s="69" t="s">
        <v>37</v>
      </c>
      <c r="AQ9" s="69" t="s">
        <v>38</v>
      </c>
      <c r="AS9" s="1" t="s">
        <v>34</v>
      </c>
      <c r="AT9" s="1">
        <v>2022</v>
      </c>
      <c r="AU9" s="1" t="s">
        <v>38</v>
      </c>
      <c r="AV9" s="1">
        <v>154.1</v>
      </c>
      <c r="AW9" s="1">
        <v>217</v>
      </c>
      <c r="AX9" s="1">
        <v>162.4</v>
      </c>
      <c r="AY9" s="1">
        <v>164.9</v>
      </c>
      <c r="AZ9" s="1">
        <v>202.4</v>
      </c>
      <c r="BA9" s="1">
        <v>171</v>
      </c>
      <c r="BB9" s="1">
        <v>174.9</v>
      </c>
      <c r="BC9" s="1">
        <v>164.7</v>
      </c>
      <c r="BD9" s="1">
        <v>119.7</v>
      </c>
      <c r="BE9" s="1">
        <v>184.9</v>
      </c>
      <c r="BF9" s="1">
        <v>182.5</v>
      </c>
      <c r="BG9" s="1">
        <v>173.3</v>
      </c>
      <c r="BH9" s="62">
        <v>2071.8000000000002</v>
      </c>
      <c r="BK9" s="70" t="s">
        <v>136</v>
      </c>
      <c r="BL9" s="70" t="s">
        <v>30</v>
      </c>
      <c r="BM9" s="70" t="s">
        <v>33</v>
      </c>
      <c r="BN9" s="70" t="s">
        <v>34</v>
      </c>
      <c r="BO9" s="70" t="s">
        <v>30</v>
      </c>
      <c r="BP9" s="70" t="s">
        <v>33</v>
      </c>
      <c r="BQ9" s="70" t="s">
        <v>34</v>
      </c>
    </row>
    <row r="10" spans="2:69">
      <c r="B10" s="1" t="s">
        <v>30</v>
      </c>
      <c r="C10" s="1">
        <v>2022</v>
      </c>
      <c r="D10" s="1" t="s">
        <v>41</v>
      </c>
      <c r="E10" s="1">
        <v>159.5</v>
      </c>
      <c r="F10" s="1">
        <v>204.1</v>
      </c>
      <c r="G10" s="1">
        <v>168.3</v>
      </c>
      <c r="H10" s="1">
        <v>167.9</v>
      </c>
      <c r="I10" s="1">
        <v>198.1</v>
      </c>
      <c r="J10" s="1">
        <v>169.2</v>
      </c>
      <c r="K10" s="1">
        <v>173.1</v>
      </c>
      <c r="L10" s="1">
        <v>167.1</v>
      </c>
      <c r="M10" s="1">
        <v>120.2</v>
      </c>
      <c r="N10" s="1">
        <v>195.6</v>
      </c>
      <c r="O10" s="1">
        <v>184</v>
      </c>
      <c r="P10" s="1">
        <v>173.9</v>
      </c>
      <c r="Q10" s="62">
        <v>2081</v>
      </c>
      <c r="S10" s="62"/>
      <c r="U10">
        <v>2022</v>
      </c>
      <c r="V10" s="14" t="s">
        <v>40</v>
      </c>
      <c r="W10" cm="1">
        <f t="array" ref="W10">INDEX(Food_cat,MATCH(1,(Sector_2=W$7)*(Month_2=$V$10)*(Year_2=$U$10),0))</f>
        <v>2078</v>
      </c>
      <c r="X10" cm="1">
        <f t="array" ref="X10">INDEX(Food_cat,MATCH(1,(Sector_2=X$7)*(Month_2=$V$10)*(Year_2=$U$10),0))</f>
        <v>2131.8000000000002</v>
      </c>
      <c r="Y10" cm="1">
        <f t="array" ref="Y10">INDEX(Food_cat,MATCH(1,(Sector_2=Y$7)*(Month_2=$V$10)*(Year_2=$U$10),0))</f>
        <v>2097.9</v>
      </c>
      <c r="Z10" s="65">
        <f t="shared" ref="Z10:Z20" si="1">(W10-W9)/W9</f>
        <v>1.8803336386867032E-3</v>
      </c>
      <c r="AA10" s="65">
        <f t="shared" si="0"/>
        <v>1.5974440894569117E-3</v>
      </c>
      <c r="AB10" s="65">
        <f t="shared" si="0"/>
        <v>1.8624641833811322E-3</v>
      </c>
      <c r="AE10" s="69" t="s">
        <v>30</v>
      </c>
      <c r="AF10" s="65">
        <v>9.9824698091154768E-3</v>
      </c>
      <c r="AG10" s="65">
        <v>1.8803336386867032E-3</v>
      </c>
      <c r="AH10" s="65">
        <v>1.4436958614051972E-3</v>
      </c>
      <c r="AI10" s="65">
        <v>5.4781355117730114E-3</v>
      </c>
      <c r="AJ10" s="65">
        <v>7.7900974956988077E-3</v>
      </c>
      <c r="AK10" s="65">
        <v>1.2329871484800632E-3</v>
      </c>
      <c r="AL10" s="65">
        <v>-5.2100601525124548E-3</v>
      </c>
      <c r="AM10" s="65">
        <v>2.8567347521782599E-3</v>
      </c>
      <c r="AN10" s="65">
        <v>-8.6407444333666955E-3</v>
      </c>
      <c r="AO10" s="65">
        <v>4.7890426703876155E-5</v>
      </c>
      <c r="AP10" s="65">
        <v>3.7352743990037955E-3</v>
      </c>
      <c r="AQ10" s="65">
        <v>7.6335877862597585E-3</v>
      </c>
      <c r="AS10" s="1" t="s">
        <v>33</v>
      </c>
      <c r="AT10" s="1">
        <v>2022</v>
      </c>
      <c r="AU10" s="1" t="s">
        <v>38</v>
      </c>
      <c r="AV10" s="1">
        <v>156.69999999999999</v>
      </c>
      <c r="AW10" s="1">
        <v>221.2</v>
      </c>
      <c r="AX10" s="1">
        <v>164.1</v>
      </c>
      <c r="AY10" s="1">
        <v>165.4</v>
      </c>
      <c r="AZ10" s="1">
        <v>189.5</v>
      </c>
      <c r="BA10" s="1">
        <v>174.5</v>
      </c>
      <c r="BB10" s="1">
        <v>203.2</v>
      </c>
      <c r="BC10" s="1">
        <v>164.1</v>
      </c>
      <c r="BD10" s="1">
        <v>121.2</v>
      </c>
      <c r="BE10" s="1">
        <v>181.4</v>
      </c>
      <c r="BF10" s="1">
        <v>184.9</v>
      </c>
      <c r="BG10" s="1">
        <v>177.5</v>
      </c>
      <c r="BH10" s="62">
        <v>2103.7000000000003</v>
      </c>
      <c r="BK10" s="1" t="s">
        <v>3</v>
      </c>
      <c r="BL10" cm="1">
        <f t="array" ref="BL10">INDEX(Cere_nd_prod,MATCH(1,(Sector_2=BL9)*(Year_2=BL8)*(Month_2=$BO$7),0))</f>
        <v>152.9</v>
      </c>
      <c r="BM10" cm="1">
        <f t="array" ref="BM10">INDEX(Cere_nd_prod,MATCH(1,(Sector_2=BM9)*(Year_2=BM8)*(Month_2=$BO$7),0))</f>
        <v>156.69999999999999</v>
      </c>
      <c r="BN10" cm="1">
        <f t="array" ref="BN10">INDEX(Cere_nd_prod,MATCH(1,(Sector_2=BN9)*(Year_2=BN8)*(Month_2=$BO$7),0))</f>
        <v>154.1</v>
      </c>
      <c r="BO10" cm="1">
        <f t="array" ref="BO10">INDEX(Cere_nd_prod,MATCH(1,(Sector_2=BO9)*(Year_2=BO8)*(Month_2=$BO$7),0))</f>
        <v>173.2</v>
      </c>
      <c r="BP10" cm="1">
        <f t="array" ref="BP10">INDEX(Cere_nd_prod,MATCH(1,(Sector_2=BP9)*(Year_2=BP8)*(Month_2=$BO$7),0))</f>
        <v>174.7</v>
      </c>
      <c r="BQ10" cm="1">
        <f t="array" ref="BQ10">INDEX(Cere_nd_prod,MATCH(1,(Sector_2=BQ9)*(Year_2=BQ8)*(Month_2=$BO$7),0))</f>
        <v>173.7</v>
      </c>
    </row>
    <row r="11" spans="2:69">
      <c r="B11" s="1" t="s">
        <v>30</v>
      </c>
      <c r="C11" s="1">
        <v>2022</v>
      </c>
      <c r="D11" s="1" t="s">
        <v>42</v>
      </c>
      <c r="E11" s="1">
        <v>162.9</v>
      </c>
      <c r="F11" s="1">
        <v>206.7</v>
      </c>
      <c r="G11" s="1">
        <v>169</v>
      </c>
      <c r="H11" s="1">
        <v>169.5</v>
      </c>
      <c r="I11" s="1">
        <v>194.1</v>
      </c>
      <c r="J11" s="1">
        <v>164.1</v>
      </c>
      <c r="K11" s="1">
        <v>176.9</v>
      </c>
      <c r="L11" s="1">
        <v>169</v>
      </c>
      <c r="M11" s="1">
        <v>120.8</v>
      </c>
      <c r="N11" s="1">
        <v>199.1</v>
      </c>
      <c r="O11" s="1">
        <v>184.8</v>
      </c>
      <c r="P11" s="1">
        <v>175.5</v>
      </c>
      <c r="Q11" s="62">
        <v>2092.3999999999996</v>
      </c>
      <c r="S11" s="62"/>
      <c r="U11">
        <v>2022</v>
      </c>
      <c r="V11" s="14" t="s">
        <v>41</v>
      </c>
      <c r="W11" cm="1">
        <f t="array" ref="W11">INDEX(Food_cat,MATCH(1,(Sector_2=W$7)*(Month_2=$V11)*(Year_2=$U11),0))</f>
        <v>2081</v>
      </c>
      <c r="X11" cm="1">
        <f t="array" ref="X11">INDEX(Food_cat,MATCH(1,(Sector_2=X$7)*(Month_2=$V11)*(Year_2=$U11),0))</f>
        <v>2133.1999999999998</v>
      </c>
      <c r="Y11" cm="1">
        <f t="array" ref="Y11">INDEX(Food_cat,MATCH(1,(Sector_2=Y$7)*(Month_2=$V11)*(Year_2=$U11),0))</f>
        <v>2100.4</v>
      </c>
      <c r="Z11" s="65">
        <f t="shared" si="1"/>
        <v>1.4436958614051972E-3</v>
      </c>
      <c r="AA11" s="65">
        <f t="shared" si="0"/>
        <v>6.5672201895095039E-4</v>
      </c>
      <c r="AB11" s="65">
        <f t="shared" si="0"/>
        <v>1.191667858334525E-3</v>
      </c>
      <c r="AE11" s="69" t="s">
        <v>33</v>
      </c>
      <c r="AF11" s="65">
        <v>1.1741217854256698E-2</v>
      </c>
      <c r="AG11" s="65">
        <v>1.5974440894569117E-3</v>
      </c>
      <c r="AH11" s="65">
        <v>6.5672201895095039E-4</v>
      </c>
      <c r="AI11" s="65">
        <v>5.6722295143448176E-3</v>
      </c>
      <c r="AJ11" s="65">
        <v>7.1784831958234697E-3</v>
      </c>
      <c r="AK11" s="65">
        <v>-3.8876290091174573E-3</v>
      </c>
      <c r="AL11" s="65">
        <v>-8.9671514194118764E-3</v>
      </c>
      <c r="AM11" s="65">
        <v>6.3291139240506328E-3</v>
      </c>
      <c r="AN11" s="65">
        <v>-3.8201723736316202E-3</v>
      </c>
      <c r="AO11" s="65">
        <v>9.3532245241674636E-5</v>
      </c>
      <c r="AP11" s="65">
        <v>6.4063595978490874E-3</v>
      </c>
      <c r="AQ11" s="65">
        <v>7.8988941548183249E-3</v>
      </c>
      <c r="AS11" s="33" t="s">
        <v>30</v>
      </c>
      <c r="AT11" s="33">
        <v>2023</v>
      </c>
      <c r="AU11" s="33" t="s">
        <v>38</v>
      </c>
      <c r="AV11" s="33">
        <v>173.2</v>
      </c>
      <c r="AW11" s="33">
        <v>211.5</v>
      </c>
      <c r="AX11" s="33">
        <v>171</v>
      </c>
      <c r="AY11" s="33">
        <v>179.6</v>
      </c>
      <c r="AZ11" s="33">
        <v>173.3</v>
      </c>
      <c r="BA11" s="33">
        <v>169</v>
      </c>
      <c r="BB11" s="33">
        <v>148.69999999999999</v>
      </c>
      <c r="BC11" s="33">
        <v>174.9</v>
      </c>
      <c r="BD11" s="33">
        <v>121.9</v>
      </c>
      <c r="BE11" s="33">
        <v>221</v>
      </c>
      <c r="BF11" s="33">
        <v>191.1</v>
      </c>
      <c r="BG11" s="33">
        <v>176.8</v>
      </c>
      <c r="BH11" s="68">
        <v>2112.0000000000005</v>
      </c>
      <c r="BK11" s="1" t="s">
        <v>4</v>
      </c>
      <c r="BL11" cm="1">
        <f t="array" ref="BL11">INDEX(Meat_n_fish,MATCH(1,(Sector_2=BL9)*(Year_2=BL8)*(Month_2=$BO$7),0))</f>
        <v>214.7</v>
      </c>
      <c r="BM11" cm="1">
        <f t="array" ref="BM11">INDEX(Meat_n_fish,MATCH(1,(Sector_2=BM9)*(Year_2=BM8)*(Month_2=$BO$7),0))</f>
        <v>221.2</v>
      </c>
      <c r="BN11" cm="1">
        <f t="array" ref="BN11">INDEX(Meat_n_fish,MATCH(1,(Sector_2=BN9)*(Year_2=BN8)*(Month_2=$BO$7),0))</f>
        <v>217</v>
      </c>
      <c r="BO11" cm="1">
        <f t="array" ref="BO11">INDEX(Meat_n_fish,MATCH(1,(Sector_2=BO9)*(Year_2=BO8)*(Month_2=$BO$7),0))</f>
        <v>211.5</v>
      </c>
      <c r="BP11" cm="1">
        <f t="array" ref="BP11">INDEX(Meat_n_fish,MATCH(1,(Sector_2=BP9)*(Year_2=BP8)*(Month_2=$BO$7),0))</f>
        <v>219.4</v>
      </c>
      <c r="BQ11" cm="1">
        <f t="array" ref="BQ11">INDEX(Meat_n_fish,MATCH(1,(Sector_2=BQ9)*(Year_2=BQ8)*(Month_2=$BO$7),0))</f>
        <v>214.3</v>
      </c>
    </row>
    <row r="12" spans="2:69">
      <c r="B12" s="1" t="s">
        <v>30</v>
      </c>
      <c r="C12" s="1">
        <v>2022</v>
      </c>
      <c r="D12" s="1" t="s">
        <v>43</v>
      </c>
      <c r="E12" s="1">
        <v>164.7</v>
      </c>
      <c r="F12" s="1">
        <v>208.8</v>
      </c>
      <c r="G12" s="1">
        <v>170.3</v>
      </c>
      <c r="H12" s="1">
        <v>170.9</v>
      </c>
      <c r="I12" s="1">
        <v>191.6</v>
      </c>
      <c r="J12" s="1">
        <v>162.19999999999999</v>
      </c>
      <c r="K12" s="1">
        <v>184.8</v>
      </c>
      <c r="L12" s="1">
        <v>169.7</v>
      </c>
      <c r="M12" s="1">
        <v>121.1</v>
      </c>
      <c r="N12" s="1">
        <v>201.6</v>
      </c>
      <c r="O12" s="1">
        <v>185.6</v>
      </c>
      <c r="P12" s="1">
        <v>177.4</v>
      </c>
      <c r="Q12" s="62">
        <v>2108.6999999999998</v>
      </c>
      <c r="S12" s="62"/>
      <c r="U12">
        <v>2022</v>
      </c>
      <c r="V12" s="11" t="s">
        <v>42</v>
      </c>
      <c r="W12" cm="1">
        <f t="array" ref="W12">INDEX(Food_cat,MATCH(1,(Sector_2=W$7)*(Month_2=$V12)*(Year_2=$U12),0))</f>
        <v>2092.3999999999996</v>
      </c>
      <c r="X12" cm="1">
        <f t="array" ref="X12">INDEX(Food_cat,MATCH(1,(Sector_2=X$7)*(Month_2=$V12)*(Year_2=$U12),0))</f>
        <v>2145.3000000000002</v>
      </c>
      <c r="Y12" cm="1">
        <f t="array" ref="Y12">INDEX(Food_cat,MATCH(1,(Sector_2=Y$7)*(Month_2=$V12)*(Year_2=$U12),0))</f>
        <v>2111.5</v>
      </c>
      <c r="Z12" s="65">
        <f t="shared" si="1"/>
        <v>5.4781355117730114E-3</v>
      </c>
      <c r="AA12" s="65">
        <f t="shared" si="0"/>
        <v>5.6722295143448176E-3</v>
      </c>
      <c r="AB12" s="65">
        <f t="shared" si="0"/>
        <v>5.2847076747285799E-3</v>
      </c>
      <c r="AE12" s="69" t="s">
        <v>34</v>
      </c>
      <c r="AF12" s="65">
        <v>1.0715320011584041E-2</v>
      </c>
      <c r="AG12" s="65">
        <v>1.8624641833811322E-3</v>
      </c>
      <c r="AH12" s="65">
        <v>1.191667858334525E-3</v>
      </c>
      <c r="AI12" s="65">
        <v>5.2847076747285799E-3</v>
      </c>
      <c r="AJ12" s="65">
        <v>7.5301918067724799E-3</v>
      </c>
      <c r="AK12" s="65">
        <v>-4.7005734699654729E-4</v>
      </c>
      <c r="AL12" s="65">
        <v>-6.5838976674188997E-3</v>
      </c>
      <c r="AM12" s="65">
        <v>4.2132171937133544E-3</v>
      </c>
      <c r="AN12" s="65">
        <v>-6.8354311035685655E-3</v>
      </c>
      <c r="AO12" s="65">
        <v>4.7465350294026154E-5</v>
      </c>
      <c r="AP12" s="65">
        <v>4.6513835492907295E-3</v>
      </c>
      <c r="AQ12" s="65">
        <v>7.9368828837339846E-3</v>
      </c>
      <c r="AS12" s="1" t="s">
        <v>34</v>
      </c>
      <c r="AT12" s="1">
        <v>2023</v>
      </c>
      <c r="AU12" s="1" t="s">
        <v>38</v>
      </c>
      <c r="AV12" s="1">
        <v>173.7</v>
      </c>
      <c r="AW12" s="1">
        <v>214.3</v>
      </c>
      <c r="AX12" s="1">
        <v>173.2</v>
      </c>
      <c r="AY12" s="1">
        <v>179.5</v>
      </c>
      <c r="AZ12" s="1">
        <v>170</v>
      </c>
      <c r="BA12" s="1">
        <v>172.2</v>
      </c>
      <c r="BB12" s="1">
        <v>161</v>
      </c>
      <c r="BC12" s="1">
        <v>175.6</v>
      </c>
      <c r="BD12" s="1">
        <v>122.7</v>
      </c>
      <c r="BE12" s="1">
        <v>218</v>
      </c>
      <c r="BF12" s="1">
        <v>194.2</v>
      </c>
      <c r="BG12" s="1">
        <v>179.1</v>
      </c>
      <c r="BH12" s="62">
        <v>2133.5</v>
      </c>
      <c r="BK12" s="1" t="s">
        <v>5</v>
      </c>
      <c r="BL12" cm="1">
        <f t="array" ref="BL12">INDEX(Egg,MATCH(1,(Sector_2=BL9)*(Year_2=BL8)*(Month_2=$BO$7),0))</f>
        <v>161.4</v>
      </c>
      <c r="BM12" cm="1">
        <f t="array" ref="BM12">INDEX(Egg,MATCH(1,(Sector_2=BM9)*(Year_2=BM8)*(Month_2=$BO$7),0))</f>
        <v>164.1</v>
      </c>
      <c r="BN12" cm="1">
        <f t="array" ref="BN12">INDEX(Egg,MATCH(1,(Sector_2=BN9)*(Year_2=BN8)*(Month_2=$BO$7),0))</f>
        <v>162.4</v>
      </c>
      <c r="BO12" cm="1">
        <f t="array" ref="BO12">INDEX(Egg,MATCH(1,(Sector_2=BO9)*(Year_2=BO8)*(Month_2=$BO$7),0))</f>
        <v>171</v>
      </c>
      <c r="BP12" cm="1">
        <f t="array" ref="BP12">INDEX(Egg,MATCH(1,(Sector_2=BP9)*(Year_2=BP8)*(Month_2=$BO$7),0))</f>
        <v>176.7</v>
      </c>
      <c r="BQ12" cm="1">
        <f t="array" ref="BQ12">INDEX(Egg,MATCH(1,(Sector_2=BQ9)*(Year_2=BQ8)*(Month_2=$BO$7),0))</f>
        <v>173.2</v>
      </c>
    </row>
    <row r="13" spans="2:69">
      <c r="B13" s="1" t="s">
        <v>30</v>
      </c>
      <c r="C13" s="1">
        <v>2022</v>
      </c>
      <c r="D13" s="1" t="s">
        <v>44</v>
      </c>
      <c r="E13" s="1">
        <v>166.9</v>
      </c>
      <c r="F13" s="1">
        <v>207.2</v>
      </c>
      <c r="G13" s="1">
        <v>180.2</v>
      </c>
      <c r="H13" s="1">
        <v>172.3</v>
      </c>
      <c r="I13" s="1">
        <v>194</v>
      </c>
      <c r="J13" s="1">
        <v>159.1</v>
      </c>
      <c r="K13" s="1">
        <v>171.6</v>
      </c>
      <c r="L13" s="1">
        <v>170.2</v>
      </c>
      <c r="M13" s="1">
        <v>121.5</v>
      </c>
      <c r="N13" s="1">
        <v>204.8</v>
      </c>
      <c r="O13" s="1">
        <v>186.9</v>
      </c>
      <c r="P13" s="1">
        <v>176.6</v>
      </c>
      <c r="Q13" s="62">
        <v>2111.2999999999997</v>
      </c>
      <c r="S13" s="62"/>
      <c r="U13">
        <v>2022</v>
      </c>
      <c r="V13" s="11" t="s">
        <v>43</v>
      </c>
      <c r="W13" cm="1">
        <f t="array" ref="W13">INDEX(Food_cat,MATCH(1,(Sector_2=W$7)*(Month_2=$V13)*(Year_2=$U13),0))</f>
        <v>2108.6999999999998</v>
      </c>
      <c r="X13" cm="1">
        <f t="array" ref="X13">INDEX(Food_cat,MATCH(1,(Sector_2=X$7)*(Month_2=$V13)*(Year_2=$U13),0))</f>
        <v>2160.7000000000003</v>
      </c>
      <c r="Y13" cm="1">
        <f t="array" ref="Y13">INDEX(Food_cat,MATCH(1,(Sector_2=Y$7)*(Month_2=$V13)*(Year_2=$U13),0))</f>
        <v>2127.4</v>
      </c>
      <c r="Z13" s="65">
        <f t="shared" si="1"/>
        <v>7.7900974956988077E-3</v>
      </c>
      <c r="AA13" s="65">
        <f t="shared" si="0"/>
        <v>7.1784831958234697E-3</v>
      </c>
      <c r="AB13" s="65">
        <f t="shared" si="0"/>
        <v>7.5301918067724799E-3</v>
      </c>
      <c r="AS13" s="1" t="s">
        <v>33</v>
      </c>
      <c r="AT13" s="1">
        <v>2023</v>
      </c>
      <c r="AU13" s="1" t="s">
        <v>38</v>
      </c>
      <c r="AV13" s="1">
        <v>174.7</v>
      </c>
      <c r="AW13" s="1">
        <v>219.4</v>
      </c>
      <c r="AX13" s="1">
        <v>176.7</v>
      </c>
      <c r="AY13" s="1">
        <v>179.4</v>
      </c>
      <c r="AZ13" s="1">
        <v>164.4</v>
      </c>
      <c r="BA13" s="1">
        <v>175.8</v>
      </c>
      <c r="BB13" s="1">
        <v>185</v>
      </c>
      <c r="BC13" s="1">
        <v>176.9</v>
      </c>
      <c r="BD13" s="1">
        <v>124.2</v>
      </c>
      <c r="BE13" s="1">
        <v>211.9</v>
      </c>
      <c r="BF13" s="1">
        <v>197.7</v>
      </c>
      <c r="BG13" s="1">
        <v>183.1</v>
      </c>
      <c r="BH13" s="62">
        <v>2169.2000000000003</v>
      </c>
      <c r="BK13" s="1" t="s">
        <v>6</v>
      </c>
      <c r="BL13" cm="1">
        <f t="array" ref="BL13">INDEX(Cere_nd_prod,MATCH(1,(Sector_2=BL9)*(Year_2=BL8)*(Month_2=$BO$7),0))</f>
        <v>152.9</v>
      </c>
      <c r="BM13" cm="1">
        <f t="array" ref="BM13">INDEX(Cere_nd_prod,MATCH(1,(Sector_2=BM9)*(Year_2=BM8)*(Month_2=$BO$7),0))</f>
        <v>156.69999999999999</v>
      </c>
      <c r="BN13" cm="1">
        <f t="array" ref="BN13">INDEX(Cere_nd_prod,MATCH(1,(Sector_2=BN9)*(Year_2=BN8)*(Month_2=$BO$7),0))</f>
        <v>154.1</v>
      </c>
      <c r="BO13" cm="1">
        <f t="array" ref="BO13">INDEX(Cere_nd_prod,MATCH(1,(Sector_2=BO9)*(Year_2=BO8)*(Month_2=$BO$7),0))</f>
        <v>173.2</v>
      </c>
      <c r="BP13" cm="1">
        <f t="array" ref="BP13">INDEX(Cere_nd_prod,MATCH(1,(Sector_2=BP9)*(Year_2=BP8)*(Month_2=$BO$7),0))</f>
        <v>174.7</v>
      </c>
      <c r="BQ13" cm="1">
        <f t="array" ref="BQ13">INDEX(Cere_nd_prod,MATCH(1,(Sector_2=BQ9)*(Year_2=BQ8)*(Month_2=$BO$7),0))</f>
        <v>173.7</v>
      </c>
    </row>
    <row r="14" spans="2:69">
      <c r="B14" s="1" t="s">
        <v>30</v>
      </c>
      <c r="C14" s="1">
        <v>2022</v>
      </c>
      <c r="D14" s="1" t="s">
        <v>45</v>
      </c>
      <c r="E14" s="1">
        <v>168.8</v>
      </c>
      <c r="F14" s="1">
        <v>206.9</v>
      </c>
      <c r="G14" s="1">
        <v>189.1</v>
      </c>
      <c r="H14" s="1">
        <v>173.4</v>
      </c>
      <c r="I14" s="1">
        <v>193.9</v>
      </c>
      <c r="J14" s="1">
        <v>156.69999999999999</v>
      </c>
      <c r="K14" s="1">
        <v>150.19999999999999</v>
      </c>
      <c r="L14" s="1">
        <v>170.5</v>
      </c>
      <c r="M14" s="1">
        <v>121.2</v>
      </c>
      <c r="N14" s="1">
        <v>207.5</v>
      </c>
      <c r="O14" s="1">
        <v>187.7</v>
      </c>
      <c r="P14" s="1">
        <v>174.4</v>
      </c>
      <c r="Q14" s="62">
        <v>2100.3000000000002</v>
      </c>
      <c r="S14" s="62"/>
      <c r="U14">
        <v>2022</v>
      </c>
      <c r="V14" s="11" t="s">
        <v>44</v>
      </c>
      <c r="W14" cm="1">
        <f t="array" ref="W14">INDEX(Food_cat,MATCH(1,(Sector_2=W$7)*(Month_2=$V14)*(Year_2=$U14),0))</f>
        <v>2111.2999999999997</v>
      </c>
      <c r="X14" cm="1">
        <f t="array" ref="X14">INDEX(Food_cat,MATCH(1,(Sector_2=X$7)*(Month_2=$V14)*(Year_2=$U14),0))</f>
        <v>2152.3000000000002</v>
      </c>
      <c r="Y14" cm="1">
        <f t="array" ref="Y14">INDEX(Food_cat,MATCH(1,(Sector_2=Y$7)*(Month_2=$V14)*(Year_2=$U14),0))</f>
        <v>2126.3999999999996</v>
      </c>
      <c r="Z14" s="65">
        <f t="shared" si="1"/>
        <v>1.2329871484800632E-3</v>
      </c>
      <c r="AA14" s="65">
        <f t="shared" si="0"/>
        <v>-3.8876290091174573E-3</v>
      </c>
      <c r="AB14" s="65">
        <f t="shared" si="0"/>
        <v>-4.7005734699654729E-4</v>
      </c>
      <c r="BK14" s="1" t="s">
        <v>7</v>
      </c>
      <c r="BL14" cm="1">
        <f t="array" ref="BL14">INDEX(Oil_n_fats,MATCH(1,(Sector_2=BL9)*(Year_2=BL8)*(Month_2=$BO$7),0))</f>
        <v>209.9</v>
      </c>
      <c r="BM14" cm="1">
        <f t="array" ref="BM14">INDEX(Oil_n_fats,MATCH(1,(Sector_2=BM9)*(Year_2=BM8)*(Month_2=$BO$7),0))</f>
        <v>189.5</v>
      </c>
      <c r="BN14" cm="1">
        <f t="array" ref="BN14">INDEX(Oil_n_fats,MATCH(1,(Sector_2=BN9)*(Year_2=BN8)*(Month_2=$BO$7),0))</f>
        <v>202.4</v>
      </c>
      <c r="BO14" cm="1">
        <f t="array" ref="BO14">INDEX(Oil_n_fats,MATCH(1,(Sector_2=BO9)*(Year_2=BO8)*(Month_2=$BO$7),0))</f>
        <v>173.3</v>
      </c>
      <c r="BP14" cm="1">
        <f t="array" ref="BP14">INDEX(Oil_n_fats,MATCH(1,(Sector_2=BP9)*(Year_2=BP8)*(Month_2=$BO$7),0))</f>
        <v>164.4</v>
      </c>
      <c r="BQ14" cm="1">
        <f t="array" ref="BQ14">INDEX(Oil_n_fats,MATCH(1,(Sector_2=BQ9)*(Year_2=BQ8)*(Month_2=$BO$7),0))</f>
        <v>170</v>
      </c>
    </row>
    <row r="15" spans="2:69">
      <c r="B15" s="1" t="s">
        <v>30</v>
      </c>
      <c r="C15" s="1">
        <v>2023</v>
      </c>
      <c r="D15" s="1" t="s">
        <v>31</v>
      </c>
      <c r="E15" s="1">
        <v>174</v>
      </c>
      <c r="F15" s="1">
        <v>208.3</v>
      </c>
      <c r="G15" s="1">
        <v>192.9</v>
      </c>
      <c r="H15" s="1">
        <v>174.3</v>
      </c>
      <c r="I15" s="1">
        <v>192.6</v>
      </c>
      <c r="J15" s="1">
        <v>156.30000000000001</v>
      </c>
      <c r="K15" s="1">
        <v>142.9</v>
      </c>
      <c r="L15" s="1">
        <v>170.7</v>
      </c>
      <c r="M15" s="1">
        <v>120.3</v>
      </c>
      <c r="N15" s="1">
        <v>210.5</v>
      </c>
      <c r="O15" s="1">
        <v>188.5</v>
      </c>
      <c r="P15" s="1">
        <v>175</v>
      </c>
      <c r="Q15" s="62">
        <v>2106.3000000000002</v>
      </c>
      <c r="S15" s="62"/>
      <c r="U15">
        <v>2022</v>
      </c>
      <c r="V15" s="11" t="s">
        <v>45</v>
      </c>
      <c r="W15" cm="1">
        <f t="array" ref="W15">INDEX(Food_cat,MATCH(1,(Sector_2=W$7)*(Month_2=$V15)*(Year_2=$U15),0))</f>
        <v>2100.3000000000002</v>
      </c>
      <c r="X15" cm="1">
        <f t="array" ref="X15">INDEX(Food_cat,MATCH(1,(Sector_2=X$7)*(Month_2=$V15)*(Year_2=$U15),0))</f>
        <v>2133</v>
      </c>
      <c r="Y15" cm="1">
        <f t="array" ref="Y15">INDEX(Food_cat,MATCH(1,(Sector_2=Y$7)*(Month_2=$V15)*(Year_2=$U15),0))</f>
        <v>2112.4</v>
      </c>
      <c r="Z15" s="65">
        <f t="shared" si="1"/>
        <v>-5.2100601525124548E-3</v>
      </c>
      <c r="AA15" s="65">
        <f t="shared" si="0"/>
        <v>-8.9671514194118764E-3</v>
      </c>
      <c r="AB15" s="65">
        <f t="shared" si="0"/>
        <v>-6.5838976674188997E-3</v>
      </c>
      <c r="BK15" s="1" t="s">
        <v>8</v>
      </c>
      <c r="BL15" cm="1">
        <f t="array" ref="BL15">INDEX(Fruits,MATCH(1,(Sector_2=BL9)*(Year_2=BL8)*(Month_2=$BO$7),0))</f>
        <v>168</v>
      </c>
      <c r="BM15" cm="1">
        <f t="array" ref="BM15">INDEX(Fruits,MATCH(1,(Sector_2=BM9)*(Year_2=BM8)*(Month_2=$BO$7),0))</f>
        <v>174.5</v>
      </c>
      <c r="BN15" cm="1">
        <f t="array" ref="BN15">INDEX(Fruits,MATCH(1,(Sector_2=BN9)*(Year_2=BN8)*(Month_2=$BO$7),0))</f>
        <v>171</v>
      </c>
      <c r="BO15" cm="1">
        <f t="array" ref="BO15">INDEX(Fruits,MATCH(1,(Sector_2=BO9)*(Year_2=BO8)*(Month_2=$BO$7),0))</f>
        <v>169</v>
      </c>
      <c r="BP15" cm="1">
        <f t="array" ref="BP15">INDEX(Fruits,MATCH(1,(Sector_2=BP9)*(Year_2=BP8)*(Month_2=$BO$7),0))</f>
        <v>175.8</v>
      </c>
      <c r="BQ15" cm="1">
        <f t="array" ref="BQ15">INDEX(Fruits,MATCH(1,(Sector_2=BQ9)*(Year_2=BQ8)*(Month_2=$BO$7),0))</f>
        <v>172.2</v>
      </c>
    </row>
    <row r="16" spans="2:69">
      <c r="B16" s="1" t="s">
        <v>30</v>
      </c>
      <c r="C16" s="1">
        <v>2023</v>
      </c>
      <c r="D16" s="1" t="s">
        <v>35</v>
      </c>
      <c r="E16" s="1">
        <v>174.2</v>
      </c>
      <c r="F16" s="1">
        <v>205.2</v>
      </c>
      <c r="G16" s="1">
        <v>173.9</v>
      </c>
      <c r="H16" s="1">
        <v>177</v>
      </c>
      <c r="I16" s="1">
        <v>183.4</v>
      </c>
      <c r="J16" s="1">
        <v>167.2</v>
      </c>
      <c r="K16" s="1">
        <v>140.9</v>
      </c>
      <c r="L16" s="1">
        <v>170.4</v>
      </c>
      <c r="M16" s="1">
        <v>119.1</v>
      </c>
      <c r="N16" s="1">
        <v>212.1</v>
      </c>
      <c r="O16" s="1">
        <v>189.9</v>
      </c>
      <c r="P16" s="1">
        <v>174.8</v>
      </c>
      <c r="Q16" s="62">
        <v>2088.1</v>
      </c>
      <c r="S16" s="62"/>
      <c r="U16">
        <v>2023</v>
      </c>
      <c r="V16" s="11" t="s">
        <v>31</v>
      </c>
      <c r="W16" cm="1">
        <f t="array" ref="W16">INDEX(Food_cat,MATCH(1,(Sector_2=W$7)*(Month_2=$V16)*(Year_2=$U16),0))</f>
        <v>2106.3000000000002</v>
      </c>
      <c r="X16" cm="1">
        <f t="array" ref="X16">INDEX(Food_cat,MATCH(1,(Sector_2=X$7)*(Month_2=$V16)*(Year_2=$U16),0))</f>
        <v>2146.5</v>
      </c>
      <c r="Y16" cm="1">
        <f t="array" ref="Y16">INDEX(Food_cat,MATCH(1,(Sector_2=Y$7)*(Month_2=$V16)*(Year_2=$U16),0))</f>
        <v>2121.3000000000002</v>
      </c>
      <c r="Z16" s="65">
        <f t="shared" si="1"/>
        <v>2.8567347521782599E-3</v>
      </c>
      <c r="AA16" s="65">
        <f t="shared" si="0"/>
        <v>6.3291139240506328E-3</v>
      </c>
      <c r="AB16" s="65">
        <f t="shared" si="0"/>
        <v>4.2132171937133544E-3</v>
      </c>
      <c r="BK16" s="1" t="s">
        <v>9</v>
      </c>
      <c r="BL16" cm="1">
        <f t="array" ref="BL16">INDEX(veggies,MATCH(1,(Sector_2=BL9)*(Year_2=BL8)*(Month_2=$BO$7),0))</f>
        <v>160.4</v>
      </c>
      <c r="BM16" cm="1">
        <f t="array" ref="BM16">INDEX(veggies,MATCH(1,(Sector_2=BM9)*(Year_2=BM8)*(Month_2=$BO$7),0))</f>
        <v>203.2</v>
      </c>
      <c r="BN16" cm="1">
        <f t="array" ref="BN16">INDEX(veggies,MATCH(1,(Sector_2=BN9)*(Year_2=BN8)*(Month_2=$BO$7),0))</f>
        <v>174.9</v>
      </c>
      <c r="BO16" cm="1">
        <f t="array" ref="BO16">INDEX(veggies,MATCH(1,(Sector_2=BO9)*(Year_2=BO8)*(Month_2=$BO$7),0))</f>
        <v>148.69999999999999</v>
      </c>
      <c r="BP16" cm="1">
        <f t="array" ref="BP16">INDEX(veggies,MATCH(1,(Sector_2=BP9)*(Year_2=BP8)*(Month_2=$BO$7),0))</f>
        <v>185</v>
      </c>
      <c r="BQ16" cm="1">
        <f t="array" ref="BQ16">INDEX(veggies,MATCH(1,(Sector_2=BQ9)*(Year_2=BQ8)*(Month_2=$BO$7),0))</f>
        <v>161</v>
      </c>
    </row>
    <row r="17" spans="2:69">
      <c r="B17" s="1" t="s">
        <v>30</v>
      </c>
      <c r="C17" s="1">
        <v>2023</v>
      </c>
      <c r="D17" s="1" t="s">
        <v>36</v>
      </c>
      <c r="E17" s="1">
        <v>174.3</v>
      </c>
      <c r="F17" s="1">
        <v>205.2</v>
      </c>
      <c r="G17" s="1">
        <v>173.9</v>
      </c>
      <c r="H17" s="1">
        <v>177</v>
      </c>
      <c r="I17" s="1">
        <v>183.3</v>
      </c>
      <c r="J17" s="1">
        <v>167.2</v>
      </c>
      <c r="K17" s="1">
        <v>140.9</v>
      </c>
      <c r="L17" s="1">
        <v>170.5</v>
      </c>
      <c r="M17" s="1">
        <v>119.1</v>
      </c>
      <c r="N17" s="1">
        <v>212.1</v>
      </c>
      <c r="O17" s="1">
        <v>189.9</v>
      </c>
      <c r="P17" s="1">
        <v>174.8</v>
      </c>
      <c r="Q17" s="62">
        <v>2088.2000000000003</v>
      </c>
      <c r="S17" s="62"/>
      <c r="U17">
        <v>2023</v>
      </c>
      <c r="V17" s="11" t="s">
        <v>35</v>
      </c>
      <c r="W17" cm="1">
        <f t="array" ref="W17">INDEX(Food_cat,MATCH(1,(Sector_2=W$7)*(Month_2=$V17)*(Year_2=$U17),0))</f>
        <v>2088.1</v>
      </c>
      <c r="X17" cm="1">
        <f t="array" ref="X17">INDEX(Food_cat,MATCH(1,(Sector_2=X$7)*(Month_2=$V17)*(Year_2=$U17),0))</f>
        <v>2138.2999999999997</v>
      </c>
      <c r="Y17" cm="1">
        <f t="array" ref="Y17">INDEX(Food_cat,MATCH(1,(Sector_2=Y$7)*(Month_2=$V17)*(Year_2=$U17),0))</f>
        <v>2106.8000000000002</v>
      </c>
      <c r="Z17" s="65">
        <f t="shared" si="1"/>
        <v>-8.6407444333666955E-3</v>
      </c>
      <c r="AA17" s="65">
        <f t="shared" si="0"/>
        <v>-3.8201723736316202E-3</v>
      </c>
      <c r="AB17" s="65">
        <f t="shared" si="0"/>
        <v>-6.8354311035685655E-3</v>
      </c>
      <c r="AS17" s="1"/>
      <c r="AT17" s="1"/>
      <c r="AU17" s="1"/>
      <c r="AV17" s="1"/>
      <c r="AW17" s="1"/>
      <c r="AX17" s="1"/>
      <c r="AY17" s="1"/>
      <c r="AZ17" s="1"/>
      <c r="BA17" s="1"/>
      <c r="BB17" s="1"/>
      <c r="BC17" s="1"/>
      <c r="BD17" s="1"/>
      <c r="BE17" s="1"/>
      <c r="BF17" s="1"/>
      <c r="BG17" s="1"/>
      <c r="BH17" s="62"/>
      <c r="BK17" s="1" t="s">
        <v>10</v>
      </c>
      <c r="BL17" cm="1">
        <f t="array" ref="BL17">INDEX(P_n_P,MATCH(1,(Sector_2=BL9)*(Year_2=BL8)*(Month_2=$BO$7),0))</f>
        <v>165</v>
      </c>
      <c r="BM17" cm="1">
        <f t="array" ref="BM17">INDEX(P_n_P,MATCH(1,(Sector_2=BM9)*(Year_2=BM8)*(Month_2=$BO$7),0))</f>
        <v>164.1</v>
      </c>
      <c r="BN17" cm="1">
        <f t="array" ref="BN17">INDEX(P_n_P,MATCH(1,(Sector_2=BN9)*(Year_2=BN8)*(Month_2=$BO$7),0))</f>
        <v>164.7</v>
      </c>
      <c r="BO17" cm="1">
        <f t="array" ref="BO17">INDEX(P_n_P,MATCH(1,(Sector_2=BO9)*(Year_2=BO8)*(Month_2=$BO$7),0))</f>
        <v>174.9</v>
      </c>
      <c r="BP17" cm="1">
        <f t="array" ref="BP17">INDEX(P_n_P,MATCH(1,(Sector_2=BP9)*(Year_2=BP8)*(Month_2=$BO$7),0))</f>
        <v>176.9</v>
      </c>
      <c r="BQ17" cm="1">
        <f t="array" ref="BQ17">INDEX(P_n_P,MATCH(1,(Sector_2=BQ9)*(Year_2=BQ8)*(Month_2=$BO$7),0))</f>
        <v>175.6</v>
      </c>
    </row>
    <row r="18" spans="2:69">
      <c r="B18" s="33" t="s">
        <v>30</v>
      </c>
      <c r="C18" s="33">
        <v>2023</v>
      </c>
      <c r="D18" s="33" t="s">
        <v>37</v>
      </c>
      <c r="E18" s="33">
        <v>173.3</v>
      </c>
      <c r="F18" s="33">
        <v>206.9</v>
      </c>
      <c r="G18" s="33">
        <v>167.9</v>
      </c>
      <c r="H18" s="33">
        <v>178.2</v>
      </c>
      <c r="I18" s="33">
        <v>178.5</v>
      </c>
      <c r="J18" s="33">
        <v>173.7</v>
      </c>
      <c r="K18" s="33">
        <v>142.80000000000001</v>
      </c>
      <c r="L18" s="33">
        <v>172.8</v>
      </c>
      <c r="M18" s="33">
        <v>120.4</v>
      </c>
      <c r="N18" s="33">
        <v>215.5</v>
      </c>
      <c r="O18" s="33">
        <v>190.5</v>
      </c>
      <c r="P18" s="33">
        <v>175.5</v>
      </c>
      <c r="Q18" s="68">
        <v>2096</v>
      </c>
      <c r="S18" s="62"/>
      <c r="U18">
        <v>2023</v>
      </c>
      <c r="V18" s="11" t="s">
        <v>36</v>
      </c>
      <c r="W18" cm="1">
        <f t="array" ref="W18">INDEX(Food_cat,MATCH(1,(Sector_2=W$7)*(Month_2=$V18)*(Year_2=$U18),0))</f>
        <v>2088.2000000000003</v>
      </c>
      <c r="X18" cm="1">
        <f t="array" ref="X18">INDEX(Food_cat,MATCH(1,(Sector_2=X$7)*(Month_2=$V18)*(Year_2=$U18),0))</f>
        <v>2138.5</v>
      </c>
      <c r="Y18" cm="1">
        <f t="array" ref="Y18">INDEX(Food_cat,MATCH(1,(Sector_2=Y$7)*(Month_2=$V18)*(Year_2=$U18),0))</f>
        <v>2106.8999999999996</v>
      </c>
      <c r="Z18" s="65">
        <f t="shared" si="1"/>
        <v>4.7890426703876155E-5</v>
      </c>
      <c r="AA18" s="65">
        <f t="shared" si="0"/>
        <v>9.3532245241674636E-5</v>
      </c>
      <c r="AB18" s="65">
        <f t="shared" si="0"/>
        <v>4.7465350294026154E-5</v>
      </c>
      <c r="AS18" s="1"/>
      <c r="AT18" s="1"/>
      <c r="AU18" s="1"/>
      <c r="AV18" s="1"/>
      <c r="AW18" s="1" t="s">
        <v>272</v>
      </c>
      <c r="AX18" s="1" t="s">
        <v>273</v>
      </c>
      <c r="AY18" s="1"/>
      <c r="AZ18" s="1"/>
      <c r="BA18" s="1"/>
      <c r="BB18" s="1"/>
      <c r="BC18" s="1"/>
      <c r="BD18" s="1"/>
      <c r="BE18" s="1"/>
      <c r="BF18" s="1"/>
      <c r="BG18" s="1"/>
      <c r="BH18" s="62"/>
      <c r="BK18" s="1" t="s">
        <v>11</v>
      </c>
      <c r="BL18" cm="1">
        <f t="array" ref="BL18">INDEX(Sugar_n_c,MATCH(1,(Sector_2=BL9)*(Year_2=BL8)*(Month_2=$BO$7),0))</f>
        <v>118.9</v>
      </c>
      <c r="BM18" cm="1">
        <f t="array" ref="BM18">INDEX(Sugar_n_c,MATCH(1,(Sector_2=BM9)*(Year_2=BM8)*(Month_2=$BO$7),0))</f>
        <v>121.2</v>
      </c>
      <c r="BN18" cm="1">
        <f t="array" ref="BN18">INDEX(Sugar_n_c,MATCH(1,(Sector_2=BN9)*(Year_2=BN8)*(Month_2=$BO$7),0))</f>
        <v>119.7</v>
      </c>
      <c r="BO18" cm="1">
        <f t="array" ref="BO18">INDEX(Sugar_n_c,MATCH(1,(Sector_2=BO9)*(Year_2=BO8)*(Month_2=$BO$7),0))</f>
        <v>121.9</v>
      </c>
      <c r="BP18" cm="1">
        <f t="array" ref="BP18">INDEX(Sugar_n_c,MATCH(1,(Sector_2=BP9)*(Year_2=BP8)*(Month_2=$BO$7),0))</f>
        <v>124.2</v>
      </c>
      <c r="BQ18" cm="1">
        <f t="array" ref="BQ18">INDEX(Sugar_n_c,MATCH(1,(Sector_2=BQ9)*(Year_2=BQ8)*(Month_2=$BO$7),0))</f>
        <v>122.7</v>
      </c>
    </row>
    <row r="19" spans="2:69">
      <c r="B19" s="33" t="s">
        <v>30</v>
      </c>
      <c r="C19" s="33">
        <v>2023</v>
      </c>
      <c r="D19" s="33" t="s">
        <v>38</v>
      </c>
      <c r="E19" s="33">
        <v>173.2</v>
      </c>
      <c r="F19" s="33">
        <v>211.5</v>
      </c>
      <c r="G19" s="33">
        <v>171</v>
      </c>
      <c r="H19" s="33">
        <v>179.6</v>
      </c>
      <c r="I19" s="33">
        <v>173.3</v>
      </c>
      <c r="J19" s="33">
        <v>169</v>
      </c>
      <c r="K19" s="33">
        <v>148.69999999999999</v>
      </c>
      <c r="L19" s="33">
        <v>174.9</v>
      </c>
      <c r="M19" s="33">
        <v>121.9</v>
      </c>
      <c r="N19" s="33">
        <v>221</v>
      </c>
      <c r="O19" s="33">
        <v>191.1</v>
      </c>
      <c r="P19" s="33">
        <v>176.8</v>
      </c>
      <c r="Q19" s="68">
        <v>2112.0000000000005</v>
      </c>
      <c r="S19" s="62"/>
      <c r="U19">
        <v>2023</v>
      </c>
      <c r="V19" s="11" t="s">
        <v>37</v>
      </c>
      <c r="W19" cm="1">
        <f t="array" ref="W19">INDEX(Food_cat,MATCH(1,(Sector_2=W$7)*(Month_2=$V19)*(Year_2=$U19),0))</f>
        <v>2096</v>
      </c>
      <c r="X19" cm="1">
        <f t="array" ref="X19">INDEX(Food_cat,MATCH(1,(Sector_2=X$7)*(Month_2=$V19)*(Year_2=$U19),0))</f>
        <v>2152.2000000000003</v>
      </c>
      <c r="Y19" cm="1">
        <f t="array" ref="Y19">INDEX(Food_cat,MATCH(1,(Sector_2=Y$7)*(Month_2=$V19)*(Year_2=$U19),0))</f>
        <v>2116.7000000000003</v>
      </c>
      <c r="Z19" s="65">
        <f t="shared" si="1"/>
        <v>3.7352743990037955E-3</v>
      </c>
      <c r="AA19" s="65">
        <f t="shared" si="0"/>
        <v>6.4063595978490874E-3</v>
      </c>
      <c r="AB19" s="65">
        <f t="shared" si="0"/>
        <v>4.6513835492907295E-3</v>
      </c>
      <c r="AS19" s="1"/>
      <c r="AT19" s="1"/>
      <c r="AU19" s="1"/>
      <c r="AV19" s="1"/>
      <c r="AW19" s="1"/>
      <c r="AX19" s="1"/>
      <c r="AY19" s="1"/>
      <c r="AZ19" s="1" t="s">
        <v>0</v>
      </c>
      <c r="BA19" s="1" t="s">
        <v>30</v>
      </c>
      <c r="BB19" s="1" t="s">
        <v>34</v>
      </c>
      <c r="BC19" s="1" t="s">
        <v>33</v>
      </c>
      <c r="BD19" s="33" t="s">
        <v>30</v>
      </c>
      <c r="BE19" s="1" t="s">
        <v>34</v>
      </c>
      <c r="BF19" s="1" t="s">
        <v>33</v>
      </c>
      <c r="BG19" s="1"/>
      <c r="BH19" s="62"/>
      <c r="BK19" s="1" t="s">
        <v>12</v>
      </c>
      <c r="BL19" cm="1">
        <f t="array" ref="BL19">INDEX(Sprices,MATCH(1,(Sector_2=BL9)*(Year_2=BL8)*(Month_2=$BO$7),0))</f>
        <v>186.6</v>
      </c>
      <c r="BM19" cm="1">
        <f t="array" ref="BM19">INDEX(Sprices,MATCH(1,(Sector_2=BM9)*(Year_2=BM8)*(Month_2=$BO$7),0))</f>
        <v>181.4</v>
      </c>
      <c r="BN19" cm="1">
        <f t="array" ref="BN19">INDEX(Sprices,MATCH(1,(Sector_2=BN9)*(Year_2=BN8)*(Month_2=$BO$7),0))</f>
        <v>184.9</v>
      </c>
      <c r="BO19" cm="1">
        <f t="array" ref="BO19">INDEX(Sprices,MATCH(1,(Sector_2=BO9)*(Year_2=BO8)*(Month_2=$BO$7),0))</f>
        <v>221</v>
      </c>
      <c r="BP19" cm="1">
        <f t="array" ref="BP19">INDEX(Sprices,MATCH(1,(Sector_2=BP9)*(Year_2=BP8)*(Month_2=$BO$7),0))</f>
        <v>211.9</v>
      </c>
      <c r="BQ19" cm="1">
        <f t="array" ref="BQ19">INDEX(Sprices,MATCH(1,(Sector_2=BQ9)*(Year_2=BQ8)*(Month_2=$BO$7),0))</f>
        <v>218</v>
      </c>
    </row>
    <row r="20" spans="2:69">
      <c r="B20" s="1" t="s">
        <v>34</v>
      </c>
      <c r="C20" s="1">
        <v>2022</v>
      </c>
      <c r="D20" s="1" t="s">
        <v>38</v>
      </c>
      <c r="E20" s="1">
        <v>154.1</v>
      </c>
      <c r="F20" s="1">
        <v>217</v>
      </c>
      <c r="G20" s="1">
        <v>162.4</v>
      </c>
      <c r="H20" s="1">
        <v>164.9</v>
      </c>
      <c r="I20" s="1">
        <v>202.4</v>
      </c>
      <c r="J20" s="1">
        <v>171</v>
      </c>
      <c r="K20" s="1">
        <v>174.9</v>
      </c>
      <c r="L20" s="1">
        <v>164.7</v>
      </c>
      <c r="M20" s="1">
        <v>119.7</v>
      </c>
      <c r="N20" s="1">
        <v>184.9</v>
      </c>
      <c r="O20" s="1">
        <v>182.5</v>
      </c>
      <c r="P20" s="1">
        <v>173.3</v>
      </c>
      <c r="Q20" s="62">
        <v>2071.8000000000002</v>
      </c>
      <c r="S20" s="62"/>
      <c r="U20">
        <v>2023</v>
      </c>
      <c r="V20" s="11" t="s">
        <v>38</v>
      </c>
      <c r="W20" cm="1">
        <f t="array" ref="W20">INDEX(Food_cat,MATCH(1,(Sector_2=W$7)*(Month_2=$V20)*(Year_2=$U20),0))</f>
        <v>2112.0000000000005</v>
      </c>
      <c r="X20" cm="1">
        <f t="array" ref="X20">INDEX(Food_cat,MATCH(1,(Sector_2=X$7)*(Month_2=$V20)*(Year_2=$U20),0))</f>
        <v>2169.2000000000003</v>
      </c>
      <c r="Y20" cm="1">
        <f t="array" ref="Y20">INDEX(Food_cat,MATCH(1,(Sector_2=Y$7)*(Month_2=$V20)*(Year_2=$U20),0))</f>
        <v>2133.5</v>
      </c>
      <c r="Z20" s="65">
        <f t="shared" si="1"/>
        <v>7.6335877862597585E-3</v>
      </c>
      <c r="AA20" s="65">
        <f t="shared" si="0"/>
        <v>7.8988941548183249E-3</v>
      </c>
      <c r="AB20" s="65">
        <f t="shared" si="0"/>
        <v>7.9368828837339846E-3</v>
      </c>
      <c r="AZ20" s="1" t="s">
        <v>1</v>
      </c>
      <c r="BA20" s="1">
        <v>2022</v>
      </c>
      <c r="BB20" s="1">
        <v>2022</v>
      </c>
      <c r="BC20" s="1">
        <v>2022</v>
      </c>
      <c r="BD20" s="33">
        <v>2023</v>
      </c>
      <c r="BE20" s="1">
        <v>2023</v>
      </c>
      <c r="BF20" s="1">
        <v>2023</v>
      </c>
      <c r="BK20" s="1" t="s">
        <v>14</v>
      </c>
      <c r="BL20" cm="1">
        <f t="array" ref="BL20">INDEX(Prepared_meats,MATCH(1,(Sector_2=BL9)*(Year_2=BL8)*(Month_2=$BO$7),0))</f>
        <v>180.4</v>
      </c>
      <c r="BM20" cm="1">
        <f t="array" ref="BM20">INDEX(Prepared_meats,MATCH(1,(Sector_2=BM9)*(Year_2=BM8)*(Month_2=$BO$7),0))</f>
        <v>184.9</v>
      </c>
      <c r="BN20" cm="1">
        <f t="array" ref="BN20">INDEX(Prepared_meats,MATCH(1,(Sector_2=BN9)*(Year_2=BN8)*(Month_2=$BO$7),0))</f>
        <v>182.5</v>
      </c>
      <c r="BO20" cm="1">
        <f t="array" ref="BO20">INDEX(Prepared_meats,MATCH(1,(Sector_2=BO9)*(Year_2=BO8)*(Month_2=$BO$7),0))</f>
        <v>191.1</v>
      </c>
      <c r="BP20" cm="1">
        <f t="array" ref="BP20">INDEX(Prepared_meats,MATCH(1,(Sector_2=BP9)*(Year_2=BP8)*(Month_2=$BO$7),0))</f>
        <v>197.7</v>
      </c>
      <c r="BQ20" cm="1">
        <f t="array" ref="BQ20">INDEX(Prepared_meats,MATCH(1,(Sector_2=BQ9)*(Year_2=BQ8)*(Month_2=$BO$7),0))</f>
        <v>194.2</v>
      </c>
    </row>
    <row r="21" spans="2:69">
      <c r="B21" s="1" t="s">
        <v>34</v>
      </c>
      <c r="C21" s="1">
        <v>2022</v>
      </c>
      <c r="D21" s="1" t="s">
        <v>39</v>
      </c>
      <c r="E21" s="1">
        <v>155</v>
      </c>
      <c r="F21" s="1">
        <v>219.4</v>
      </c>
      <c r="G21" s="1">
        <v>170.8</v>
      </c>
      <c r="H21" s="1">
        <v>165.8</v>
      </c>
      <c r="I21" s="1">
        <v>200.9</v>
      </c>
      <c r="J21" s="1">
        <v>169.7</v>
      </c>
      <c r="K21" s="1">
        <v>182.3</v>
      </c>
      <c r="L21" s="1">
        <v>164.3</v>
      </c>
      <c r="M21" s="1">
        <v>119.9</v>
      </c>
      <c r="N21" s="1">
        <v>187.1</v>
      </c>
      <c r="O21" s="1">
        <v>183.9</v>
      </c>
      <c r="P21" s="1">
        <v>174.9</v>
      </c>
      <c r="Q21" s="62">
        <v>2094</v>
      </c>
      <c r="S21" s="62"/>
      <c r="AS21" s="1"/>
      <c r="AT21" s="1"/>
      <c r="AU21" s="1"/>
      <c r="AV21" s="1"/>
      <c r="AW21" s="1"/>
      <c r="AX21" s="1"/>
      <c r="AY21" s="1"/>
      <c r="AZ21" s="1" t="s">
        <v>2</v>
      </c>
      <c r="BA21" s="1" t="s">
        <v>38</v>
      </c>
      <c r="BB21" s="1" t="s">
        <v>38</v>
      </c>
      <c r="BC21" s="1" t="s">
        <v>38</v>
      </c>
      <c r="BD21" s="33" t="s">
        <v>38</v>
      </c>
      <c r="BE21" s="1" t="s">
        <v>38</v>
      </c>
      <c r="BF21" s="1" t="s">
        <v>38</v>
      </c>
      <c r="BG21" s="1"/>
      <c r="BH21" s="62"/>
      <c r="BK21" s="1" t="s">
        <v>15</v>
      </c>
      <c r="BL21" cm="1">
        <f t="array" ref="BL21">INDEX(Food_n_beve,MATCH(1,(Sector_2=BL9)*(Year_2=BL8)*(Month_2=$BO$7),0))</f>
        <v>170.8</v>
      </c>
      <c r="BM21" cm="1">
        <f t="array" ref="BM21">INDEX(Food_n_beve,MATCH(1,(Sector_2=BM9)*(Year_2=BM8)*(Month_2=$BO$7),0))</f>
        <v>177.5</v>
      </c>
      <c r="BN21" cm="1">
        <f t="array" ref="BN21">INDEX(Food_n_beve,MATCH(1,(Sector_2=BN9)*(Year_2=BN8)*(Month_2=$BO$7),0))</f>
        <v>173.3</v>
      </c>
      <c r="BO21" cm="1">
        <f t="array" ref="BO21">INDEX(Food_n_beve,MATCH(1,(Sector_2=BO9)*(Year_2=BO8)*(Month_2=$BO$7),0))</f>
        <v>176.8</v>
      </c>
      <c r="BP21" cm="1">
        <f t="array" ref="BP21">INDEX(Food_n_beve,MATCH(1,(Sector_2=BP9)*(Year_2=BP8)*(Month_2=$BO$7),0))</f>
        <v>183.1</v>
      </c>
      <c r="BQ21" cm="1">
        <f t="array" ref="BQ21">INDEX(Food_n_beve,MATCH(1,(Sector_2=BQ9)*(Year_2=BQ8)*(Month_2=$BO$7),0))</f>
        <v>179.1</v>
      </c>
    </row>
    <row r="22" spans="2:69">
      <c r="B22" s="1" t="s">
        <v>34</v>
      </c>
      <c r="C22" s="1">
        <v>2022</v>
      </c>
      <c r="D22" s="1" t="s">
        <v>40</v>
      </c>
      <c r="E22" s="1">
        <v>156.5</v>
      </c>
      <c r="F22" s="1">
        <v>213</v>
      </c>
      <c r="G22" s="1">
        <v>175.2</v>
      </c>
      <c r="H22" s="1">
        <v>166.6</v>
      </c>
      <c r="I22" s="1">
        <v>195.8</v>
      </c>
      <c r="J22" s="1">
        <v>174.2</v>
      </c>
      <c r="K22" s="1">
        <v>182.1</v>
      </c>
      <c r="L22" s="1">
        <v>164.3</v>
      </c>
      <c r="M22" s="1">
        <v>120</v>
      </c>
      <c r="N22" s="1">
        <v>190</v>
      </c>
      <c r="O22" s="1">
        <v>185.2</v>
      </c>
      <c r="P22" s="1">
        <v>175</v>
      </c>
      <c r="Q22" s="62">
        <v>2097.9</v>
      </c>
      <c r="S22" s="62"/>
      <c r="AG22" s="35"/>
      <c r="AH22" s="35"/>
      <c r="AS22" s="1"/>
      <c r="AT22" s="1"/>
      <c r="AU22" s="1"/>
      <c r="AV22" s="1"/>
      <c r="AW22" s="1"/>
      <c r="AX22" s="1"/>
      <c r="AY22" s="1"/>
      <c r="AZ22" s="1" t="s">
        <v>3</v>
      </c>
      <c r="BA22" s="1">
        <v>152.9</v>
      </c>
      <c r="BB22" s="1">
        <v>154.1</v>
      </c>
      <c r="BC22" s="1">
        <v>156.69999999999999</v>
      </c>
      <c r="BD22" s="33">
        <v>173.2</v>
      </c>
      <c r="BE22" s="1">
        <v>173.7</v>
      </c>
      <c r="BF22" s="1">
        <v>174.7</v>
      </c>
      <c r="BG22" s="1"/>
      <c r="BH22" s="62"/>
      <c r="BK22" s="71" t="s">
        <v>120</v>
      </c>
      <c r="BL22">
        <f>SUM(BL10:BL21)</f>
        <v>2041.9</v>
      </c>
      <c r="BM22">
        <f t="shared" ref="BM22:BQ22" si="2">SUM(BM10:BM21)</f>
        <v>2095</v>
      </c>
      <c r="BN22">
        <f t="shared" si="2"/>
        <v>2061.0000000000005</v>
      </c>
      <c r="BO22">
        <f t="shared" si="2"/>
        <v>2105.6000000000004</v>
      </c>
      <c r="BP22">
        <f t="shared" si="2"/>
        <v>2164.5000000000005</v>
      </c>
      <c r="BQ22">
        <f t="shared" si="2"/>
        <v>2127.7000000000003</v>
      </c>
    </row>
    <row r="23" spans="2:69">
      <c r="B23" s="1" t="s">
        <v>34</v>
      </c>
      <c r="C23" s="1">
        <v>2022</v>
      </c>
      <c r="D23" s="1" t="s">
        <v>41</v>
      </c>
      <c r="E23" s="1">
        <v>160.30000000000001</v>
      </c>
      <c r="F23" s="1">
        <v>206.5</v>
      </c>
      <c r="G23" s="1">
        <v>169.2</v>
      </c>
      <c r="H23" s="1">
        <v>168.1</v>
      </c>
      <c r="I23" s="1">
        <v>192.4</v>
      </c>
      <c r="J23" s="1">
        <v>172.9</v>
      </c>
      <c r="K23" s="1">
        <v>186.7</v>
      </c>
      <c r="L23" s="1">
        <v>167.2</v>
      </c>
      <c r="M23" s="1">
        <v>120.9</v>
      </c>
      <c r="N23" s="1">
        <v>193.6</v>
      </c>
      <c r="O23" s="1">
        <v>186.3</v>
      </c>
      <c r="P23" s="1">
        <v>176.3</v>
      </c>
      <c r="Q23" s="62">
        <v>2100.4</v>
      </c>
      <c r="S23" s="62"/>
      <c r="AG23" s="40"/>
      <c r="AH23" s="40"/>
      <c r="AS23" s="1"/>
      <c r="AT23" s="1"/>
      <c r="AU23" s="1"/>
      <c r="AV23" s="1"/>
      <c r="AW23" s="1"/>
      <c r="AX23" s="1"/>
      <c r="AY23" s="1"/>
      <c r="AZ23" s="1" t="s">
        <v>4</v>
      </c>
      <c r="BA23" s="1">
        <v>214.7</v>
      </c>
      <c r="BB23" s="1">
        <v>217</v>
      </c>
      <c r="BC23" s="1">
        <v>221.2</v>
      </c>
      <c r="BD23" s="33">
        <v>211.5</v>
      </c>
      <c r="BE23" s="1">
        <v>214.3</v>
      </c>
      <c r="BF23" s="1">
        <v>219.4</v>
      </c>
      <c r="BG23" s="1"/>
      <c r="BH23" s="62"/>
    </row>
    <row r="24" spans="2:69">
      <c r="B24" s="1" t="s">
        <v>34</v>
      </c>
      <c r="C24" s="1">
        <v>2022</v>
      </c>
      <c r="D24" s="1" t="s">
        <v>42</v>
      </c>
      <c r="E24" s="1">
        <v>163.5</v>
      </c>
      <c r="F24" s="1">
        <v>209.2</v>
      </c>
      <c r="G24" s="1">
        <v>169.7</v>
      </c>
      <c r="H24" s="1">
        <v>169.7</v>
      </c>
      <c r="I24" s="1">
        <v>188.7</v>
      </c>
      <c r="J24" s="1">
        <v>165.7</v>
      </c>
      <c r="K24" s="1">
        <v>191.8</v>
      </c>
      <c r="L24" s="1">
        <v>169.1</v>
      </c>
      <c r="M24" s="1">
        <v>121.6</v>
      </c>
      <c r="N24" s="1">
        <v>197.3</v>
      </c>
      <c r="O24" s="1">
        <v>187.4</v>
      </c>
      <c r="P24" s="1">
        <v>177.8</v>
      </c>
      <c r="Q24" s="62">
        <v>2111.5</v>
      </c>
      <c r="S24" s="62"/>
      <c r="AG24" s="40"/>
      <c r="AH24" s="40"/>
      <c r="AS24" s="1"/>
      <c r="AT24" s="1"/>
      <c r="AU24" s="1"/>
      <c r="AV24" s="1"/>
      <c r="AW24" s="1"/>
      <c r="AX24" s="1"/>
      <c r="AY24" s="1"/>
      <c r="AZ24" s="1" t="s">
        <v>5</v>
      </c>
      <c r="BA24" s="1">
        <v>161.4</v>
      </c>
      <c r="BB24" s="1">
        <v>162.4</v>
      </c>
      <c r="BC24" s="1">
        <v>164.1</v>
      </c>
      <c r="BD24" s="33">
        <v>171</v>
      </c>
      <c r="BE24" s="1">
        <v>173.2</v>
      </c>
      <c r="BF24" s="1">
        <v>176.7</v>
      </c>
      <c r="BG24" s="1"/>
      <c r="BH24" s="62"/>
    </row>
    <row r="25" spans="2:69">
      <c r="B25" s="1" t="s">
        <v>34</v>
      </c>
      <c r="C25" s="1">
        <v>2022</v>
      </c>
      <c r="D25" s="1" t="s">
        <v>43</v>
      </c>
      <c r="E25" s="1">
        <v>165.2</v>
      </c>
      <c r="F25" s="1">
        <v>210.9</v>
      </c>
      <c r="G25" s="1">
        <v>170.9</v>
      </c>
      <c r="H25" s="1">
        <v>170.9</v>
      </c>
      <c r="I25" s="1">
        <v>186.5</v>
      </c>
      <c r="J25" s="1">
        <v>163.80000000000001</v>
      </c>
      <c r="K25" s="1">
        <v>199.7</v>
      </c>
      <c r="L25" s="1">
        <v>169.8</v>
      </c>
      <c r="M25" s="1">
        <v>121.9</v>
      </c>
      <c r="N25" s="1">
        <v>199.9</v>
      </c>
      <c r="O25" s="1">
        <v>188.3</v>
      </c>
      <c r="P25" s="1">
        <v>179.6</v>
      </c>
      <c r="Q25" s="62">
        <v>2127.4</v>
      </c>
      <c r="S25" s="62"/>
      <c r="AG25" s="40"/>
      <c r="AH25" s="40"/>
      <c r="AS25" s="1"/>
      <c r="AT25" s="1"/>
      <c r="AU25" s="1"/>
      <c r="AV25" s="1"/>
      <c r="AW25" s="1"/>
      <c r="AX25" s="1"/>
      <c r="AY25" s="1"/>
      <c r="AZ25" s="1" t="s">
        <v>6</v>
      </c>
      <c r="BA25" s="1">
        <v>164.6</v>
      </c>
      <c r="BB25" s="1">
        <v>164.9</v>
      </c>
      <c r="BC25" s="1">
        <v>165.4</v>
      </c>
      <c r="BD25" s="33">
        <v>179.6</v>
      </c>
      <c r="BE25" s="1">
        <v>179.5</v>
      </c>
      <c r="BF25" s="1">
        <v>179.4</v>
      </c>
      <c r="BG25" s="1"/>
      <c r="BH25" s="62"/>
    </row>
    <row r="26" spans="2:69">
      <c r="B26" s="1" t="s">
        <v>34</v>
      </c>
      <c r="C26" s="1">
        <v>2022</v>
      </c>
      <c r="D26" s="1" t="s">
        <v>44</v>
      </c>
      <c r="E26" s="1">
        <v>167.4</v>
      </c>
      <c r="F26" s="1">
        <v>209.4</v>
      </c>
      <c r="G26" s="1">
        <v>181.4</v>
      </c>
      <c r="H26" s="1">
        <v>172.3</v>
      </c>
      <c r="I26" s="1">
        <v>188.9</v>
      </c>
      <c r="J26" s="1">
        <v>160.69999999999999</v>
      </c>
      <c r="K26" s="1">
        <v>183.1</v>
      </c>
      <c r="L26" s="1">
        <v>170.5</v>
      </c>
      <c r="M26" s="1">
        <v>122.1</v>
      </c>
      <c r="N26" s="1">
        <v>202.8</v>
      </c>
      <c r="O26" s="1">
        <v>189.5</v>
      </c>
      <c r="P26" s="1">
        <v>178.3</v>
      </c>
      <c r="Q26" s="62">
        <v>2126.3999999999996</v>
      </c>
      <c r="S26" s="62"/>
      <c r="AG26" s="40"/>
      <c r="AH26" s="40"/>
      <c r="AS26" s="1"/>
      <c r="AT26" s="1"/>
      <c r="AU26" s="1"/>
      <c r="AV26" s="1"/>
      <c r="AW26" s="1"/>
      <c r="AX26" s="1"/>
      <c r="AY26" s="1"/>
      <c r="AZ26" s="1" t="s">
        <v>7</v>
      </c>
      <c r="BA26" s="1">
        <v>209.9</v>
      </c>
      <c r="BB26" s="1">
        <v>202.4</v>
      </c>
      <c r="BC26" s="1">
        <v>189.5</v>
      </c>
      <c r="BD26" s="33">
        <v>173.3</v>
      </c>
      <c r="BE26" s="1">
        <v>170</v>
      </c>
      <c r="BF26" s="1">
        <v>164.4</v>
      </c>
      <c r="BG26" s="1"/>
      <c r="BH26" s="62"/>
      <c r="BK26" s="14" t="s">
        <v>137</v>
      </c>
      <c r="BL26" s="14" t="s">
        <v>2</v>
      </c>
      <c r="BM26" s="14" t="s">
        <v>38</v>
      </c>
    </row>
    <row r="27" spans="2:69">
      <c r="B27" s="1" t="s">
        <v>34</v>
      </c>
      <c r="C27" s="1">
        <v>2022</v>
      </c>
      <c r="D27" s="1" t="s">
        <v>45</v>
      </c>
      <c r="E27" s="1">
        <v>169.2</v>
      </c>
      <c r="F27" s="1">
        <v>209</v>
      </c>
      <c r="G27" s="1">
        <v>190.2</v>
      </c>
      <c r="H27" s="1">
        <v>173.6</v>
      </c>
      <c r="I27" s="1">
        <v>188.5</v>
      </c>
      <c r="J27" s="1">
        <v>158</v>
      </c>
      <c r="K27" s="1">
        <v>159.9</v>
      </c>
      <c r="L27" s="1">
        <v>170.8</v>
      </c>
      <c r="M27" s="1">
        <v>121.8</v>
      </c>
      <c r="N27" s="1">
        <v>205.2</v>
      </c>
      <c r="O27" s="1">
        <v>190.3</v>
      </c>
      <c r="P27" s="1">
        <v>175.9</v>
      </c>
      <c r="Q27" s="62">
        <v>2112.4</v>
      </c>
      <c r="S27" s="62"/>
      <c r="AG27" s="40"/>
      <c r="AH27" s="40"/>
      <c r="AS27" s="1"/>
      <c r="AT27" s="1"/>
      <c r="AU27" s="1"/>
      <c r="AV27" s="1"/>
      <c r="AW27" s="1"/>
      <c r="AX27" s="1"/>
      <c r="AY27" s="1"/>
      <c r="AZ27" s="1" t="s">
        <v>8</v>
      </c>
      <c r="BA27" s="1">
        <v>168</v>
      </c>
      <c r="BB27" s="1">
        <v>171</v>
      </c>
      <c r="BC27" s="1">
        <v>174.5</v>
      </c>
      <c r="BD27" s="33">
        <v>169</v>
      </c>
      <c r="BE27" s="1">
        <v>172.2</v>
      </c>
      <c r="BF27" s="1">
        <v>175.8</v>
      </c>
      <c r="BG27" s="1"/>
      <c r="BH27" s="62"/>
    </row>
    <row r="28" spans="2:69">
      <c r="B28" s="1" t="s">
        <v>34</v>
      </c>
      <c r="C28" s="1">
        <v>2023</v>
      </c>
      <c r="D28" s="1" t="s">
        <v>31</v>
      </c>
      <c r="E28" s="1">
        <v>173.8</v>
      </c>
      <c r="F28" s="1">
        <v>210.7</v>
      </c>
      <c r="G28" s="1">
        <v>194.5</v>
      </c>
      <c r="H28" s="1">
        <v>174.6</v>
      </c>
      <c r="I28" s="1">
        <v>187.2</v>
      </c>
      <c r="J28" s="1">
        <v>158.30000000000001</v>
      </c>
      <c r="K28" s="1">
        <v>153.9</v>
      </c>
      <c r="L28" s="1">
        <v>170.9</v>
      </c>
      <c r="M28" s="1">
        <v>121.1</v>
      </c>
      <c r="N28" s="1">
        <v>208.4</v>
      </c>
      <c r="O28" s="1">
        <v>191.2</v>
      </c>
      <c r="P28" s="1">
        <v>176.7</v>
      </c>
      <c r="Q28" s="62">
        <v>2121.3000000000002</v>
      </c>
      <c r="S28" s="62"/>
      <c r="AG28" s="40"/>
      <c r="AH28" s="40"/>
      <c r="AS28" s="1"/>
      <c r="AT28" s="1"/>
      <c r="AU28" s="1"/>
      <c r="AV28" s="1"/>
      <c r="AW28" s="1"/>
      <c r="AX28" s="1"/>
      <c r="AY28" s="1"/>
      <c r="AZ28" s="1" t="s">
        <v>9</v>
      </c>
      <c r="BA28" s="1">
        <v>160.4</v>
      </c>
      <c r="BB28" s="1">
        <v>174.9</v>
      </c>
      <c r="BC28" s="1">
        <v>203.2</v>
      </c>
      <c r="BD28" s="33">
        <v>148.69999999999999</v>
      </c>
      <c r="BE28" s="1">
        <v>161</v>
      </c>
      <c r="BF28" s="1">
        <v>185</v>
      </c>
      <c r="BG28" s="1"/>
      <c r="BH28" s="62"/>
      <c r="BK28" s="47" t="s">
        <v>136</v>
      </c>
      <c r="BL28" s="47" t="s">
        <v>30</v>
      </c>
      <c r="BM28" s="47" t="s">
        <v>33</v>
      </c>
      <c r="BN28" s="47" t="s">
        <v>34</v>
      </c>
    </row>
    <row r="29" spans="2:69">
      <c r="B29" s="1" t="s">
        <v>34</v>
      </c>
      <c r="C29" s="1">
        <v>2023</v>
      </c>
      <c r="D29" s="1" t="s">
        <v>35</v>
      </c>
      <c r="E29" s="1">
        <v>174.4</v>
      </c>
      <c r="F29" s="1">
        <v>207.7</v>
      </c>
      <c r="G29" s="1">
        <v>175.2</v>
      </c>
      <c r="H29" s="1">
        <v>177.3</v>
      </c>
      <c r="I29" s="1">
        <v>179.3</v>
      </c>
      <c r="J29" s="1">
        <v>169.5</v>
      </c>
      <c r="K29" s="1">
        <v>152.69999999999999</v>
      </c>
      <c r="L29" s="1">
        <v>171</v>
      </c>
      <c r="M29" s="1">
        <v>120</v>
      </c>
      <c r="N29" s="1">
        <v>209.7</v>
      </c>
      <c r="O29" s="1">
        <v>193</v>
      </c>
      <c r="P29" s="1">
        <v>177</v>
      </c>
      <c r="Q29" s="62">
        <v>2106.8000000000002</v>
      </c>
      <c r="S29" s="62"/>
      <c r="AG29" s="40"/>
      <c r="AH29" s="40"/>
      <c r="AS29" s="1"/>
      <c r="AT29" s="1"/>
      <c r="AU29" s="1"/>
      <c r="AV29" s="1"/>
      <c r="AW29" s="1"/>
      <c r="AX29" s="1"/>
      <c r="AY29" s="1"/>
      <c r="AZ29" s="1" t="s">
        <v>10</v>
      </c>
      <c r="BA29" s="1">
        <v>165</v>
      </c>
      <c r="BB29" s="1">
        <v>164.7</v>
      </c>
      <c r="BC29" s="1">
        <v>164.1</v>
      </c>
      <c r="BD29" s="33">
        <v>174.9</v>
      </c>
      <c r="BE29" s="1">
        <v>175.6</v>
      </c>
      <c r="BF29" s="1">
        <v>176.9</v>
      </c>
      <c r="BG29" s="1"/>
      <c r="BH29" s="62"/>
      <c r="BK29" s="1" t="s">
        <v>3</v>
      </c>
      <c r="BL29">
        <f>BO10-BL10</f>
        <v>20.299999999999983</v>
      </c>
      <c r="BM29">
        <f t="shared" ref="BM29:BN41" si="3">BP10-BM10</f>
        <v>18</v>
      </c>
      <c r="BN29">
        <f t="shared" si="3"/>
        <v>19.599999999999994</v>
      </c>
    </row>
    <row r="30" spans="2:69">
      <c r="B30" s="1" t="s">
        <v>34</v>
      </c>
      <c r="C30" s="1">
        <v>2023</v>
      </c>
      <c r="D30" s="1" t="s">
        <v>36</v>
      </c>
      <c r="E30" s="1">
        <v>174.4</v>
      </c>
      <c r="F30" s="1">
        <v>207.7</v>
      </c>
      <c r="G30" s="1">
        <v>175.2</v>
      </c>
      <c r="H30" s="1">
        <v>177.3</v>
      </c>
      <c r="I30" s="1">
        <v>179.2</v>
      </c>
      <c r="J30" s="1">
        <v>169.5</v>
      </c>
      <c r="K30" s="1">
        <v>152.80000000000001</v>
      </c>
      <c r="L30" s="1">
        <v>171.1</v>
      </c>
      <c r="M30" s="1">
        <v>120</v>
      </c>
      <c r="N30" s="1">
        <v>209.7</v>
      </c>
      <c r="O30" s="1">
        <v>193</v>
      </c>
      <c r="P30" s="1">
        <v>177</v>
      </c>
      <c r="Q30" s="62">
        <v>2106.8999999999996</v>
      </c>
      <c r="S30" s="62"/>
      <c r="AG30" s="40"/>
      <c r="AH30" s="40"/>
      <c r="AS30" s="1"/>
      <c r="AT30" s="1"/>
      <c r="AU30" s="1"/>
      <c r="AV30" s="1"/>
      <c r="AW30" s="1"/>
      <c r="AX30" s="1"/>
      <c r="AY30" s="1"/>
      <c r="AZ30" s="1" t="s">
        <v>11</v>
      </c>
      <c r="BA30" s="1">
        <v>118.9</v>
      </c>
      <c r="BB30" s="1">
        <v>119.7</v>
      </c>
      <c r="BC30" s="1">
        <v>121.2</v>
      </c>
      <c r="BD30" s="33">
        <v>121.9</v>
      </c>
      <c r="BE30" s="1">
        <v>122.7</v>
      </c>
      <c r="BF30" s="1">
        <v>124.2</v>
      </c>
      <c r="BG30" s="1"/>
      <c r="BH30" s="62"/>
      <c r="BK30" s="1" t="s">
        <v>4</v>
      </c>
      <c r="BL30">
        <f t="shared" ref="BL30:BL41" si="4">BO11-BL11</f>
        <v>-3.1999999999999886</v>
      </c>
      <c r="BM30">
        <f t="shared" si="3"/>
        <v>-1.7999999999999829</v>
      </c>
      <c r="BN30">
        <f t="shared" si="3"/>
        <v>-2.6999999999999886</v>
      </c>
    </row>
    <row r="31" spans="2:69">
      <c r="B31" s="1" t="s">
        <v>34</v>
      </c>
      <c r="C31" s="1">
        <v>2023</v>
      </c>
      <c r="D31" s="1" t="s">
        <v>37</v>
      </c>
      <c r="E31" s="1">
        <v>173.8</v>
      </c>
      <c r="F31" s="1">
        <v>209.3</v>
      </c>
      <c r="G31" s="1">
        <v>169.6</v>
      </c>
      <c r="H31" s="1">
        <v>178.4</v>
      </c>
      <c r="I31" s="1">
        <v>174.9</v>
      </c>
      <c r="J31" s="1">
        <v>176.3</v>
      </c>
      <c r="K31" s="1">
        <v>155.4</v>
      </c>
      <c r="L31" s="1">
        <v>173.4</v>
      </c>
      <c r="M31" s="1">
        <v>121.3</v>
      </c>
      <c r="N31" s="1">
        <v>212.9</v>
      </c>
      <c r="O31" s="1">
        <v>193.5</v>
      </c>
      <c r="P31" s="1">
        <v>177.9</v>
      </c>
      <c r="Q31" s="62">
        <v>2116.7000000000003</v>
      </c>
      <c r="S31" s="62"/>
      <c r="AS31" s="1"/>
      <c r="AT31" s="1"/>
      <c r="AU31" s="1"/>
      <c r="AV31" s="1"/>
      <c r="AW31" s="1"/>
      <c r="AX31" s="1"/>
      <c r="AY31" s="1"/>
      <c r="AZ31" s="1" t="s">
        <v>12</v>
      </c>
      <c r="BA31" s="1">
        <v>186.6</v>
      </c>
      <c r="BB31" s="1">
        <v>184.9</v>
      </c>
      <c r="BC31" s="1">
        <v>181.4</v>
      </c>
      <c r="BD31" s="33">
        <v>221</v>
      </c>
      <c r="BE31" s="1">
        <v>218</v>
      </c>
      <c r="BF31" s="1">
        <v>211.9</v>
      </c>
      <c r="BG31" s="1"/>
      <c r="BH31" s="62"/>
      <c r="BK31" s="1" t="s">
        <v>5</v>
      </c>
      <c r="BL31">
        <f t="shared" si="4"/>
        <v>9.5999999999999943</v>
      </c>
      <c r="BM31">
        <f t="shared" si="3"/>
        <v>12.599999999999994</v>
      </c>
      <c r="BN31">
        <f t="shared" si="3"/>
        <v>10.799999999999983</v>
      </c>
    </row>
    <row r="32" spans="2:69">
      <c r="B32" s="1" t="s">
        <v>34</v>
      </c>
      <c r="C32" s="1">
        <v>2023</v>
      </c>
      <c r="D32" s="1" t="s">
        <v>38</v>
      </c>
      <c r="E32" s="1">
        <v>173.7</v>
      </c>
      <c r="F32" s="1">
        <v>214.3</v>
      </c>
      <c r="G32" s="1">
        <v>173.2</v>
      </c>
      <c r="H32" s="1">
        <v>179.5</v>
      </c>
      <c r="I32" s="1">
        <v>170</v>
      </c>
      <c r="J32" s="1">
        <v>172.2</v>
      </c>
      <c r="K32" s="1">
        <v>161</v>
      </c>
      <c r="L32" s="1">
        <v>175.6</v>
      </c>
      <c r="M32" s="1">
        <v>122.7</v>
      </c>
      <c r="N32" s="1">
        <v>218</v>
      </c>
      <c r="O32" s="1">
        <v>194.2</v>
      </c>
      <c r="P32" s="1">
        <v>179.1</v>
      </c>
      <c r="Q32" s="62">
        <v>2133.5</v>
      </c>
      <c r="S32" s="62"/>
      <c r="AS32" s="1"/>
      <c r="AT32" s="1"/>
      <c r="AU32" s="1"/>
      <c r="AV32" s="1"/>
      <c r="AW32" s="1"/>
      <c r="AX32" s="1"/>
      <c r="AY32" s="1"/>
      <c r="AZ32" s="1" t="s">
        <v>14</v>
      </c>
      <c r="BA32" s="1">
        <v>180.4</v>
      </c>
      <c r="BB32" s="1">
        <v>182.5</v>
      </c>
      <c r="BC32" s="1">
        <v>184.9</v>
      </c>
      <c r="BD32" s="33">
        <v>191.1</v>
      </c>
      <c r="BE32" s="1">
        <v>194.2</v>
      </c>
      <c r="BF32" s="1">
        <v>197.7</v>
      </c>
      <c r="BG32" s="1"/>
      <c r="BH32" s="62"/>
      <c r="BK32" s="1" t="s">
        <v>6</v>
      </c>
      <c r="BL32">
        <f t="shared" si="4"/>
        <v>20.299999999999983</v>
      </c>
      <c r="BM32">
        <f t="shared" si="3"/>
        <v>18</v>
      </c>
      <c r="BN32">
        <f t="shared" si="3"/>
        <v>19.599999999999994</v>
      </c>
    </row>
    <row r="33" spans="2:67">
      <c r="B33" s="1" t="s">
        <v>33</v>
      </c>
      <c r="C33" s="1">
        <v>2022</v>
      </c>
      <c r="D33" s="1" t="s">
        <v>38</v>
      </c>
      <c r="E33" s="1">
        <v>156.69999999999999</v>
      </c>
      <c r="F33" s="1">
        <v>221.2</v>
      </c>
      <c r="G33" s="1">
        <v>164.1</v>
      </c>
      <c r="H33" s="1">
        <v>165.4</v>
      </c>
      <c r="I33" s="1">
        <v>189.5</v>
      </c>
      <c r="J33" s="1">
        <v>174.5</v>
      </c>
      <c r="K33" s="1">
        <v>203.2</v>
      </c>
      <c r="L33" s="1">
        <v>164.1</v>
      </c>
      <c r="M33" s="1">
        <v>121.2</v>
      </c>
      <c r="N33" s="1">
        <v>181.4</v>
      </c>
      <c r="O33" s="1">
        <v>184.9</v>
      </c>
      <c r="P33" s="1">
        <v>177.5</v>
      </c>
      <c r="Q33" s="62">
        <v>2103.7000000000003</v>
      </c>
      <c r="S33" s="62"/>
      <c r="AZ33" s="1" t="s">
        <v>15</v>
      </c>
      <c r="BA33" s="1">
        <v>170.8</v>
      </c>
      <c r="BB33" s="1">
        <v>173.3</v>
      </c>
      <c r="BC33" s="1">
        <v>177.5</v>
      </c>
      <c r="BD33" s="33">
        <v>176.8</v>
      </c>
      <c r="BE33" s="1">
        <v>179.1</v>
      </c>
      <c r="BF33" s="1">
        <v>183.1</v>
      </c>
      <c r="BK33" s="1" t="s">
        <v>7</v>
      </c>
      <c r="BL33">
        <f t="shared" si="4"/>
        <v>-36.599999999999994</v>
      </c>
      <c r="BM33">
        <f t="shared" si="3"/>
        <v>-25.099999999999994</v>
      </c>
      <c r="BN33">
        <f t="shared" si="3"/>
        <v>-32.400000000000006</v>
      </c>
    </row>
    <row r="34" spans="2:67">
      <c r="B34" s="1" t="s">
        <v>33</v>
      </c>
      <c r="C34" s="1">
        <v>2022</v>
      </c>
      <c r="D34" s="1" t="s">
        <v>39</v>
      </c>
      <c r="E34" s="1">
        <v>157.5</v>
      </c>
      <c r="F34" s="1">
        <v>223.4</v>
      </c>
      <c r="G34" s="1">
        <v>172.8</v>
      </c>
      <c r="H34" s="1">
        <v>166.4</v>
      </c>
      <c r="I34" s="1">
        <v>188.6</v>
      </c>
      <c r="J34" s="1">
        <v>174.1</v>
      </c>
      <c r="K34" s="1">
        <v>211.5</v>
      </c>
      <c r="L34" s="1">
        <v>163.6</v>
      </c>
      <c r="M34" s="1">
        <v>121.4</v>
      </c>
      <c r="N34" s="1">
        <v>183.5</v>
      </c>
      <c r="O34" s="1">
        <v>186.3</v>
      </c>
      <c r="P34" s="1">
        <v>179.3</v>
      </c>
      <c r="Q34" s="62">
        <v>2128.4</v>
      </c>
      <c r="S34" s="62"/>
      <c r="AS34" s="1"/>
      <c r="AT34" s="1"/>
      <c r="AU34" s="1"/>
      <c r="AV34" s="1"/>
      <c r="AW34" s="1"/>
      <c r="AX34" s="1"/>
      <c r="AY34" s="1"/>
      <c r="AZ34" s="66" t="s">
        <v>96</v>
      </c>
      <c r="BA34" s="62">
        <v>2053.6000000000004</v>
      </c>
      <c r="BB34" s="62">
        <v>2071.8000000000002</v>
      </c>
      <c r="BC34" s="62">
        <v>2103.7000000000003</v>
      </c>
      <c r="BD34" s="68">
        <v>2112.0000000000005</v>
      </c>
      <c r="BE34" s="62">
        <v>2133.5</v>
      </c>
      <c r="BF34" s="62">
        <v>2169.2000000000003</v>
      </c>
      <c r="BG34" s="1"/>
      <c r="BH34" s="62"/>
      <c r="BK34" s="1" t="s">
        <v>8</v>
      </c>
      <c r="BL34">
        <f t="shared" si="4"/>
        <v>1</v>
      </c>
      <c r="BM34">
        <f t="shared" si="3"/>
        <v>1.3000000000000114</v>
      </c>
      <c r="BN34">
        <f t="shared" si="3"/>
        <v>1.1999999999999886</v>
      </c>
    </row>
    <row r="35" spans="2:67">
      <c r="B35" s="1" t="s">
        <v>33</v>
      </c>
      <c r="C35" s="1">
        <v>2022</v>
      </c>
      <c r="D35" s="1" t="s">
        <v>40</v>
      </c>
      <c r="E35" s="1">
        <v>159.30000000000001</v>
      </c>
      <c r="F35" s="1">
        <v>217.1</v>
      </c>
      <c r="G35" s="1">
        <v>176.6</v>
      </c>
      <c r="H35" s="1">
        <v>167.1</v>
      </c>
      <c r="I35" s="1">
        <v>184.8</v>
      </c>
      <c r="J35" s="1">
        <v>179.5</v>
      </c>
      <c r="K35" s="1">
        <v>208.5</v>
      </c>
      <c r="L35" s="1">
        <v>164</v>
      </c>
      <c r="M35" s="1">
        <v>121.5</v>
      </c>
      <c r="N35" s="1">
        <v>186.3</v>
      </c>
      <c r="O35" s="1">
        <v>187.7</v>
      </c>
      <c r="P35" s="1">
        <v>179.4</v>
      </c>
      <c r="Q35" s="62">
        <v>2131.8000000000002</v>
      </c>
      <c r="S35" s="62"/>
      <c r="AS35" s="1"/>
      <c r="AT35" s="1"/>
      <c r="AU35" s="1"/>
      <c r="AV35" s="1"/>
      <c r="AW35" s="1"/>
      <c r="AX35" s="1"/>
      <c r="AY35" s="1"/>
      <c r="AZ35" s="1"/>
      <c r="BA35" s="1"/>
      <c r="BB35" s="1"/>
      <c r="BC35" s="1"/>
      <c r="BD35" s="1"/>
      <c r="BE35" s="1"/>
      <c r="BF35" s="1"/>
      <c r="BG35" s="1"/>
      <c r="BH35" s="62"/>
      <c r="BK35" s="1" t="s">
        <v>9</v>
      </c>
      <c r="BL35">
        <f t="shared" si="4"/>
        <v>-11.700000000000017</v>
      </c>
      <c r="BM35">
        <f t="shared" si="3"/>
        <v>-18.199999999999989</v>
      </c>
      <c r="BN35">
        <f t="shared" si="3"/>
        <v>-13.900000000000006</v>
      </c>
    </row>
    <row r="36" spans="2:67">
      <c r="B36" s="1" t="s">
        <v>33</v>
      </c>
      <c r="C36" s="1">
        <v>2022</v>
      </c>
      <c r="D36" s="1" t="s">
        <v>41</v>
      </c>
      <c r="E36" s="1">
        <v>162.1</v>
      </c>
      <c r="F36" s="1">
        <v>210.9</v>
      </c>
      <c r="G36" s="1">
        <v>170.6</v>
      </c>
      <c r="H36" s="1">
        <v>168.4</v>
      </c>
      <c r="I36" s="1">
        <v>182.5</v>
      </c>
      <c r="J36" s="1">
        <v>177.1</v>
      </c>
      <c r="K36" s="1">
        <v>213.1</v>
      </c>
      <c r="L36" s="1">
        <v>167.3</v>
      </c>
      <c r="M36" s="1">
        <v>122.2</v>
      </c>
      <c r="N36" s="1">
        <v>189.7</v>
      </c>
      <c r="O36" s="1">
        <v>188.9</v>
      </c>
      <c r="P36" s="1">
        <v>180.4</v>
      </c>
      <c r="Q36" s="62">
        <v>2133.1999999999998</v>
      </c>
      <c r="S36" s="62"/>
      <c r="AS36" s="1"/>
      <c r="AT36" s="1"/>
      <c r="AU36" s="1"/>
      <c r="AV36" s="1"/>
      <c r="AW36" s="1"/>
      <c r="AX36" s="1"/>
      <c r="AY36" s="1"/>
      <c r="AZ36" s="1"/>
      <c r="BA36" s="1"/>
      <c r="BB36" s="1"/>
      <c r="BC36" s="1"/>
      <c r="BD36" s="1"/>
      <c r="BE36" s="1"/>
      <c r="BF36" s="1"/>
      <c r="BG36" s="1"/>
      <c r="BH36" s="62"/>
      <c r="BK36" s="1" t="s">
        <v>10</v>
      </c>
      <c r="BL36">
        <f t="shared" si="4"/>
        <v>9.9000000000000057</v>
      </c>
      <c r="BM36">
        <f t="shared" si="3"/>
        <v>12.800000000000011</v>
      </c>
      <c r="BN36">
        <f t="shared" si="3"/>
        <v>10.900000000000006</v>
      </c>
    </row>
    <row r="37" spans="2:67">
      <c r="B37" s="1" t="s">
        <v>33</v>
      </c>
      <c r="C37" s="1">
        <v>2022</v>
      </c>
      <c r="D37" s="1" t="s">
        <v>42</v>
      </c>
      <c r="E37" s="1">
        <v>164.9</v>
      </c>
      <c r="F37" s="1">
        <v>213.7</v>
      </c>
      <c r="G37" s="1">
        <v>170.9</v>
      </c>
      <c r="H37" s="1">
        <v>170.1</v>
      </c>
      <c r="I37" s="1">
        <v>179.3</v>
      </c>
      <c r="J37" s="1">
        <v>167.5</v>
      </c>
      <c r="K37" s="1">
        <v>220.8</v>
      </c>
      <c r="L37" s="1">
        <v>169.2</v>
      </c>
      <c r="M37" s="1">
        <v>123.1</v>
      </c>
      <c r="N37" s="1">
        <v>193.6</v>
      </c>
      <c r="O37" s="1">
        <v>190.4</v>
      </c>
      <c r="P37" s="1">
        <v>181.8</v>
      </c>
      <c r="Q37" s="62">
        <v>2145.3000000000002</v>
      </c>
      <c r="S37" s="62"/>
      <c r="AS37" s="1"/>
      <c r="AT37" s="1"/>
      <c r="AU37" s="1"/>
      <c r="AV37" s="1"/>
      <c r="AW37" s="1"/>
      <c r="AX37" s="1"/>
      <c r="AY37" s="1"/>
      <c r="AZ37" s="1"/>
      <c r="BA37" s="1"/>
      <c r="BB37" s="1"/>
      <c r="BC37" s="1"/>
      <c r="BD37" s="1"/>
      <c r="BE37" s="1"/>
      <c r="BF37" s="1"/>
      <c r="BG37" s="1"/>
      <c r="BH37" s="62"/>
      <c r="BK37" s="1" t="s">
        <v>11</v>
      </c>
      <c r="BL37">
        <f t="shared" si="4"/>
        <v>3</v>
      </c>
      <c r="BM37">
        <f t="shared" si="3"/>
        <v>3</v>
      </c>
      <c r="BN37">
        <f t="shared" si="3"/>
        <v>3</v>
      </c>
    </row>
    <row r="38" spans="2:67">
      <c r="B38" s="1" t="s">
        <v>33</v>
      </c>
      <c r="C38" s="1">
        <v>2022</v>
      </c>
      <c r="D38" s="1" t="s">
        <v>43</v>
      </c>
      <c r="E38" s="1">
        <v>166.4</v>
      </c>
      <c r="F38" s="1">
        <v>214.9</v>
      </c>
      <c r="G38" s="1">
        <v>171.9</v>
      </c>
      <c r="H38" s="1">
        <v>171</v>
      </c>
      <c r="I38" s="1">
        <v>177.7</v>
      </c>
      <c r="J38" s="1">
        <v>165.7</v>
      </c>
      <c r="K38" s="1">
        <v>228.6</v>
      </c>
      <c r="L38" s="1">
        <v>169.9</v>
      </c>
      <c r="M38" s="1">
        <v>123.4</v>
      </c>
      <c r="N38" s="1">
        <v>196.4</v>
      </c>
      <c r="O38" s="1">
        <v>191.5</v>
      </c>
      <c r="P38" s="1">
        <v>183.3</v>
      </c>
      <c r="Q38" s="62">
        <v>2160.7000000000003</v>
      </c>
      <c r="S38" s="62"/>
      <c r="AS38" s="1"/>
      <c r="AT38" s="1"/>
      <c r="AU38" s="1"/>
      <c r="AV38" s="1"/>
      <c r="AW38" s="1"/>
      <c r="AX38" s="1"/>
      <c r="AY38" s="1"/>
      <c r="AZ38" s="1"/>
      <c r="BA38" s="1"/>
      <c r="BB38" s="1"/>
      <c r="BC38" s="1"/>
      <c r="BD38" s="1"/>
      <c r="BE38" s="1"/>
      <c r="BF38" s="1"/>
      <c r="BG38" s="1"/>
      <c r="BH38" s="62"/>
      <c r="BK38" s="73" t="s">
        <v>12</v>
      </c>
      <c r="BL38">
        <f t="shared" si="4"/>
        <v>34.400000000000006</v>
      </c>
      <c r="BM38">
        <f t="shared" si="3"/>
        <v>30.5</v>
      </c>
      <c r="BN38">
        <f t="shared" si="3"/>
        <v>33.099999999999994</v>
      </c>
    </row>
    <row r="39" spans="2:67">
      <c r="B39" s="1" t="s">
        <v>33</v>
      </c>
      <c r="C39" s="1">
        <v>2022</v>
      </c>
      <c r="D39" s="1" t="s">
        <v>44</v>
      </c>
      <c r="E39" s="1">
        <v>168.4</v>
      </c>
      <c r="F39" s="1">
        <v>213.4</v>
      </c>
      <c r="G39" s="1">
        <v>183.2</v>
      </c>
      <c r="H39" s="1">
        <v>172.3</v>
      </c>
      <c r="I39" s="1">
        <v>180</v>
      </c>
      <c r="J39" s="1">
        <v>162.6</v>
      </c>
      <c r="K39" s="1">
        <v>205.5</v>
      </c>
      <c r="L39" s="1">
        <v>171</v>
      </c>
      <c r="M39" s="1">
        <v>123.4</v>
      </c>
      <c r="N39" s="1">
        <v>198.8</v>
      </c>
      <c r="O39" s="1">
        <v>192.4</v>
      </c>
      <c r="P39" s="1">
        <v>181.3</v>
      </c>
      <c r="Q39" s="62">
        <v>2152.3000000000002</v>
      </c>
      <c r="S39" s="62"/>
      <c r="AS39" s="1"/>
      <c r="AT39" s="1"/>
      <c r="AU39" s="1"/>
      <c r="AV39" s="1"/>
      <c r="AW39" s="1"/>
      <c r="AX39" s="1"/>
      <c r="AY39" s="1"/>
      <c r="AZ39" s="1"/>
      <c r="BA39" s="1"/>
      <c r="BB39" s="1"/>
      <c r="BC39" s="1"/>
      <c r="BD39" s="1"/>
      <c r="BE39" s="1"/>
      <c r="BF39" s="1"/>
      <c r="BG39" s="1"/>
      <c r="BH39" s="62"/>
      <c r="BK39" s="1" t="s">
        <v>14</v>
      </c>
      <c r="BL39">
        <f t="shared" si="4"/>
        <v>10.699999999999989</v>
      </c>
      <c r="BM39">
        <f t="shared" si="3"/>
        <v>12.799999999999983</v>
      </c>
      <c r="BN39">
        <f t="shared" si="3"/>
        <v>11.699999999999989</v>
      </c>
    </row>
    <row r="40" spans="2:67">
      <c r="B40" s="1" t="s">
        <v>33</v>
      </c>
      <c r="C40" s="1">
        <v>2022</v>
      </c>
      <c r="D40" s="1" t="s">
        <v>45</v>
      </c>
      <c r="E40" s="1">
        <v>170.2</v>
      </c>
      <c r="F40" s="1">
        <v>212.9</v>
      </c>
      <c r="G40" s="1">
        <v>191.9</v>
      </c>
      <c r="H40" s="1">
        <v>173.9</v>
      </c>
      <c r="I40" s="1">
        <v>179.1</v>
      </c>
      <c r="J40" s="1">
        <v>159.5</v>
      </c>
      <c r="K40" s="1">
        <v>178.7</v>
      </c>
      <c r="L40" s="1">
        <v>171.3</v>
      </c>
      <c r="M40" s="1">
        <v>123.1</v>
      </c>
      <c r="N40" s="1">
        <v>200.5</v>
      </c>
      <c r="O40" s="1">
        <v>193.3</v>
      </c>
      <c r="P40" s="1">
        <v>178.6</v>
      </c>
      <c r="Q40" s="62">
        <v>2133</v>
      </c>
      <c r="S40" s="62"/>
      <c r="AS40" s="1"/>
      <c r="AT40" s="1"/>
      <c r="AU40" s="1"/>
      <c r="AV40" s="1"/>
      <c r="AW40" s="1"/>
      <c r="AX40" s="1"/>
      <c r="AY40" s="1"/>
      <c r="AZ40" s="1"/>
      <c r="BA40" s="1"/>
      <c r="BB40" s="1"/>
      <c r="BC40" s="1"/>
      <c r="BD40" s="1"/>
      <c r="BE40" s="1"/>
      <c r="BF40" s="1"/>
      <c r="BG40" s="1"/>
      <c r="BH40" s="62"/>
      <c r="BK40" s="1" t="s">
        <v>15</v>
      </c>
      <c r="BL40">
        <f t="shared" si="4"/>
        <v>6</v>
      </c>
      <c r="BM40">
        <f t="shared" si="3"/>
        <v>5.5999999999999943</v>
      </c>
      <c r="BN40">
        <f t="shared" si="3"/>
        <v>5.7999999999999829</v>
      </c>
    </row>
    <row r="41" spans="2:67">
      <c r="B41" s="1" t="s">
        <v>33</v>
      </c>
      <c r="C41" s="1">
        <v>2023</v>
      </c>
      <c r="D41" s="1" t="s">
        <v>31</v>
      </c>
      <c r="E41" s="1">
        <v>173.3</v>
      </c>
      <c r="F41" s="1">
        <v>215.2</v>
      </c>
      <c r="G41" s="1">
        <v>197</v>
      </c>
      <c r="H41" s="1">
        <v>175.2</v>
      </c>
      <c r="I41" s="1">
        <v>178</v>
      </c>
      <c r="J41" s="1">
        <v>160.5</v>
      </c>
      <c r="K41" s="1">
        <v>175.3</v>
      </c>
      <c r="L41" s="1">
        <v>171.2</v>
      </c>
      <c r="M41" s="1">
        <v>122.7</v>
      </c>
      <c r="N41" s="1">
        <v>204.3</v>
      </c>
      <c r="O41" s="1">
        <v>194.3</v>
      </c>
      <c r="P41" s="1">
        <v>179.5</v>
      </c>
      <c r="Q41" s="62">
        <v>2146.5</v>
      </c>
      <c r="S41" s="62"/>
      <c r="AS41" s="1"/>
      <c r="AT41" s="1"/>
      <c r="AU41" s="1"/>
      <c r="AV41" s="1"/>
      <c r="AW41" s="1"/>
      <c r="AX41" s="1"/>
      <c r="AY41" s="1"/>
      <c r="AZ41" s="1"/>
      <c r="BA41" s="1"/>
      <c r="BB41" s="1"/>
      <c r="BC41" s="1"/>
      <c r="BD41" s="1"/>
      <c r="BE41" s="1"/>
      <c r="BF41" s="1"/>
      <c r="BG41" s="1"/>
      <c r="BH41" s="62"/>
      <c r="BK41" s="72" t="s">
        <v>120</v>
      </c>
      <c r="BL41">
        <f t="shared" si="4"/>
        <v>63.700000000000273</v>
      </c>
      <c r="BM41">
        <f t="shared" si="3"/>
        <v>69.500000000000455</v>
      </c>
      <c r="BN41">
        <f t="shared" si="3"/>
        <v>66.699999999999818</v>
      </c>
    </row>
    <row r="42" spans="2:67">
      <c r="B42" s="1" t="s">
        <v>33</v>
      </c>
      <c r="C42" s="1">
        <v>2023</v>
      </c>
      <c r="D42" s="1" t="s">
        <v>35</v>
      </c>
      <c r="E42" s="1">
        <v>174.7</v>
      </c>
      <c r="F42" s="1">
        <v>212.2</v>
      </c>
      <c r="G42" s="1">
        <v>177.2</v>
      </c>
      <c r="H42" s="1">
        <v>177.9</v>
      </c>
      <c r="I42" s="1">
        <v>172.2</v>
      </c>
      <c r="J42" s="1">
        <v>172.1</v>
      </c>
      <c r="K42" s="1">
        <v>175.8</v>
      </c>
      <c r="L42" s="1">
        <v>172.2</v>
      </c>
      <c r="M42" s="1">
        <v>121.9</v>
      </c>
      <c r="N42" s="1">
        <v>204.8</v>
      </c>
      <c r="O42" s="1">
        <v>196.6</v>
      </c>
      <c r="P42" s="1">
        <v>180.7</v>
      </c>
      <c r="Q42" s="62">
        <v>2138.2999999999997</v>
      </c>
      <c r="S42" s="62"/>
      <c r="AS42" s="1"/>
      <c r="AT42" s="1"/>
      <c r="AU42" s="1"/>
      <c r="AV42" s="1"/>
      <c r="AW42" s="1"/>
      <c r="AX42" s="1"/>
      <c r="AY42" s="1"/>
      <c r="AZ42" s="1"/>
      <c r="BA42" s="1"/>
      <c r="BB42" s="1"/>
      <c r="BC42" s="1"/>
      <c r="BD42" s="1"/>
      <c r="BE42" s="1"/>
      <c r="BF42" s="1"/>
      <c r="BG42" s="1"/>
      <c r="BH42" s="62"/>
    </row>
    <row r="43" spans="2:67">
      <c r="B43" s="1" t="s">
        <v>33</v>
      </c>
      <c r="C43" s="1">
        <v>2023</v>
      </c>
      <c r="D43" s="1" t="s">
        <v>36</v>
      </c>
      <c r="E43" s="1">
        <v>174.7</v>
      </c>
      <c r="F43" s="1">
        <v>212.2</v>
      </c>
      <c r="G43" s="1">
        <v>177.2</v>
      </c>
      <c r="H43" s="1">
        <v>177.9</v>
      </c>
      <c r="I43" s="1">
        <v>172.2</v>
      </c>
      <c r="J43" s="1">
        <v>172.1</v>
      </c>
      <c r="K43" s="1">
        <v>175.9</v>
      </c>
      <c r="L43" s="1">
        <v>172.2</v>
      </c>
      <c r="M43" s="1">
        <v>121.9</v>
      </c>
      <c r="N43" s="1">
        <v>204.8</v>
      </c>
      <c r="O43" s="1">
        <v>196.6</v>
      </c>
      <c r="P43" s="1">
        <v>180.8</v>
      </c>
      <c r="Q43" s="62">
        <v>2138.5</v>
      </c>
      <c r="S43" s="62"/>
      <c r="AS43" s="1"/>
      <c r="AT43" s="1"/>
      <c r="AU43" s="1"/>
      <c r="AV43" s="1"/>
      <c r="AW43" s="1"/>
      <c r="AX43" s="1"/>
      <c r="AY43" s="1"/>
      <c r="AZ43" s="1"/>
      <c r="BA43" s="1"/>
      <c r="BB43" s="1"/>
      <c r="BC43" s="1"/>
      <c r="BD43" s="1"/>
      <c r="BE43" s="1"/>
      <c r="BF43" s="1"/>
      <c r="BG43" s="1"/>
      <c r="BH43" s="62"/>
    </row>
    <row r="44" spans="2:67">
      <c r="B44" s="1" t="s">
        <v>33</v>
      </c>
      <c r="C44" s="1">
        <v>2023</v>
      </c>
      <c r="D44" s="1" t="s">
        <v>37</v>
      </c>
      <c r="E44" s="1">
        <v>174.8</v>
      </c>
      <c r="F44" s="1">
        <v>213.7</v>
      </c>
      <c r="G44" s="1">
        <v>172.4</v>
      </c>
      <c r="H44" s="1">
        <v>178.8</v>
      </c>
      <c r="I44" s="1">
        <v>168.7</v>
      </c>
      <c r="J44" s="1">
        <v>179.2</v>
      </c>
      <c r="K44" s="1">
        <v>179.9</v>
      </c>
      <c r="L44" s="1">
        <v>174.7</v>
      </c>
      <c r="M44" s="1">
        <v>123.1</v>
      </c>
      <c r="N44" s="1">
        <v>207.8</v>
      </c>
      <c r="O44" s="1">
        <v>197</v>
      </c>
      <c r="P44" s="1">
        <v>182.1</v>
      </c>
      <c r="Q44" s="62">
        <v>2152.2000000000003</v>
      </c>
      <c r="S44" s="62"/>
      <c r="AS44" s="1"/>
      <c r="AT44" s="1"/>
      <c r="AU44" s="1"/>
      <c r="AV44" s="1"/>
      <c r="AW44" s="1"/>
      <c r="AX44" s="1"/>
      <c r="AY44" s="1"/>
      <c r="AZ44" s="1"/>
      <c r="BA44" s="1"/>
      <c r="BB44" s="1"/>
      <c r="BC44" s="1"/>
      <c r="BD44" s="1"/>
      <c r="BE44" s="1"/>
      <c r="BF44" s="1"/>
      <c r="BG44" s="1"/>
      <c r="BH44" s="62"/>
    </row>
    <row r="45" spans="2:67">
      <c r="B45" s="1" t="s">
        <v>33</v>
      </c>
      <c r="C45" s="1">
        <v>2023</v>
      </c>
      <c r="D45" s="1" t="s">
        <v>38</v>
      </c>
      <c r="E45" s="1">
        <v>174.7</v>
      </c>
      <c r="F45" s="1">
        <v>219.4</v>
      </c>
      <c r="G45" s="1">
        <v>176.7</v>
      </c>
      <c r="H45" s="1">
        <v>179.4</v>
      </c>
      <c r="I45" s="1">
        <v>164.4</v>
      </c>
      <c r="J45" s="1">
        <v>175.8</v>
      </c>
      <c r="K45" s="1">
        <v>185</v>
      </c>
      <c r="L45" s="1">
        <v>176.9</v>
      </c>
      <c r="M45" s="1">
        <v>124.2</v>
      </c>
      <c r="N45" s="1">
        <v>211.9</v>
      </c>
      <c r="O45" s="1">
        <v>197.7</v>
      </c>
      <c r="P45" s="1">
        <v>183.1</v>
      </c>
      <c r="Q45" s="62">
        <v>2169.2000000000003</v>
      </c>
      <c r="S45" s="62"/>
      <c r="AS45" s="1"/>
      <c r="AT45" s="1"/>
      <c r="AU45" s="1"/>
      <c r="AV45" s="1"/>
      <c r="AW45" s="1"/>
      <c r="AX45" s="1"/>
      <c r="AY45" s="1"/>
      <c r="AZ45" s="1"/>
      <c r="BA45" s="1"/>
      <c r="BB45" s="1"/>
      <c r="BC45" s="1"/>
      <c r="BD45" s="1"/>
      <c r="BE45" s="1"/>
      <c r="BF45" s="1"/>
      <c r="BG45" s="1"/>
      <c r="BH45" s="62"/>
      <c r="BK45" s="14" t="s">
        <v>138</v>
      </c>
    </row>
    <row r="46" spans="2:67">
      <c r="BK46" s="47" t="s">
        <v>136</v>
      </c>
      <c r="BL46" s="47" t="s">
        <v>30</v>
      </c>
      <c r="BM46" s="47" t="s">
        <v>33</v>
      </c>
      <c r="BN46" s="47" t="s">
        <v>34</v>
      </c>
    </row>
    <row r="47" spans="2:67">
      <c r="BK47" s="1" t="s">
        <v>3</v>
      </c>
      <c r="BL47" s="40">
        <f>BL29/$BL$41</f>
        <v>0.31868131868131705</v>
      </c>
      <c r="BM47" s="40">
        <f>BM29/$BM$41</f>
        <v>0.25899280575539396</v>
      </c>
      <c r="BN47" s="40">
        <f>BN29/$BN$41</f>
        <v>0.29385307346326905</v>
      </c>
      <c r="BO47" s="40"/>
    </row>
    <row r="48" spans="2:67">
      <c r="BK48" s="1" t="s">
        <v>4</v>
      </c>
      <c r="BL48" s="40">
        <f t="shared" ref="BL48:BL58" si="5">BL30/$BL$41</f>
        <v>-5.0235478806906986E-2</v>
      </c>
      <c r="BM48" s="40">
        <f t="shared" ref="BM48:BM58" si="6">BM30/$BM$41</f>
        <v>-2.5899280575539155E-2</v>
      </c>
      <c r="BN48" s="40">
        <f t="shared" ref="BN48:BN57" si="7">BN30/$BN$41</f>
        <v>-4.0479760119939971E-2</v>
      </c>
      <c r="BO48" s="40"/>
    </row>
    <row r="49" spans="62:67">
      <c r="BK49" s="1" t="s">
        <v>5</v>
      </c>
      <c r="BL49" s="40">
        <f t="shared" si="5"/>
        <v>0.1507064364207214</v>
      </c>
      <c r="BM49" s="40">
        <f t="shared" si="6"/>
        <v>0.18129496402877571</v>
      </c>
      <c r="BN49" s="40">
        <f t="shared" si="7"/>
        <v>0.1619190404797603</v>
      </c>
      <c r="BO49" s="40"/>
    </row>
    <row r="50" spans="62:67">
      <c r="BK50" s="1" t="s">
        <v>6</v>
      </c>
      <c r="BL50" s="40">
        <f t="shared" si="5"/>
        <v>0.31868131868131705</v>
      </c>
      <c r="BM50" s="40">
        <f t="shared" si="6"/>
        <v>0.25899280575539396</v>
      </c>
      <c r="BN50" s="40">
        <f t="shared" si="7"/>
        <v>0.29385307346326905</v>
      </c>
      <c r="BO50" s="40"/>
    </row>
    <row r="51" spans="62:67">
      <c r="BK51" s="1" t="s">
        <v>7</v>
      </c>
      <c r="BL51" s="40">
        <f t="shared" si="5"/>
        <v>-0.57456828885400058</v>
      </c>
      <c r="BM51" s="40">
        <f t="shared" si="6"/>
        <v>-0.3611510791366882</v>
      </c>
      <c r="BN51" s="40">
        <f t="shared" si="7"/>
        <v>-0.48575712143928179</v>
      </c>
      <c r="BO51" s="40"/>
    </row>
    <row r="52" spans="62:67">
      <c r="BJ52" s="14" t="s">
        <v>139</v>
      </c>
      <c r="BK52" s="1" t="s">
        <v>8</v>
      </c>
      <c r="BL52" s="40">
        <f t="shared" si="5"/>
        <v>1.5698587127158489E-2</v>
      </c>
      <c r="BM52" s="40">
        <f t="shared" si="6"/>
        <v>1.8705035971223062E-2</v>
      </c>
      <c r="BN52" s="40">
        <f t="shared" si="7"/>
        <v>1.7991004497751002E-2</v>
      </c>
      <c r="BO52" s="40"/>
    </row>
    <row r="53" spans="62:67">
      <c r="BJ53" s="14" t="s">
        <v>140</v>
      </c>
      <c r="BK53" s="1" t="s">
        <v>9</v>
      </c>
      <c r="BL53" s="40">
        <f t="shared" si="5"/>
        <v>-0.18367346938775458</v>
      </c>
      <c r="BM53" s="40">
        <f t="shared" si="6"/>
        <v>-0.26187050359712044</v>
      </c>
      <c r="BN53" s="40">
        <f t="shared" si="7"/>
        <v>-0.20839580209895117</v>
      </c>
      <c r="BO53" s="40"/>
    </row>
    <row r="54" spans="62:67">
      <c r="BK54" s="1" t="s">
        <v>10</v>
      </c>
      <c r="BL54" s="40">
        <f t="shared" si="5"/>
        <v>0.15541601255886914</v>
      </c>
      <c r="BM54" s="40">
        <f t="shared" si="6"/>
        <v>0.18417266187050255</v>
      </c>
      <c r="BN54" s="40">
        <f t="shared" si="7"/>
        <v>0.16341829085457324</v>
      </c>
      <c r="BO54" s="40"/>
    </row>
    <row r="55" spans="62:67">
      <c r="BK55" s="1" t="s">
        <v>11</v>
      </c>
      <c r="BL55" s="40">
        <f t="shared" si="5"/>
        <v>4.7095761381475462E-2</v>
      </c>
      <c r="BM55" s="40">
        <f t="shared" si="6"/>
        <v>4.3165467625898998E-2</v>
      </c>
      <c r="BN55" s="40">
        <f t="shared" si="7"/>
        <v>4.4977511244377932E-2</v>
      </c>
      <c r="BO55" s="40"/>
    </row>
    <row r="56" spans="62:67">
      <c r="BK56" s="73" t="s">
        <v>12</v>
      </c>
      <c r="BL56" s="40">
        <f t="shared" si="5"/>
        <v>0.54003139717425208</v>
      </c>
      <c r="BM56" s="40">
        <f t="shared" si="6"/>
        <v>0.43884892086330646</v>
      </c>
      <c r="BN56" s="40">
        <f t="shared" si="7"/>
        <v>0.49625187406296978</v>
      </c>
      <c r="BO56" s="40"/>
    </row>
    <row r="57" spans="62:67">
      <c r="BK57" s="1" t="s">
        <v>14</v>
      </c>
      <c r="BL57" s="40">
        <f t="shared" si="5"/>
        <v>0.16797488226059565</v>
      </c>
      <c r="BM57" s="40">
        <f t="shared" si="6"/>
        <v>0.18417266187050216</v>
      </c>
      <c r="BN57" s="40">
        <f t="shared" si="7"/>
        <v>0.17541229385307378</v>
      </c>
      <c r="BO57" s="40"/>
    </row>
    <row r="58" spans="62:67">
      <c r="BK58" s="1" t="s">
        <v>15</v>
      </c>
      <c r="BL58" s="40">
        <f t="shared" si="5"/>
        <v>9.4191522762950924E-2</v>
      </c>
      <c r="BM58" s="40">
        <f t="shared" si="6"/>
        <v>8.057553956834472E-2</v>
      </c>
      <c r="BN58" s="40">
        <f>BN40/$BN$41</f>
        <v>8.6956521739130418E-2</v>
      </c>
      <c r="BO58" s="40"/>
    </row>
    <row r="59" spans="62:67">
      <c r="BK59" s="72" t="s">
        <v>120</v>
      </c>
      <c r="BL59" s="40">
        <f>SUM(BL47:BL58)</f>
        <v>0.99999999999999512</v>
      </c>
      <c r="BM59" s="40">
        <f t="shared" ref="BM59:BN59" si="8">SUM(BM47:BM58)</f>
        <v>0.999999999999994</v>
      </c>
      <c r="BN59" s="40">
        <f t="shared" si="8"/>
        <v>1.0000000000000016</v>
      </c>
      <c r="BO59" s="40"/>
    </row>
  </sheetData>
  <conditionalFormatting sqref="BL29:BN40">
    <cfRule type="colorScale" priority="2">
      <colorScale>
        <cfvo type="min"/>
        <cfvo type="percentile" val="50"/>
        <cfvo type="max"/>
        <color rgb="FF63BE7B"/>
        <color rgb="FFFFEB84"/>
        <color rgb="FFF8696B"/>
      </colorScale>
    </cfRule>
  </conditionalFormatting>
  <conditionalFormatting sqref="BL47:BN58">
    <cfRule type="colorScale" priority="1">
      <colorScale>
        <cfvo type="min"/>
        <cfvo type="percentile" val="50"/>
        <cfvo type="max"/>
        <color rgb="FF63BE7B"/>
        <color rgb="FFFFEB84"/>
        <color rgb="FFF8696B"/>
      </colorScale>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484F4-6269-EC44-B766-D99B769931F6}">
  <dimension ref="B4:AC233"/>
  <sheetViews>
    <sheetView topLeftCell="L8" workbookViewId="0">
      <selection activeCell="AA21" sqref="AA21"/>
    </sheetView>
  </sheetViews>
  <sheetFormatPr baseColWidth="10" defaultRowHeight="13"/>
  <cols>
    <col min="5" max="5" width="12.1640625" customWidth="1"/>
    <col min="9" max="9" width="10.83203125" customWidth="1"/>
    <col min="10" max="10" width="5" customWidth="1"/>
  </cols>
  <sheetData>
    <row r="4" spans="2:29">
      <c r="O4" s="13" t="s">
        <v>2</v>
      </c>
      <c r="P4" s="13" t="s">
        <v>36</v>
      </c>
    </row>
    <row r="5" spans="2:29">
      <c r="B5" s="45" t="s">
        <v>0</v>
      </c>
      <c r="C5" s="54" t="s">
        <v>1</v>
      </c>
      <c r="D5" s="45" t="s">
        <v>2</v>
      </c>
      <c r="E5" s="53" t="s">
        <v>29</v>
      </c>
      <c r="H5" s="1"/>
      <c r="I5" s="1"/>
      <c r="K5" s="63" t="s">
        <v>1</v>
      </c>
      <c r="L5" s="63">
        <v>2016</v>
      </c>
      <c r="M5" s="64">
        <v>2017</v>
      </c>
      <c r="N5" s="64">
        <v>2018</v>
      </c>
      <c r="O5" s="64">
        <v>2019</v>
      </c>
      <c r="P5" s="64">
        <v>2020</v>
      </c>
      <c r="Q5" s="64">
        <v>2021</v>
      </c>
      <c r="R5" s="64">
        <v>2022</v>
      </c>
      <c r="S5" s="64">
        <v>2023</v>
      </c>
      <c r="T5" s="53"/>
      <c r="V5" s="54"/>
      <c r="W5" s="53"/>
      <c r="X5" s="53"/>
      <c r="Y5" s="53"/>
      <c r="Z5" s="53"/>
      <c r="AA5" s="53"/>
      <c r="AB5" s="53"/>
      <c r="AC5" s="53"/>
    </row>
    <row r="6" spans="2:29">
      <c r="B6" s="11" t="s">
        <v>30</v>
      </c>
      <c r="C6" s="21">
        <v>2017</v>
      </c>
      <c r="D6" s="11" t="s">
        <v>31</v>
      </c>
      <c r="E6" s="1">
        <v>132.4</v>
      </c>
      <c r="H6" s="1"/>
      <c r="I6" s="1"/>
      <c r="J6" s="245" t="s">
        <v>0</v>
      </c>
      <c r="K6" s="11" t="s">
        <v>30</v>
      </c>
      <c r="L6" s="62" cm="1">
        <f t="array" ref="L6">INDEX(GeneralIndex,MATCH(1,(Sector_2=$K$6)*(Year_2=L$5)*(Month_2=$P$4),0))</f>
        <v>128</v>
      </c>
      <c r="M6" s="1" cm="1">
        <f t="array" ref="M6">INDEX(GeneralIndex,MATCH(1,(Sector_2=$K$6)*(Year_2=M$5)*(Month_2=$P$4),0))</f>
        <v>132.80000000000001</v>
      </c>
      <c r="N6" s="1" cm="1">
        <f t="array" ref="N6">INDEX(GeneralIndex,MATCH(1,(Sector_2=$K$6)*(Year_2=N$5)*(Month_2=$P$4),0))</f>
        <v>138.69999999999999</v>
      </c>
      <c r="O6" s="1" cm="1">
        <f t="array" ref="O6">INDEX(GeneralIndex,MATCH(1,(Sector_2=$K$6)*(Year_2=O$5)*(Month_2=$P$4),0))</f>
        <v>141.19999999999999</v>
      </c>
      <c r="P6" s="1" cm="1">
        <f t="array" ref="P6">INDEX(GeneralIndex,MATCH(1,(Sector_2=$K$6)*(Year_2=P$5)*(Month_2=$P$4),0))</f>
        <v>149.80000000000001</v>
      </c>
      <c r="Q6" s="1" cm="1">
        <f t="array" ref="Q6">INDEX(GeneralIndex,MATCH(1,(Sector_2=$K$6)*(Year_2=Q$5)*(Month_2=$P$4),0))</f>
        <v>156.69999999999999</v>
      </c>
      <c r="R6" s="1" cm="1">
        <f t="array" ref="R6">INDEX(GeneralIndex,MATCH(1,(Sector_2=$K$6)*(Year_2=R$5)*(Month_2=$P$4),0))</f>
        <v>168.7</v>
      </c>
      <c r="S6" s="1" cm="1">
        <f t="array" ref="S6">INDEX(GeneralIndex,MATCH(1,(Sector_2=$K$6)*(Year_2=S$5)*(Month_2=$P$4),0))</f>
        <v>178</v>
      </c>
      <c r="T6" s="1"/>
      <c r="U6" s="247"/>
      <c r="V6" s="11"/>
      <c r="W6" s="1"/>
      <c r="X6" s="1"/>
      <c r="Y6" s="1"/>
      <c r="Z6" s="1"/>
      <c r="AA6" s="1"/>
      <c r="AB6" s="1"/>
      <c r="AC6" s="1"/>
    </row>
    <row r="7" spans="2:29" ht="15" customHeight="1">
      <c r="B7" s="11" t="s">
        <v>30</v>
      </c>
      <c r="C7" s="21">
        <v>2017</v>
      </c>
      <c r="D7" s="11" t="s">
        <v>35</v>
      </c>
      <c r="E7" s="1">
        <v>132.6</v>
      </c>
      <c r="H7" s="1"/>
      <c r="I7" s="1"/>
      <c r="J7" s="245"/>
      <c r="K7" s="11" t="s">
        <v>34</v>
      </c>
      <c r="L7" s="62" cm="1">
        <f t="array" ref="L7">INDEX(GeneralIndex,MATCH(1,(Sector_2=$K$7)*(Year_2=L$5)*(Month_2=$P$4),0))</f>
        <v>126</v>
      </c>
      <c r="M7" s="1" cm="1">
        <f t="array" ref="M7">INDEX(GeneralIndex,MATCH(1,(Sector_2=$K$7)*(Year_2=M$5)*(Month_2=$P$4),0))</f>
        <v>130.9</v>
      </c>
      <c r="N7" s="1" cm="1">
        <f t="array" ref="N7">INDEX(GeneralIndex,MATCH(1,(Sector_2=$K$7)*(Year_2=N$5)*(Month_2=$P$4),0))</f>
        <v>136.5</v>
      </c>
      <c r="O7" s="1" cm="1">
        <f t="array" ref="O7">INDEX(GeneralIndex,MATCH(1,(Sector_2=$K$7)*(Year_2=O$5)*(Month_2=$P$4),0))</f>
        <v>140.4</v>
      </c>
      <c r="P7" s="1" cm="1">
        <f t="array" ref="P7">INDEX(GeneralIndex,MATCH(1,(Sector_2=$K$7)*(Year_2=P$5)*(Month_2=$P$4),0))</f>
        <v>148.6</v>
      </c>
      <c r="Q7" s="1" cm="1">
        <f t="array" ref="Q7">INDEX(GeneralIndex,MATCH(1,(Sector_2=$K$7)*(Year_2=Q$5)*(Month_2=$P$4),0))</f>
        <v>156.80000000000001</v>
      </c>
      <c r="R7" s="1" cm="1">
        <f t="array" ref="R7">INDEX(GeneralIndex,MATCH(1,(Sector_2=$K$7)*(Year_2=R$5)*(Month_2=$P$4),0))</f>
        <v>167.7</v>
      </c>
      <c r="S7" s="1" cm="1">
        <f t="array" ref="S7">INDEX(GeneralIndex,MATCH(1,(Sector_2=$K$7)*(Year_2=S$5)*(Month_2=$P$4),0))</f>
        <v>177.2</v>
      </c>
      <c r="U7" s="247"/>
      <c r="V7" s="11"/>
      <c r="W7" s="1"/>
      <c r="X7" s="1"/>
      <c r="Y7" s="1"/>
      <c r="Z7" s="1"/>
      <c r="AA7" s="1"/>
      <c r="AB7" s="1"/>
      <c r="AC7" s="1"/>
    </row>
    <row r="8" spans="2:29">
      <c r="B8" s="11" t="s">
        <v>30</v>
      </c>
      <c r="C8" s="21">
        <v>2017</v>
      </c>
      <c r="D8" s="11" t="s">
        <v>36</v>
      </c>
      <c r="E8" s="1">
        <v>132.80000000000001</v>
      </c>
      <c r="H8" s="1"/>
      <c r="I8" s="1"/>
      <c r="J8" s="245"/>
      <c r="K8" s="11" t="s">
        <v>33</v>
      </c>
      <c r="L8" s="62" cm="1">
        <f t="array" ref="L8">INDEX(GeneralIndex,MATCH(1,(Sector_2=$K$8)*(Year_2=L$5)*(Month_2=$P$4),0))</f>
        <v>123.8</v>
      </c>
      <c r="M8" s="1" cm="1">
        <f t="array" ref="M8">INDEX(GeneralIndex,MATCH(1,(Sector_2=$K$8)*(Year_2=M$5)*(Month_2=$P$4),0))</f>
        <v>128.69999999999999</v>
      </c>
      <c r="N8" s="1" cm="1">
        <f t="array" ref="N8">INDEX(GeneralIndex,MATCH(1,(Sector_2=$K$8)*(Year_2=N$5)*(Month_2=$P$4),0))</f>
        <v>134</v>
      </c>
      <c r="O8" s="1" cm="1">
        <f t="array" ref="O8">INDEX(GeneralIndex,MATCH(1,(Sector_2=$K$8)*(Year_2=O$5)*(Month_2=$P$4),0))</f>
        <v>139.5</v>
      </c>
      <c r="P8" s="1" cm="1">
        <f t="array" ref="P8">INDEX(GeneralIndex,MATCH(1,(Sector_2=$K$8)*(Year_2=P$5)*(Month_2=$P$4),0))</f>
        <v>147.30000000000001</v>
      </c>
      <c r="Q8" s="1" cm="1">
        <f t="array" ref="Q8">INDEX(GeneralIndex,MATCH(1,(Sector_2=$K$8)*(Year_2=Q$5)*(Month_2=$P$4),0))</f>
        <v>156.9</v>
      </c>
      <c r="R8" s="1" cm="1">
        <f t="array" ref="R8">INDEX(GeneralIndex,MATCH(1,(Sector_2=$K$8)*(Year_2=R$5)*(Month_2=$P$4),0))</f>
        <v>166.5</v>
      </c>
      <c r="S8" s="1" cm="1">
        <f t="array" ref="S8">INDEX(GeneralIndex,MATCH(1,(Sector_2=$K$8)*(Year_2=S$5)*(Month_2=$P$4),0))</f>
        <v>176.3</v>
      </c>
      <c r="T8" s="1"/>
      <c r="U8" s="247"/>
      <c r="V8" s="11"/>
      <c r="W8" s="1"/>
      <c r="X8" s="1"/>
      <c r="Y8" s="1"/>
      <c r="Z8" s="1"/>
      <c r="AA8" s="1"/>
      <c r="AB8" s="1"/>
      <c r="AC8" s="1"/>
    </row>
    <row r="9" spans="2:29">
      <c r="B9" s="11" t="s">
        <v>30</v>
      </c>
      <c r="C9" s="21">
        <v>2017</v>
      </c>
      <c r="D9" s="11" t="s">
        <v>37</v>
      </c>
      <c r="E9" s="1">
        <v>132.9</v>
      </c>
      <c r="H9" s="1"/>
      <c r="I9" s="1"/>
      <c r="L9" s="14"/>
      <c r="M9" s="21"/>
    </row>
    <row r="10" spans="2:29">
      <c r="B10" s="11" t="s">
        <v>30</v>
      </c>
      <c r="C10" s="21">
        <v>2017</v>
      </c>
      <c r="D10" s="11" t="s">
        <v>38</v>
      </c>
      <c r="E10" s="1">
        <v>133.30000000000001</v>
      </c>
      <c r="H10" s="1"/>
      <c r="I10" s="1"/>
      <c r="M10" s="21"/>
    </row>
    <row r="11" spans="2:29">
      <c r="B11" s="11" t="s">
        <v>30</v>
      </c>
      <c r="C11" s="21">
        <v>2017</v>
      </c>
      <c r="D11" s="11" t="s">
        <v>39</v>
      </c>
      <c r="E11" s="1">
        <v>133.9</v>
      </c>
      <c r="H11" s="1"/>
      <c r="I11" s="1"/>
      <c r="K11" s="11"/>
      <c r="L11" s="11"/>
      <c r="M11" s="11"/>
      <c r="N11" s="11"/>
      <c r="O11" s="11"/>
    </row>
    <row r="12" spans="2:29">
      <c r="B12" s="11" t="s">
        <v>30</v>
      </c>
      <c r="C12" s="21">
        <v>2017</v>
      </c>
      <c r="D12" s="11" t="s">
        <v>40</v>
      </c>
      <c r="E12" s="1">
        <v>136.19999999999999</v>
      </c>
      <c r="H12" s="1"/>
      <c r="I12" s="1"/>
      <c r="M12" s="21"/>
    </row>
    <row r="13" spans="2:29">
      <c r="B13" s="11" t="s">
        <v>30</v>
      </c>
      <c r="C13" s="21">
        <v>2017</v>
      </c>
      <c r="D13" s="11" t="s">
        <v>41</v>
      </c>
      <c r="E13" s="1">
        <v>137.80000000000001</v>
      </c>
      <c r="H13" s="1"/>
      <c r="I13" s="1"/>
      <c r="O13" s="13" t="s">
        <v>2</v>
      </c>
      <c r="P13" s="13" t="s">
        <v>36</v>
      </c>
    </row>
    <row r="14" spans="2:29">
      <c r="B14" s="11" t="s">
        <v>30</v>
      </c>
      <c r="C14" s="21">
        <v>2017</v>
      </c>
      <c r="D14" s="11" t="s">
        <v>42</v>
      </c>
      <c r="E14" s="1">
        <v>137.6</v>
      </c>
      <c r="H14" s="1"/>
      <c r="I14" s="1"/>
      <c r="K14" s="47" t="s">
        <v>1</v>
      </c>
      <c r="L14" s="47">
        <v>2016</v>
      </c>
      <c r="M14" s="47">
        <v>2017</v>
      </c>
      <c r="N14" s="47">
        <v>2018</v>
      </c>
      <c r="O14" s="47">
        <v>2019</v>
      </c>
      <c r="P14" s="47">
        <v>2020</v>
      </c>
      <c r="Q14" s="47">
        <v>2021</v>
      </c>
      <c r="R14" s="47">
        <v>2022</v>
      </c>
      <c r="S14" s="47">
        <v>2023</v>
      </c>
    </row>
    <row r="15" spans="2:29" ht="13" customHeight="1">
      <c r="B15" s="11" t="s">
        <v>30</v>
      </c>
      <c r="C15" s="21">
        <v>2017</v>
      </c>
      <c r="D15" s="11" t="s">
        <v>43</v>
      </c>
      <c r="E15" s="1">
        <v>138.30000000000001</v>
      </c>
      <c r="H15" s="1"/>
      <c r="I15" s="1"/>
      <c r="J15" s="246" t="s">
        <v>0</v>
      </c>
      <c r="K15" t="s">
        <v>30</v>
      </c>
      <c r="L15" s="14" t="s">
        <v>121</v>
      </c>
      <c r="M15" s="65">
        <f>(M6-L6)/L6</f>
        <v>3.7500000000000089E-2</v>
      </c>
      <c r="N15" s="65">
        <f t="shared" ref="N15:S15" si="0">(N6-M6)/M6</f>
        <v>4.4427710843373318E-2</v>
      </c>
      <c r="O15" s="65">
        <f t="shared" si="0"/>
        <v>1.8024513338139873E-2</v>
      </c>
      <c r="P15" s="65">
        <f t="shared" si="0"/>
        <v>6.090651558073671E-2</v>
      </c>
      <c r="Q15" s="65">
        <f t="shared" si="0"/>
        <v>4.6061415220293569E-2</v>
      </c>
      <c r="R15" s="65">
        <f t="shared" si="0"/>
        <v>7.6579451180599875E-2</v>
      </c>
      <c r="S15" s="65">
        <f t="shared" si="0"/>
        <v>5.5127445168939013E-2</v>
      </c>
    </row>
    <row r="16" spans="2:29">
      <c r="B16" s="11" t="s">
        <v>30</v>
      </c>
      <c r="C16" s="21">
        <v>2017</v>
      </c>
      <c r="D16" s="11" t="s">
        <v>44</v>
      </c>
      <c r="E16" s="1">
        <v>140</v>
      </c>
      <c r="H16" s="1"/>
      <c r="I16" s="1"/>
      <c r="J16" s="246"/>
      <c r="K16" t="s">
        <v>33</v>
      </c>
      <c r="L16" s="14" t="s">
        <v>121</v>
      </c>
      <c r="M16" s="65">
        <f t="shared" ref="M16:S16" si="1">(M8-L8)/L8</f>
        <v>3.9579967689822228E-2</v>
      </c>
      <c r="N16" s="65">
        <f t="shared" si="1"/>
        <v>4.1181041181041274E-2</v>
      </c>
      <c r="O16" s="65">
        <f t="shared" si="1"/>
        <v>4.1044776119402986E-2</v>
      </c>
      <c r="P16" s="65">
        <f t="shared" si="1"/>
        <v>5.5913978494623741E-2</v>
      </c>
      <c r="Q16" s="65">
        <f t="shared" si="1"/>
        <v>6.5173116089612987E-2</v>
      </c>
      <c r="R16" s="65">
        <f t="shared" si="1"/>
        <v>6.1185468451242793E-2</v>
      </c>
      <c r="S16" s="65">
        <f t="shared" si="1"/>
        <v>5.8858858858858928E-2</v>
      </c>
    </row>
    <row r="17" spans="2:19">
      <c r="B17" s="11" t="s">
        <v>30</v>
      </c>
      <c r="C17" s="21">
        <v>2017</v>
      </c>
      <c r="D17" s="11" t="s">
        <v>45</v>
      </c>
      <c r="E17" s="1">
        <v>139.80000000000001</v>
      </c>
      <c r="H17" s="1"/>
      <c r="I17" s="1"/>
      <c r="J17" s="246"/>
      <c r="K17" t="s">
        <v>34</v>
      </c>
      <c r="L17" s="14" t="s">
        <v>121</v>
      </c>
      <c r="M17" s="65">
        <f t="shared" ref="M17:S17" si="2">(M7-L7)/L7</f>
        <v>3.8888888888888931E-2</v>
      </c>
      <c r="N17" s="65">
        <f t="shared" si="2"/>
        <v>4.278074866310156E-2</v>
      </c>
      <c r="O17" s="65">
        <f t="shared" si="2"/>
        <v>2.8571428571428612E-2</v>
      </c>
      <c r="P17" s="65">
        <f t="shared" si="2"/>
        <v>5.840455840455832E-2</v>
      </c>
      <c r="Q17" s="65">
        <f t="shared" si="2"/>
        <v>5.5181695827725558E-2</v>
      </c>
      <c r="R17" s="65">
        <f t="shared" si="2"/>
        <v>6.9515306122448828E-2</v>
      </c>
      <c r="S17" s="65">
        <f t="shared" si="2"/>
        <v>5.6648777579010143E-2</v>
      </c>
    </row>
    <row r="18" spans="2:19">
      <c r="B18" s="11" t="s">
        <v>30</v>
      </c>
      <c r="C18" s="21">
        <v>2018</v>
      </c>
      <c r="D18" s="11" t="s">
        <v>31</v>
      </c>
      <c r="E18" s="1">
        <v>139.30000000000001</v>
      </c>
      <c r="H18" s="1"/>
      <c r="I18" s="1"/>
    </row>
    <row r="19" spans="2:19">
      <c r="B19" s="11" t="s">
        <v>30</v>
      </c>
      <c r="C19" s="21">
        <v>2018</v>
      </c>
      <c r="D19" s="11" t="s">
        <v>35</v>
      </c>
      <c r="E19" s="1">
        <v>138.5</v>
      </c>
      <c r="H19" s="1"/>
      <c r="I19" s="1"/>
    </row>
    <row r="20" spans="2:19">
      <c r="B20" s="11" t="s">
        <v>30</v>
      </c>
      <c r="C20" s="21">
        <v>2018</v>
      </c>
      <c r="D20" s="11" t="s">
        <v>36</v>
      </c>
      <c r="E20" s="1">
        <v>138.69999999999999</v>
      </c>
      <c r="H20" s="1"/>
      <c r="I20" s="1"/>
    </row>
    <row r="21" spans="2:19">
      <c r="B21" s="11" t="s">
        <v>30</v>
      </c>
      <c r="C21" s="21">
        <v>2018</v>
      </c>
      <c r="D21" s="11" t="s">
        <v>37</v>
      </c>
      <c r="E21" s="1">
        <v>139.1</v>
      </c>
      <c r="H21" s="1"/>
      <c r="I21" s="1"/>
    </row>
    <row r="22" spans="2:19">
      <c r="B22" s="11" t="s">
        <v>30</v>
      </c>
      <c r="C22" s="21">
        <v>2018</v>
      </c>
      <c r="D22" s="11" t="s">
        <v>38</v>
      </c>
      <c r="E22" s="1">
        <v>139.80000000000001</v>
      </c>
      <c r="H22" s="1"/>
      <c r="I22" s="1"/>
    </row>
    <row r="23" spans="2:19" ht="13" customHeight="1">
      <c r="B23" s="11" t="s">
        <v>30</v>
      </c>
      <c r="C23" s="21">
        <v>2018</v>
      </c>
      <c r="D23" s="11" t="s">
        <v>39</v>
      </c>
      <c r="E23" s="1">
        <v>140.5</v>
      </c>
      <c r="H23" s="1"/>
      <c r="I23" s="1"/>
    </row>
    <row r="24" spans="2:19">
      <c r="B24" s="11" t="s">
        <v>30</v>
      </c>
      <c r="C24" s="21">
        <v>2018</v>
      </c>
      <c r="D24" s="11" t="s">
        <v>40</v>
      </c>
      <c r="E24" s="1">
        <v>141.80000000000001</v>
      </c>
      <c r="H24" s="1"/>
      <c r="I24" s="1"/>
    </row>
    <row r="25" spans="2:19">
      <c r="B25" s="11" t="s">
        <v>30</v>
      </c>
      <c r="C25" s="21">
        <v>2018</v>
      </c>
      <c r="D25" s="11" t="s">
        <v>41</v>
      </c>
      <c r="E25" s="1">
        <v>142.5</v>
      </c>
      <c r="H25" s="1"/>
      <c r="I25" s="1"/>
    </row>
    <row r="26" spans="2:19">
      <c r="B26" s="11" t="s">
        <v>30</v>
      </c>
      <c r="C26" s="21">
        <v>2018</v>
      </c>
      <c r="D26" s="11" t="s">
        <v>42</v>
      </c>
      <c r="E26" s="1">
        <v>142.1</v>
      </c>
      <c r="H26" s="1"/>
      <c r="I26" s="1"/>
    </row>
    <row r="27" spans="2:19">
      <c r="B27" s="11" t="s">
        <v>30</v>
      </c>
      <c r="C27" s="21">
        <v>2018</v>
      </c>
      <c r="D27" s="11" t="s">
        <v>43</v>
      </c>
      <c r="E27" s="1">
        <v>142.19999999999999</v>
      </c>
      <c r="H27" s="1"/>
      <c r="I27" s="1"/>
    </row>
    <row r="28" spans="2:19">
      <c r="B28" s="11" t="s">
        <v>30</v>
      </c>
      <c r="C28" s="21">
        <v>2018</v>
      </c>
      <c r="D28" s="11" t="s">
        <v>44</v>
      </c>
      <c r="E28" s="1">
        <v>142.4</v>
      </c>
      <c r="H28" s="1"/>
      <c r="I28" s="1"/>
    </row>
    <row r="29" spans="2:19">
      <c r="B29" s="11" t="s">
        <v>30</v>
      </c>
      <c r="C29" s="21">
        <v>2018</v>
      </c>
      <c r="D29" s="11" t="s">
        <v>45</v>
      </c>
      <c r="E29" s="1">
        <v>141.9</v>
      </c>
      <c r="H29" s="1"/>
      <c r="I29" s="1"/>
    </row>
    <row r="30" spans="2:19">
      <c r="B30" s="11" t="s">
        <v>30</v>
      </c>
      <c r="C30" s="21">
        <v>2019</v>
      </c>
      <c r="D30" s="11" t="s">
        <v>31</v>
      </c>
      <c r="E30" s="1">
        <v>141</v>
      </c>
      <c r="H30" s="1"/>
      <c r="I30" s="1"/>
    </row>
    <row r="31" spans="2:19">
      <c r="B31" s="11" t="s">
        <v>30</v>
      </c>
      <c r="C31" s="21">
        <v>2019</v>
      </c>
      <c r="D31" s="11" t="s">
        <v>35</v>
      </c>
      <c r="E31" s="1">
        <v>141</v>
      </c>
      <c r="H31" s="1"/>
      <c r="I31" s="1"/>
    </row>
    <row r="32" spans="2:19">
      <c r="B32" s="11" t="s">
        <v>30</v>
      </c>
      <c r="C32" s="21">
        <v>2019</v>
      </c>
      <c r="D32" s="11" t="s">
        <v>36</v>
      </c>
      <c r="E32" s="1">
        <v>141.19999999999999</v>
      </c>
      <c r="H32" s="1"/>
      <c r="I32" s="1"/>
    </row>
    <row r="33" spans="2:11">
      <c r="B33" s="11" t="s">
        <v>30</v>
      </c>
      <c r="C33" s="21">
        <v>2019</v>
      </c>
      <c r="D33" s="11" t="s">
        <v>38</v>
      </c>
      <c r="E33" s="1">
        <v>142.4</v>
      </c>
      <c r="H33" s="1"/>
      <c r="I33" s="1"/>
    </row>
    <row r="34" spans="2:11">
      <c r="B34" s="11" t="s">
        <v>30</v>
      </c>
      <c r="C34" s="21">
        <v>2019</v>
      </c>
      <c r="D34" s="11" t="s">
        <v>39</v>
      </c>
      <c r="E34" s="1">
        <v>143.6</v>
      </c>
      <c r="H34" s="1"/>
      <c r="I34" s="1"/>
    </row>
    <row r="35" spans="2:11">
      <c r="B35" s="11" t="s">
        <v>30</v>
      </c>
      <c r="C35" s="21">
        <v>2019</v>
      </c>
      <c r="D35" s="11" t="s">
        <v>40</v>
      </c>
      <c r="E35" s="1">
        <v>144.9</v>
      </c>
      <c r="H35" s="1"/>
      <c r="I35" s="1"/>
    </row>
    <row r="36" spans="2:11">
      <c r="B36" s="11" t="s">
        <v>30</v>
      </c>
      <c r="C36" s="21">
        <v>2019</v>
      </c>
      <c r="D36" s="11" t="s">
        <v>41</v>
      </c>
      <c r="E36" s="1">
        <v>145.69999999999999</v>
      </c>
      <c r="H36" s="1"/>
      <c r="I36" s="1"/>
    </row>
    <row r="37" spans="2:11">
      <c r="B37" s="11" t="s">
        <v>30</v>
      </c>
      <c r="C37" s="21">
        <v>2019</v>
      </c>
      <c r="D37" s="11" t="s">
        <v>42</v>
      </c>
      <c r="E37" s="1">
        <v>146.69999999999999</v>
      </c>
      <c r="H37" s="1"/>
      <c r="I37" s="1"/>
    </row>
    <row r="38" spans="2:11">
      <c r="B38" s="11" t="s">
        <v>30</v>
      </c>
      <c r="C38" s="21">
        <v>2019</v>
      </c>
      <c r="D38" s="11" t="s">
        <v>43</v>
      </c>
      <c r="E38" s="1">
        <v>148.30000000000001</v>
      </c>
      <c r="H38" s="1"/>
      <c r="I38" s="1"/>
    </row>
    <row r="39" spans="2:11">
      <c r="B39" s="11" t="s">
        <v>30</v>
      </c>
      <c r="C39" s="21">
        <v>2019</v>
      </c>
      <c r="D39" s="11" t="s">
        <v>44</v>
      </c>
      <c r="E39" s="1">
        <v>149.9</v>
      </c>
      <c r="H39" s="1"/>
      <c r="I39" s="1"/>
    </row>
    <row r="40" spans="2:11">
      <c r="B40" s="11" t="s">
        <v>30</v>
      </c>
      <c r="C40" s="21">
        <v>2019</v>
      </c>
      <c r="D40" s="11" t="s">
        <v>45</v>
      </c>
      <c r="E40" s="1">
        <v>152.30000000000001</v>
      </c>
      <c r="H40" s="1"/>
      <c r="I40" s="1"/>
    </row>
    <row r="41" spans="2:11">
      <c r="B41" s="11" t="s">
        <v>30</v>
      </c>
      <c r="C41" s="21">
        <v>2020</v>
      </c>
      <c r="D41" s="11" t="s">
        <v>31</v>
      </c>
      <c r="E41" s="1">
        <v>151.9</v>
      </c>
      <c r="H41" s="1"/>
      <c r="I41" s="1"/>
    </row>
    <row r="42" spans="2:11">
      <c r="B42" s="11" t="s">
        <v>30</v>
      </c>
      <c r="C42" s="21">
        <v>2020</v>
      </c>
      <c r="D42" s="11" t="s">
        <v>35</v>
      </c>
      <c r="E42" s="1">
        <v>150.4</v>
      </c>
      <c r="H42" s="1"/>
      <c r="I42" s="1"/>
    </row>
    <row r="43" spans="2:11">
      <c r="B43" s="11" t="s">
        <v>30</v>
      </c>
      <c r="C43" s="21">
        <v>2020</v>
      </c>
      <c r="D43" s="11" t="s">
        <v>36</v>
      </c>
      <c r="E43" s="1">
        <v>149.80000000000001</v>
      </c>
      <c r="H43" s="1"/>
      <c r="I43" s="1"/>
    </row>
    <row r="44" spans="2:11">
      <c r="B44" s="12" t="s">
        <v>30</v>
      </c>
      <c r="C44" s="22">
        <v>2020</v>
      </c>
      <c r="D44" s="12" t="s">
        <v>37</v>
      </c>
      <c r="E44" s="10" t="s">
        <v>32</v>
      </c>
      <c r="H44" s="1"/>
      <c r="I44" s="1"/>
    </row>
    <row r="45" spans="2:11">
      <c r="B45" s="12" t="s">
        <v>30</v>
      </c>
      <c r="C45" s="22">
        <v>2020</v>
      </c>
      <c r="D45" s="12" t="s">
        <v>38</v>
      </c>
      <c r="E45" s="10" t="s">
        <v>32</v>
      </c>
      <c r="H45" s="1"/>
      <c r="I45" s="1"/>
    </row>
    <row r="46" spans="2:11">
      <c r="B46" s="11" t="s">
        <v>30</v>
      </c>
      <c r="C46" s="21">
        <v>2020</v>
      </c>
      <c r="D46" s="11" t="s">
        <v>39</v>
      </c>
      <c r="E46" s="1">
        <v>152.69999999999999</v>
      </c>
      <c r="H46" s="1"/>
      <c r="I46" s="1"/>
    </row>
    <row r="47" spans="2:11">
      <c r="B47" s="11" t="s">
        <v>30</v>
      </c>
      <c r="C47" s="21">
        <v>2020</v>
      </c>
      <c r="D47" s="11" t="s">
        <v>40</v>
      </c>
      <c r="E47" s="1">
        <v>152.69999999999999</v>
      </c>
      <c r="H47" s="1"/>
      <c r="I47" s="1"/>
      <c r="K47" s="13" t="s">
        <v>127</v>
      </c>
    </row>
    <row r="48" spans="2:11">
      <c r="B48" s="11" t="s">
        <v>30</v>
      </c>
      <c r="C48" s="21">
        <v>2020</v>
      </c>
      <c r="D48" s="11" t="s">
        <v>41</v>
      </c>
      <c r="E48" s="1">
        <v>154.69999999999999</v>
      </c>
      <c r="H48" s="1"/>
      <c r="I48" s="1"/>
      <c r="K48" s="13" t="s">
        <v>128</v>
      </c>
    </row>
    <row r="49" spans="2:11">
      <c r="B49" s="11" t="s">
        <v>30</v>
      </c>
      <c r="C49" s="21">
        <v>2020</v>
      </c>
      <c r="D49" s="11" t="s">
        <v>42</v>
      </c>
      <c r="E49" s="1">
        <v>155.4</v>
      </c>
      <c r="H49" s="1"/>
      <c r="I49" s="1"/>
      <c r="K49" s="13" t="s">
        <v>129</v>
      </c>
    </row>
    <row r="50" spans="2:11">
      <c r="B50" s="11" t="s">
        <v>30</v>
      </c>
      <c r="C50" s="21">
        <v>2020</v>
      </c>
      <c r="D50" s="11" t="s">
        <v>43</v>
      </c>
      <c r="E50" s="1">
        <v>157.5</v>
      </c>
      <c r="H50" s="1"/>
      <c r="I50" s="1"/>
      <c r="K50" s="13" t="s">
        <v>130</v>
      </c>
    </row>
    <row r="51" spans="2:11">
      <c r="B51" s="11" t="s">
        <v>30</v>
      </c>
      <c r="C51" s="21">
        <v>2020</v>
      </c>
      <c r="D51" s="11" t="s">
        <v>44</v>
      </c>
      <c r="E51" s="1">
        <v>159.80000000000001</v>
      </c>
      <c r="H51" s="1"/>
      <c r="I51" s="1"/>
      <c r="K51" s="13" t="s">
        <v>131</v>
      </c>
    </row>
    <row r="52" spans="2:11">
      <c r="B52" s="11" t="s">
        <v>30</v>
      </c>
      <c r="C52" s="21">
        <v>2020</v>
      </c>
      <c r="D52" s="11" t="s">
        <v>45</v>
      </c>
      <c r="E52" s="1">
        <v>160.69999999999999</v>
      </c>
      <c r="H52" s="1"/>
      <c r="I52" s="1"/>
      <c r="K52" s="13" t="s">
        <v>132</v>
      </c>
    </row>
    <row r="53" spans="2:11">
      <c r="B53" s="11" t="s">
        <v>30</v>
      </c>
      <c r="C53" s="21">
        <v>2021</v>
      </c>
      <c r="D53" s="11" t="s">
        <v>31</v>
      </c>
      <c r="E53" s="1">
        <v>158.5</v>
      </c>
      <c r="H53" s="1"/>
      <c r="I53" s="1"/>
    </row>
    <row r="54" spans="2:11">
      <c r="B54" s="11" t="s">
        <v>30</v>
      </c>
      <c r="C54" s="21">
        <v>2021</v>
      </c>
      <c r="D54" s="11" t="s">
        <v>35</v>
      </c>
      <c r="E54" s="1">
        <v>156.69999999999999</v>
      </c>
      <c r="H54" s="1"/>
      <c r="I54" s="1"/>
      <c r="K54" s="14" t="s">
        <v>133</v>
      </c>
    </row>
    <row r="55" spans="2:11">
      <c r="B55" s="31" t="s">
        <v>30</v>
      </c>
      <c r="C55" s="32">
        <v>2021</v>
      </c>
      <c r="D55" s="31" t="s">
        <v>36</v>
      </c>
      <c r="E55" s="33">
        <v>156.69999999999999</v>
      </c>
      <c r="H55" s="1"/>
      <c r="I55" s="1"/>
    </row>
    <row r="56" spans="2:11">
      <c r="B56" s="31" t="s">
        <v>30</v>
      </c>
      <c r="C56" s="32">
        <v>2021</v>
      </c>
      <c r="D56" s="31" t="s">
        <v>37</v>
      </c>
      <c r="E56" s="33">
        <v>157.6</v>
      </c>
      <c r="H56" s="1"/>
      <c r="I56" s="1"/>
    </row>
    <row r="57" spans="2:11">
      <c r="B57" s="11" t="s">
        <v>30</v>
      </c>
      <c r="C57" s="21">
        <v>2021</v>
      </c>
      <c r="D57" s="11" t="s">
        <v>38</v>
      </c>
      <c r="E57" s="1">
        <v>161.1</v>
      </c>
      <c r="H57" s="1"/>
      <c r="I57" s="1"/>
    </row>
    <row r="58" spans="2:11">
      <c r="B58" s="11" t="s">
        <v>30</v>
      </c>
      <c r="C58" s="21">
        <v>2021</v>
      </c>
      <c r="D58" s="11" t="s">
        <v>39</v>
      </c>
      <c r="E58" s="1">
        <v>162.1</v>
      </c>
      <c r="H58" s="1"/>
      <c r="I58" s="1"/>
    </row>
    <row r="59" spans="2:11">
      <c r="B59" s="11" t="s">
        <v>30</v>
      </c>
      <c r="C59" s="21">
        <v>2021</v>
      </c>
      <c r="D59" s="11" t="s">
        <v>40</v>
      </c>
      <c r="E59" s="1">
        <v>163.19999999999999</v>
      </c>
      <c r="H59" s="1"/>
      <c r="I59" s="1"/>
    </row>
    <row r="60" spans="2:11">
      <c r="B60" s="11" t="s">
        <v>30</v>
      </c>
      <c r="C60" s="21">
        <v>2021</v>
      </c>
      <c r="D60" s="11" t="s">
        <v>41</v>
      </c>
      <c r="E60" s="1">
        <v>163.6</v>
      </c>
      <c r="H60" s="1"/>
      <c r="I60" s="1"/>
    </row>
    <row r="61" spans="2:11">
      <c r="B61" s="11" t="s">
        <v>30</v>
      </c>
      <c r="C61" s="21">
        <v>2021</v>
      </c>
      <c r="D61" s="11" t="s">
        <v>42</v>
      </c>
      <c r="E61" s="1">
        <v>164</v>
      </c>
      <c r="H61" s="1"/>
      <c r="I61" s="1"/>
    </row>
    <row r="62" spans="2:11">
      <c r="B62" s="11" t="s">
        <v>30</v>
      </c>
      <c r="C62" s="21">
        <v>2021</v>
      </c>
      <c r="D62" s="11" t="s">
        <v>43</v>
      </c>
      <c r="E62" s="1">
        <v>166.3</v>
      </c>
      <c r="H62" s="1"/>
      <c r="I62" s="1"/>
    </row>
    <row r="63" spans="2:11">
      <c r="B63" s="11" t="s">
        <v>30</v>
      </c>
      <c r="C63" s="21">
        <v>2021</v>
      </c>
      <c r="D63" s="11" t="s">
        <v>44</v>
      </c>
      <c r="E63" s="1">
        <v>167.6</v>
      </c>
      <c r="H63" s="1"/>
      <c r="I63" s="1"/>
    </row>
    <row r="64" spans="2:11">
      <c r="B64" s="11" t="s">
        <v>30</v>
      </c>
      <c r="C64" s="21">
        <v>2021</v>
      </c>
      <c r="D64" s="11" t="s">
        <v>45</v>
      </c>
      <c r="E64" s="1">
        <v>167</v>
      </c>
      <c r="H64" s="1"/>
      <c r="I64" s="1"/>
    </row>
    <row r="65" spans="2:9">
      <c r="B65" s="11" t="s">
        <v>30</v>
      </c>
      <c r="C65" s="21">
        <v>2022</v>
      </c>
      <c r="D65" s="11" t="s">
        <v>31</v>
      </c>
      <c r="E65" s="1">
        <v>166.4</v>
      </c>
      <c r="H65" s="1"/>
      <c r="I65" s="1"/>
    </row>
    <row r="66" spans="2:9">
      <c r="B66" s="11" t="s">
        <v>30</v>
      </c>
      <c r="C66" s="21">
        <v>2022</v>
      </c>
      <c r="D66" s="11" t="s">
        <v>35</v>
      </c>
      <c r="E66" s="1">
        <v>166.7</v>
      </c>
      <c r="H66" s="1"/>
      <c r="I66" s="1"/>
    </row>
    <row r="67" spans="2:9">
      <c r="B67" s="11" t="s">
        <v>30</v>
      </c>
      <c r="C67" s="21">
        <v>2022</v>
      </c>
      <c r="D67" s="11" t="s">
        <v>36</v>
      </c>
      <c r="E67" s="1">
        <v>168.7</v>
      </c>
      <c r="H67" s="1"/>
      <c r="I67" s="1"/>
    </row>
    <row r="68" spans="2:9">
      <c r="B68" s="11" t="s">
        <v>30</v>
      </c>
      <c r="C68" s="21">
        <v>2022</v>
      </c>
      <c r="D68" s="11" t="s">
        <v>37</v>
      </c>
      <c r="E68" s="1">
        <v>170.8</v>
      </c>
      <c r="H68" s="1"/>
      <c r="I68" s="1"/>
    </row>
    <row r="69" spans="2:9">
      <c r="B69" s="11" t="s">
        <v>30</v>
      </c>
      <c r="C69" s="21">
        <v>2022</v>
      </c>
      <c r="D69" s="11" t="s">
        <v>38</v>
      </c>
      <c r="E69" s="1">
        <v>172.5</v>
      </c>
      <c r="H69" s="1"/>
      <c r="I69" s="1"/>
    </row>
    <row r="70" spans="2:9">
      <c r="B70" s="11" t="s">
        <v>30</v>
      </c>
      <c r="C70" s="21">
        <v>2022</v>
      </c>
      <c r="D70" s="11" t="s">
        <v>39</v>
      </c>
      <c r="E70" s="1">
        <v>173.6</v>
      </c>
      <c r="H70" s="1"/>
      <c r="I70" s="1"/>
    </row>
    <row r="71" spans="2:9">
      <c r="B71" s="11" t="s">
        <v>30</v>
      </c>
      <c r="C71" s="21">
        <v>2022</v>
      </c>
      <c r="D71" s="11" t="s">
        <v>40</v>
      </c>
      <c r="E71" s="1">
        <v>174.3</v>
      </c>
      <c r="H71" s="1"/>
      <c r="I71" s="1"/>
    </row>
    <row r="72" spans="2:9">
      <c r="B72" s="11" t="s">
        <v>30</v>
      </c>
      <c r="C72" s="21">
        <v>2022</v>
      </c>
      <c r="D72" s="11" t="s">
        <v>41</v>
      </c>
      <c r="E72" s="1">
        <v>175.3</v>
      </c>
      <c r="H72" s="1"/>
      <c r="I72" s="1"/>
    </row>
    <row r="73" spans="2:9">
      <c r="B73" s="11" t="s">
        <v>30</v>
      </c>
      <c r="C73" s="21">
        <v>2022</v>
      </c>
      <c r="D73" s="11" t="s">
        <v>42</v>
      </c>
      <c r="E73" s="1">
        <v>176.4</v>
      </c>
      <c r="H73" s="1"/>
      <c r="I73" s="1"/>
    </row>
    <row r="74" spans="2:9">
      <c r="B74" s="11" t="s">
        <v>30</v>
      </c>
      <c r="C74" s="21">
        <v>2022</v>
      </c>
      <c r="D74" s="11" t="s">
        <v>43</v>
      </c>
      <c r="E74" s="1">
        <v>177.9</v>
      </c>
      <c r="H74" s="1"/>
      <c r="I74" s="1"/>
    </row>
    <row r="75" spans="2:9">
      <c r="B75" s="11" t="s">
        <v>30</v>
      </c>
      <c r="C75" s="21">
        <v>2022</v>
      </c>
      <c r="D75" s="11" t="s">
        <v>44</v>
      </c>
      <c r="E75" s="1">
        <v>177.8</v>
      </c>
      <c r="H75" s="1"/>
      <c r="I75" s="1"/>
    </row>
    <row r="76" spans="2:9">
      <c r="B76" s="11" t="s">
        <v>30</v>
      </c>
      <c r="C76" s="21">
        <v>2022</v>
      </c>
      <c r="D76" s="11" t="s">
        <v>45</v>
      </c>
      <c r="E76" s="1">
        <v>177.1</v>
      </c>
      <c r="H76" s="1"/>
      <c r="I76" s="1"/>
    </row>
    <row r="77" spans="2:9">
      <c r="B77" s="11" t="s">
        <v>30</v>
      </c>
      <c r="C77" s="21">
        <v>2023</v>
      </c>
      <c r="D77" s="11" t="s">
        <v>31</v>
      </c>
      <c r="E77" s="1">
        <v>177.8</v>
      </c>
      <c r="H77" s="1"/>
      <c r="I77" s="1"/>
    </row>
    <row r="78" spans="2:9">
      <c r="B78" s="11" t="s">
        <v>30</v>
      </c>
      <c r="C78" s="21">
        <v>2023</v>
      </c>
      <c r="D78" s="11" t="s">
        <v>35</v>
      </c>
      <c r="E78" s="1">
        <v>178</v>
      </c>
      <c r="H78" s="1"/>
      <c r="I78" s="1"/>
    </row>
    <row r="79" spans="2:9">
      <c r="B79" s="11" t="s">
        <v>30</v>
      </c>
      <c r="C79" s="21">
        <v>2023</v>
      </c>
      <c r="D79" s="11" t="s">
        <v>36</v>
      </c>
      <c r="E79" s="1">
        <v>178</v>
      </c>
      <c r="H79" s="1"/>
      <c r="I79" s="1"/>
    </row>
    <row r="80" spans="2:9">
      <c r="B80" s="31" t="s">
        <v>30</v>
      </c>
      <c r="C80" s="32">
        <v>2023</v>
      </c>
      <c r="D80" s="31" t="s">
        <v>37</v>
      </c>
      <c r="E80" s="33">
        <v>178.8</v>
      </c>
      <c r="H80" s="1"/>
      <c r="I80" s="1"/>
    </row>
    <row r="81" spans="2:9">
      <c r="B81" s="31" t="s">
        <v>30</v>
      </c>
      <c r="C81" s="32">
        <v>2023</v>
      </c>
      <c r="D81" s="31" t="s">
        <v>38</v>
      </c>
      <c r="E81" s="33">
        <v>179.8</v>
      </c>
      <c r="H81" s="1"/>
      <c r="I81" s="1"/>
    </row>
    <row r="82" spans="2:9">
      <c r="B82" s="11" t="s">
        <v>34</v>
      </c>
      <c r="C82" s="21">
        <v>2017</v>
      </c>
      <c r="D82" s="11" t="s">
        <v>31</v>
      </c>
      <c r="E82" s="1">
        <v>130.30000000000001</v>
      </c>
      <c r="H82" s="1"/>
      <c r="I82" s="1"/>
    </row>
    <row r="83" spans="2:9">
      <c r="B83" s="11" t="s">
        <v>34</v>
      </c>
      <c r="C83" s="21">
        <v>2017</v>
      </c>
      <c r="D83" s="11" t="s">
        <v>35</v>
      </c>
      <c r="E83" s="1">
        <v>130.6</v>
      </c>
      <c r="H83" s="1"/>
      <c r="I83" s="1"/>
    </row>
    <row r="84" spans="2:9">
      <c r="B84" s="11" t="s">
        <v>34</v>
      </c>
      <c r="C84" s="21">
        <v>2017</v>
      </c>
      <c r="D84" s="11" t="s">
        <v>36</v>
      </c>
      <c r="E84" s="1">
        <v>130.9</v>
      </c>
      <c r="H84" s="1"/>
      <c r="I84" s="1"/>
    </row>
    <row r="85" spans="2:9">
      <c r="B85" s="11" t="s">
        <v>34</v>
      </c>
      <c r="C85" s="21">
        <v>2017</v>
      </c>
      <c r="D85" s="11" t="s">
        <v>37</v>
      </c>
      <c r="E85" s="1">
        <v>131.1</v>
      </c>
      <c r="H85" s="1"/>
      <c r="I85" s="1"/>
    </row>
    <row r="86" spans="2:9">
      <c r="B86" s="11" t="s">
        <v>34</v>
      </c>
      <c r="C86" s="21">
        <v>2017</v>
      </c>
      <c r="D86" s="11" t="s">
        <v>38</v>
      </c>
      <c r="E86" s="1">
        <v>131.4</v>
      </c>
      <c r="H86" s="1"/>
      <c r="I86" s="1"/>
    </row>
    <row r="87" spans="2:9">
      <c r="B87" s="11" t="s">
        <v>34</v>
      </c>
      <c r="C87" s="21">
        <v>2017</v>
      </c>
      <c r="D87" s="11" t="s">
        <v>39</v>
      </c>
      <c r="E87" s="1">
        <v>132</v>
      </c>
      <c r="H87" s="1"/>
      <c r="I87" s="1"/>
    </row>
    <row r="88" spans="2:9">
      <c r="B88" s="11" t="s">
        <v>34</v>
      </c>
      <c r="C88" s="21">
        <v>2017</v>
      </c>
      <c r="D88" s="11" t="s">
        <v>40</v>
      </c>
      <c r="E88" s="1">
        <v>134.19999999999999</v>
      </c>
      <c r="H88" s="1"/>
      <c r="I88" s="1"/>
    </row>
    <row r="89" spans="2:9">
      <c r="B89" s="11" t="s">
        <v>34</v>
      </c>
      <c r="C89" s="21">
        <v>2017</v>
      </c>
      <c r="D89" s="11" t="s">
        <v>41</v>
      </c>
      <c r="E89" s="1">
        <v>135.4</v>
      </c>
      <c r="H89" s="1"/>
      <c r="I89" s="1"/>
    </row>
    <row r="90" spans="2:9">
      <c r="B90" s="11" t="s">
        <v>34</v>
      </c>
      <c r="C90" s="21">
        <v>2017</v>
      </c>
      <c r="D90" s="11" t="s">
        <v>42</v>
      </c>
      <c r="E90" s="1">
        <v>135.19999999999999</v>
      </c>
      <c r="H90" s="1"/>
      <c r="I90" s="1"/>
    </row>
    <row r="91" spans="2:9">
      <c r="B91" s="11" t="s">
        <v>34</v>
      </c>
      <c r="C91" s="21">
        <v>2017</v>
      </c>
      <c r="D91" s="11" t="s">
        <v>43</v>
      </c>
      <c r="E91" s="1">
        <v>136.1</v>
      </c>
      <c r="H91" s="1"/>
      <c r="I91" s="1"/>
    </row>
    <row r="92" spans="2:9">
      <c r="B92" s="11" t="s">
        <v>34</v>
      </c>
      <c r="C92" s="21">
        <v>2017</v>
      </c>
      <c r="D92" s="11" t="s">
        <v>44</v>
      </c>
      <c r="E92" s="1">
        <v>137.6</v>
      </c>
      <c r="H92" s="1"/>
      <c r="I92" s="1"/>
    </row>
    <row r="93" spans="2:9">
      <c r="B93" s="11" t="s">
        <v>34</v>
      </c>
      <c r="C93" s="21">
        <v>2017</v>
      </c>
      <c r="D93" s="11" t="s">
        <v>45</v>
      </c>
      <c r="E93" s="1">
        <v>137.19999999999999</v>
      </c>
      <c r="H93" s="1"/>
      <c r="I93" s="1"/>
    </row>
    <row r="94" spans="2:9">
      <c r="B94" s="11" t="s">
        <v>34</v>
      </c>
      <c r="C94" s="21">
        <v>2018</v>
      </c>
      <c r="D94" s="11" t="s">
        <v>31</v>
      </c>
      <c r="E94" s="1">
        <v>136.9</v>
      </c>
      <c r="H94" s="1"/>
      <c r="I94" s="1"/>
    </row>
    <row r="95" spans="2:9">
      <c r="B95" s="11" t="s">
        <v>34</v>
      </c>
      <c r="C95" s="21">
        <v>2018</v>
      </c>
      <c r="D95" s="11" t="s">
        <v>35</v>
      </c>
      <c r="E95" s="1">
        <v>136.4</v>
      </c>
      <c r="H95" s="1"/>
      <c r="I95" s="1"/>
    </row>
    <row r="96" spans="2:9">
      <c r="B96" s="11" t="s">
        <v>34</v>
      </c>
      <c r="C96" s="21">
        <v>2018</v>
      </c>
      <c r="D96" s="11" t="s">
        <v>36</v>
      </c>
      <c r="E96" s="1">
        <v>136.5</v>
      </c>
      <c r="H96" s="1"/>
      <c r="I96" s="1"/>
    </row>
    <row r="97" spans="2:9">
      <c r="B97" s="11" t="s">
        <v>34</v>
      </c>
      <c r="C97" s="21">
        <v>2018</v>
      </c>
      <c r="D97" s="11" t="s">
        <v>37</v>
      </c>
      <c r="E97" s="1">
        <v>137.1</v>
      </c>
      <c r="H97" s="1"/>
      <c r="I97" s="1"/>
    </row>
    <row r="98" spans="2:9">
      <c r="B98" s="11" t="s">
        <v>34</v>
      </c>
      <c r="C98" s="21">
        <v>2018</v>
      </c>
      <c r="D98" s="11" t="s">
        <v>38</v>
      </c>
      <c r="E98" s="1">
        <v>137.80000000000001</v>
      </c>
      <c r="H98" s="1"/>
      <c r="I98" s="1"/>
    </row>
    <row r="99" spans="2:9">
      <c r="B99" s="11" t="s">
        <v>34</v>
      </c>
      <c r="C99" s="21">
        <v>2018</v>
      </c>
      <c r="D99" s="11" t="s">
        <v>39</v>
      </c>
      <c r="E99" s="1">
        <v>138.5</v>
      </c>
      <c r="H99" s="1"/>
      <c r="I99" s="1"/>
    </row>
    <row r="100" spans="2:9">
      <c r="B100" s="11" t="s">
        <v>34</v>
      </c>
      <c r="C100" s="21">
        <v>2018</v>
      </c>
      <c r="D100" s="11" t="s">
        <v>40</v>
      </c>
      <c r="E100" s="1">
        <v>139.80000000000001</v>
      </c>
      <c r="H100" s="1"/>
      <c r="I100" s="1"/>
    </row>
    <row r="101" spans="2:9">
      <c r="B101" s="11" t="s">
        <v>34</v>
      </c>
      <c r="C101" s="21">
        <v>2018</v>
      </c>
      <c r="D101" s="11" t="s">
        <v>41</v>
      </c>
      <c r="E101" s="1">
        <v>140.4</v>
      </c>
      <c r="H101" s="1"/>
      <c r="I101" s="1"/>
    </row>
    <row r="102" spans="2:9">
      <c r="B102" s="11" t="s">
        <v>34</v>
      </c>
      <c r="C102" s="21">
        <v>2018</v>
      </c>
      <c r="D102" s="11" t="s">
        <v>42</v>
      </c>
      <c r="E102" s="1">
        <v>140.19999999999999</v>
      </c>
      <c r="H102" s="1"/>
      <c r="I102" s="1"/>
    </row>
    <row r="103" spans="2:9">
      <c r="B103" s="11" t="s">
        <v>34</v>
      </c>
      <c r="C103" s="21">
        <v>2018</v>
      </c>
      <c r="D103" s="11" t="s">
        <v>43</v>
      </c>
      <c r="E103" s="1">
        <v>140.80000000000001</v>
      </c>
      <c r="H103" s="1"/>
      <c r="I103" s="1"/>
    </row>
    <row r="104" spans="2:9">
      <c r="B104" s="11" t="s">
        <v>34</v>
      </c>
      <c r="C104" s="21">
        <v>2018</v>
      </c>
      <c r="D104" s="11" t="s">
        <v>44</v>
      </c>
      <c r="E104" s="1">
        <v>140.80000000000001</v>
      </c>
      <c r="H104" s="1"/>
      <c r="I104" s="1"/>
    </row>
    <row r="105" spans="2:9">
      <c r="B105" s="11" t="s">
        <v>34</v>
      </c>
      <c r="C105" s="21">
        <v>2018</v>
      </c>
      <c r="D105" s="11" t="s">
        <v>45</v>
      </c>
      <c r="E105" s="1">
        <v>140.1</v>
      </c>
      <c r="H105" s="1"/>
      <c r="I105" s="1"/>
    </row>
    <row r="106" spans="2:9">
      <c r="B106" s="11" t="s">
        <v>34</v>
      </c>
      <c r="C106" s="21">
        <v>2019</v>
      </c>
      <c r="D106" s="11" t="s">
        <v>31</v>
      </c>
      <c r="E106" s="1">
        <v>139.6</v>
      </c>
      <c r="H106" s="1"/>
      <c r="I106" s="1"/>
    </row>
    <row r="107" spans="2:9">
      <c r="B107" s="11" t="s">
        <v>34</v>
      </c>
      <c r="C107" s="21">
        <v>2019</v>
      </c>
      <c r="D107" s="11" t="s">
        <v>35</v>
      </c>
      <c r="E107" s="1">
        <v>139.9</v>
      </c>
      <c r="H107" s="1"/>
      <c r="I107" s="1"/>
    </row>
    <row r="108" spans="2:9">
      <c r="B108" s="11" t="s">
        <v>34</v>
      </c>
      <c r="C108" s="21">
        <v>2019</v>
      </c>
      <c r="D108" s="11" t="s">
        <v>36</v>
      </c>
      <c r="E108" s="1">
        <v>140.4</v>
      </c>
      <c r="H108" s="1"/>
      <c r="I108" s="1"/>
    </row>
    <row r="109" spans="2:9">
      <c r="B109" s="11" t="s">
        <v>34</v>
      </c>
      <c r="C109" s="21">
        <v>2019</v>
      </c>
      <c r="D109" s="11" t="s">
        <v>38</v>
      </c>
      <c r="E109" s="1">
        <v>142</v>
      </c>
      <c r="H109" s="1"/>
      <c r="I109" s="1"/>
    </row>
    <row r="110" spans="2:9">
      <c r="B110" s="11" t="s">
        <v>34</v>
      </c>
      <c r="C110" s="21">
        <v>2019</v>
      </c>
      <c r="D110" s="11" t="s">
        <v>39</v>
      </c>
      <c r="E110" s="1">
        <v>142.9</v>
      </c>
      <c r="H110" s="1"/>
      <c r="I110" s="1"/>
    </row>
    <row r="111" spans="2:9">
      <c r="B111" s="11" t="s">
        <v>34</v>
      </c>
      <c r="C111" s="21">
        <v>2019</v>
      </c>
      <c r="D111" s="11" t="s">
        <v>40</v>
      </c>
      <c r="E111" s="1">
        <v>144.19999999999999</v>
      </c>
      <c r="H111" s="1"/>
      <c r="I111" s="1"/>
    </row>
    <row r="112" spans="2:9">
      <c r="B112" s="11" t="s">
        <v>34</v>
      </c>
      <c r="C112" s="21">
        <v>2019</v>
      </c>
      <c r="D112" s="11" t="s">
        <v>41</v>
      </c>
      <c r="E112" s="1">
        <v>145</v>
      </c>
      <c r="H112" s="1"/>
      <c r="I112" s="1"/>
    </row>
    <row r="113" spans="2:9">
      <c r="B113" s="11" t="s">
        <v>34</v>
      </c>
      <c r="C113" s="21">
        <v>2019</v>
      </c>
      <c r="D113" s="11" t="s">
        <v>42</v>
      </c>
      <c r="E113" s="1">
        <v>145.80000000000001</v>
      </c>
      <c r="H113" s="1"/>
      <c r="I113" s="1"/>
    </row>
    <row r="114" spans="2:9">
      <c r="B114" s="11" t="s">
        <v>34</v>
      </c>
      <c r="C114" s="21">
        <v>2019</v>
      </c>
      <c r="D114" s="11" t="s">
        <v>43</v>
      </c>
      <c r="E114" s="1">
        <v>147.19999999999999</v>
      </c>
      <c r="H114" s="1"/>
      <c r="I114" s="1"/>
    </row>
    <row r="115" spans="2:9">
      <c r="B115" s="11" t="s">
        <v>34</v>
      </c>
      <c r="C115" s="21">
        <v>2019</v>
      </c>
      <c r="D115" s="11" t="s">
        <v>44</v>
      </c>
      <c r="E115" s="1">
        <v>148.6</v>
      </c>
      <c r="H115" s="1"/>
      <c r="I115" s="1"/>
    </row>
    <row r="116" spans="2:9">
      <c r="B116" s="11" t="s">
        <v>34</v>
      </c>
      <c r="C116" s="21">
        <v>2019</v>
      </c>
      <c r="D116" s="11" t="s">
        <v>45</v>
      </c>
      <c r="E116" s="1">
        <v>150.4</v>
      </c>
      <c r="H116" s="1"/>
      <c r="I116" s="1"/>
    </row>
    <row r="117" spans="2:9">
      <c r="B117" s="11" t="s">
        <v>34</v>
      </c>
      <c r="C117" s="21">
        <v>2020</v>
      </c>
      <c r="D117" s="11" t="s">
        <v>31</v>
      </c>
      <c r="E117" s="1">
        <v>150.19999999999999</v>
      </c>
      <c r="H117" s="1"/>
      <c r="I117" s="1"/>
    </row>
    <row r="118" spans="2:9">
      <c r="B118" s="11" t="s">
        <v>34</v>
      </c>
      <c r="C118" s="21">
        <v>2020</v>
      </c>
      <c r="D118" s="11" t="s">
        <v>35</v>
      </c>
      <c r="E118" s="1">
        <v>149.1</v>
      </c>
      <c r="H118" s="1"/>
      <c r="I118" s="1"/>
    </row>
    <row r="119" spans="2:9">
      <c r="B119" s="11" t="s">
        <v>34</v>
      </c>
      <c r="C119" s="21">
        <v>2020</v>
      </c>
      <c r="D119" s="11" t="s">
        <v>36</v>
      </c>
      <c r="E119" s="1">
        <v>148.6</v>
      </c>
      <c r="H119" s="1"/>
      <c r="I119" s="1"/>
    </row>
    <row r="120" spans="2:9">
      <c r="B120" s="12" t="s">
        <v>34</v>
      </c>
      <c r="C120" s="22">
        <v>2020</v>
      </c>
      <c r="D120" s="12" t="s">
        <v>37</v>
      </c>
      <c r="E120" s="10" t="s">
        <v>32</v>
      </c>
      <c r="H120" s="1"/>
      <c r="I120" s="1"/>
    </row>
    <row r="121" spans="2:9">
      <c r="B121" s="12" t="s">
        <v>34</v>
      </c>
      <c r="C121" s="22">
        <v>2020</v>
      </c>
      <c r="D121" s="12" t="s">
        <v>38</v>
      </c>
      <c r="E121" s="10" t="s">
        <v>32</v>
      </c>
      <c r="H121" s="1"/>
      <c r="I121" s="1"/>
    </row>
    <row r="122" spans="2:9">
      <c r="B122" s="11" t="s">
        <v>34</v>
      </c>
      <c r="C122" s="21">
        <v>2020</v>
      </c>
      <c r="D122" s="11" t="s">
        <v>39</v>
      </c>
      <c r="E122" s="1">
        <v>151.80000000000001</v>
      </c>
      <c r="H122" s="1"/>
      <c r="I122" s="1"/>
    </row>
    <row r="123" spans="2:9">
      <c r="B123" s="11" t="s">
        <v>34</v>
      </c>
      <c r="C123" s="21">
        <v>2020</v>
      </c>
      <c r="D123" s="11" t="s">
        <v>40</v>
      </c>
      <c r="E123" s="1">
        <v>151.80000000000001</v>
      </c>
      <c r="H123" s="1"/>
      <c r="I123" s="1"/>
    </row>
    <row r="124" spans="2:9">
      <c r="B124" s="11" t="s">
        <v>34</v>
      </c>
      <c r="C124" s="21">
        <v>2020</v>
      </c>
      <c r="D124" s="11" t="s">
        <v>41</v>
      </c>
      <c r="E124" s="1">
        <v>153.9</v>
      </c>
      <c r="H124" s="1"/>
      <c r="I124" s="1"/>
    </row>
    <row r="125" spans="2:9">
      <c r="B125" s="11" t="s">
        <v>34</v>
      </c>
      <c r="C125" s="21">
        <v>2020</v>
      </c>
      <c r="D125" s="11" t="s">
        <v>42</v>
      </c>
      <c r="E125" s="1">
        <v>154.69999999999999</v>
      </c>
      <c r="H125" s="1"/>
      <c r="I125" s="1"/>
    </row>
    <row r="126" spans="2:9">
      <c r="B126" s="11" t="s">
        <v>34</v>
      </c>
      <c r="C126" s="21">
        <v>2020</v>
      </c>
      <c r="D126" s="11" t="s">
        <v>43</v>
      </c>
      <c r="E126" s="1">
        <v>156.4</v>
      </c>
      <c r="H126" s="1"/>
      <c r="I126" s="1"/>
    </row>
    <row r="127" spans="2:9">
      <c r="B127" s="11" t="s">
        <v>34</v>
      </c>
      <c r="C127" s="21">
        <v>2020</v>
      </c>
      <c r="D127" s="11" t="s">
        <v>44</v>
      </c>
      <c r="E127" s="1">
        <v>158.4</v>
      </c>
      <c r="H127" s="1"/>
      <c r="I127" s="1"/>
    </row>
    <row r="128" spans="2:9">
      <c r="B128" s="11" t="s">
        <v>34</v>
      </c>
      <c r="C128" s="21">
        <v>2020</v>
      </c>
      <c r="D128" s="11" t="s">
        <v>45</v>
      </c>
      <c r="E128" s="1">
        <v>158.9</v>
      </c>
      <c r="H128" s="1"/>
      <c r="I128" s="1"/>
    </row>
    <row r="129" spans="2:9">
      <c r="B129" s="11" t="s">
        <v>34</v>
      </c>
      <c r="C129" s="21">
        <v>2021</v>
      </c>
      <c r="D129" s="11" t="s">
        <v>31</v>
      </c>
      <c r="E129" s="1">
        <v>157.30000000000001</v>
      </c>
      <c r="H129" s="1"/>
      <c r="I129" s="1"/>
    </row>
    <row r="130" spans="2:9">
      <c r="B130" s="11" t="s">
        <v>34</v>
      </c>
      <c r="C130" s="21">
        <v>2021</v>
      </c>
      <c r="D130" s="11" t="s">
        <v>35</v>
      </c>
      <c r="E130" s="1">
        <v>156.6</v>
      </c>
      <c r="H130" s="1"/>
      <c r="I130" s="1"/>
    </row>
    <row r="131" spans="2:9">
      <c r="B131" s="11" t="s">
        <v>34</v>
      </c>
      <c r="C131" s="21">
        <v>2021</v>
      </c>
      <c r="D131" s="11" t="s">
        <v>36</v>
      </c>
      <c r="E131" s="1">
        <v>156.80000000000001</v>
      </c>
      <c r="H131" s="1"/>
      <c r="I131" s="1"/>
    </row>
    <row r="132" spans="2:9">
      <c r="B132" s="11" t="s">
        <v>34</v>
      </c>
      <c r="C132" s="21">
        <v>2021</v>
      </c>
      <c r="D132" s="11" t="s">
        <v>37</v>
      </c>
      <c r="E132" s="1">
        <v>157.80000000000001</v>
      </c>
      <c r="H132" s="1"/>
      <c r="I132" s="1"/>
    </row>
    <row r="133" spans="2:9">
      <c r="B133" s="11" t="s">
        <v>34</v>
      </c>
      <c r="C133" s="21">
        <v>2021</v>
      </c>
      <c r="D133" s="11" t="s">
        <v>38</v>
      </c>
      <c r="E133" s="1">
        <v>160.4</v>
      </c>
      <c r="H133" s="1"/>
      <c r="I133" s="1"/>
    </row>
    <row r="134" spans="2:9">
      <c r="B134" s="11" t="s">
        <v>34</v>
      </c>
      <c r="C134" s="21">
        <v>2021</v>
      </c>
      <c r="D134" s="11" t="s">
        <v>39</v>
      </c>
      <c r="E134" s="1">
        <v>161.30000000000001</v>
      </c>
      <c r="H134" s="1"/>
      <c r="I134" s="1"/>
    </row>
    <row r="135" spans="2:9">
      <c r="B135" s="11" t="s">
        <v>34</v>
      </c>
      <c r="C135" s="21">
        <v>2021</v>
      </c>
      <c r="D135" s="11" t="s">
        <v>40</v>
      </c>
      <c r="E135" s="1">
        <v>162.5</v>
      </c>
      <c r="H135" s="1"/>
      <c r="I135" s="1"/>
    </row>
    <row r="136" spans="2:9">
      <c r="B136" s="11" t="s">
        <v>34</v>
      </c>
      <c r="C136" s="21">
        <v>2021</v>
      </c>
      <c r="D136" s="11" t="s">
        <v>41</v>
      </c>
      <c r="E136" s="1">
        <v>163.19999999999999</v>
      </c>
      <c r="H136" s="1"/>
      <c r="I136" s="1"/>
    </row>
    <row r="137" spans="2:9">
      <c r="B137" s="11" t="s">
        <v>34</v>
      </c>
      <c r="C137" s="21">
        <v>2021</v>
      </c>
      <c r="D137" s="11" t="s">
        <v>42</v>
      </c>
      <c r="E137" s="1">
        <v>163.19999999999999</v>
      </c>
      <c r="H137" s="1"/>
      <c r="I137" s="1"/>
    </row>
    <row r="138" spans="2:9">
      <c r="B138" s="11" t="s">
        <v>34</v>
      </c>
      <c r="C138" s="21">
        <v>2021</v>
      </c>
      <c r="D138" s="11" t="s">
        <v>43</v>
      </c>
      <c r="E138" s="1">
        <v>165.5</v>
      </c>
      <c r="H138" s="1"/>
      <c r="I138" s="1"/>
    </row>
    <row r="139" spans="2:9">
      <c r="B139" s="11" t="s">
        <v>34</v>
      </c>
      <c r="C139" s="21">
        <v>2021</v>
      </c>
      <c r="D139" s="11" t="s">
        <v>44</v>
      </c>
      <c r="E139" s="1">
        <v>166.7</v>
      </c>
      <c r="H139" s="1"/>
      <c r="I139" s="1"/>
    </row>
    <row r="140" spans="2:9">
      <c r="B140" s="11" t="s">
        <v>34</v>
      </c>
      <c r="C140" s="21">
        <v>2021</v>
      </c>
      <c r="D140" s="11" t="s">
        <v>45</v>
      </c>
      <c r="E140" s="1">
        <v>166.2</v>
      </c>
      <c r="H140" s="1"/>
      <c r="I140" s="1"/>
    </row>
    <row r="141" spans="2:9">
      <c r="B141" s="11" t="s">
        <v>34</v>
      </c>
      <c r="C141" s="21">
        <v>2022</v>
      </c>
      <c r="D141" s="11" t="s">
        <v>31</v>
      </c>
      <c r="E141" s="1">
        <v>165.7</v>
      </c>
      <c r="H141" s="1"/>
      <c r="I141" s="1"/>
    </row>
    <row r="142" spans="2:9">
      <c r="B142" s="11" t="s">
        <v>34</v>
      </c>
      <c r="C142" s="21">
        <v>2022</v>
      </c>
      <c r="D142" s="11" t="s">
        <v>35</v>
      </c>
      <c r="E142" s="1">
        <v>166.1</v>
      </c>
      <c r="H142" s="1"/>
      <c r="I142" s="1"/>
    </row>
    <row r="143" spans="2:9">
      <c r="B143" s="11" t="s">
        <v>34</v>
      </c>
      <c r="C143" s="21">
        <v>2022</v>
      </c>
      <c r="D143" s="11" t="s">
        <v>36</v>
      </c>
      <c r="E143" s="1">
        <v>167.7</v>
      </c>
      <c r="H143" s="1"/>
      <c r="I143" s="1"/>
    </row>
    <row r="144" spans="2:9">
      <c r="B144" s="11" t="s">
        <v>34</v>
      </c>
      <c r="C144" s="21">
        <v>2022</v>
      </c>
      <c r="D144" s="11" t="s">
        <v>37</v>
      </c>
      <c r="E144" s="1">
        <v>170.1</v>
      </c>
      <c r="H144" s="1"/>
      <c r="I144" s="1"/>
    </row>
    <row r="145" spans="2:9">
      <c r="B145" s="11" t="s">
        <v>34</v>
      </c>
      <c r="C145" s="21">
        <v>2022</v>
      </c>
      <c r="D145" s="11" t="s">
        <v>38</v>
      </c>
      <c r="E145" s="1">
        <v>171.7</v>
      </c>
      <c r="H145" s="1"/>
      <c r="I145" s="1"/>
    </row>
    <row r="146" spans="2:9">
      <c r="B146" s="11" t="s">
        <v>34</v>
      </c>
      <c r="C146" s="21">
        <v>2022</v>
      </c>
      <c r="D146" s="11" t="s">
        <v>39</v>
      </c>
      <c r="E146" s="1">
        <v>172.6</v>
      </c>
      <c r="H146" s="1"/>
      <c r="I146" s="1"/>
    </row>
    <row r="147" spans="2:9">
      <c r="B147" s="11" t="s">
        <v>34</v>
      </c>
      <c r="C147" s="21">
        <v>2022</v>
      </c>
      <c r="D147" s="11" t="s">
        <v>40</v>
      </c>
      <c r="E147" s="1">
        <v>173.4</v>
      </c>
      <c r="H147" s="1"/>
      <c r="I147" s="1"/>
    </row>
    <row r="148" spans="2:9">
      <c r="B148" s="11" t="s">
        <v>34</v>
      </c>
      <c r="C148" s="21">
        <v>2022</v>
      </c>
      <c r="D148" s="11" t="s">
        <v>41</v>
      </c>
      <c r="E148" s="1">
        <v>174.3</v>
      </c>
      <c r="H148" s="1"/>
      <c r="I148" s="1"/>
    </row>
    <row r="149" spans="2:9">
      <c r="B149" s="11" t="s">
        <v>34</v>
      </c>
      <c r="C149" s="21">
        <v>2022</v>
      </c>
      <c r="D149" s="11" t="s">
        <v>42</v>
      </c>
      <c r="E149" s="1">
        <v>175.3</v>
      </c>
      <c r="H149" s="1"/>
      <c r="I149" s="1"/>
    </row>
    <row r="150" spans="2:9">
      <c r="B150" s="11" t="s">
        <v>34</v>
      </c>
      <c r="C150" s="21">
        <v>2022</v>
      </c>
      <c r="D150" s="11" t="s">
        <v>43</v>
      </c>
      <c r="E150" s="1">
        <v>176.7</v>
      </c>
      <c r="H150" s="1"/>
      <c r="I150" s="1"/>
    </row>
    <row r="151" spans="2:9">
      <c r="B151" s="11" t="s">
        <v>34</v>
      </c>
      <c r="C151" s="21">
        <v>2022</v>
      </c>
      <c r="D151" s="11" t="s">
        <v>44</v>
      </c>
      <c r="E151" s="1">
        <v>176.5</v>
      </c>
      <c r="H151" s="1"/>
      <c r="I151" s="1"/>
    </row>
    <row r="152" spans="2:9">
      <c r="B152" s="11" t="s">
        <v>34</v>
      </c>
      <c r="C152" s="21">
        <v>2022</v>
      </c>
      <c r="D152" s="11" t="s">
        <v>45</v>
      </c>
      <c r="E152" s="1">
        <v>175.7</v>
      </c>
      <c r="H152" s="1"/>
      <c r="I152" s="1"/>
    </row>
    <row r="153" spans="2:9">
      <c r="B153" s="11" t="s">
        <v>34</v>
      </c>
      <c r="C153" s="21">
        <v>2023</v>
      </c>
      <c r="D153" s="11" t="s">
        <v>31</v>
      </c>
      <c r="E153" s="1">
        <v>176.5</v>
      </c>
      <c r="H153" s="1"/>
      <c r="I153" s="1"/>
    </row>
    <row r="154" spans="2:9">
      <c r="B154" s="11" t="s">
        <v>34</v>
      </c>
      <c r="C154" s="21">
        <v>2023</v>
      </c>
      <c r="D154" s="11" t="s">
        <v>35</v>
      </c>
      <c r="E154" s="1">
        <v>177.2</v>
      </c>
      <c r="H154" s="1"/>
      <c r="I154" s="1"/>
    </row>
    <row r="155" spans="2:9">
      <c r="B155" s="11" t="s">
        <v>34</v>
      </c>
      <c r="C155" s="21">
        <v>2023</v>
      </c>
      <c r="D155" s="11" t="s">
        <v>36</v>
      </c>
      <c r="E155" s="1">
        <v>177.2</v>
      </c>
      <c r="H155" s="1"/>
      <c r="I155" s="1"/>
    </row>
    <row r="156" spans="2:9">
      <c r="B156" s="11" t="s">
        <v>34</v>
      </c>
      <c r="C156" s="21">
        <v>2023</v>
      </c>
      <c r="D156" s="11" t="s">
        <v>37</v>
      </c>
      <c r="E156" s="1">
        <v>178.1</v>
      </c>
      <c r="H156" s="1"/>
      <c r="I156" s="1"/>
    </row>
    <row r="157" spans="2:9">
      <c r="B157" s="11" t="s">
        <v>34</v>
      </c>
      <c r="C157" s="21">
        <v>2023</v>
      </c>
      <c r="D157" s="11" t="s">
        <v>38</v>
      </c>
      <c r="E157" s="1">
        <v>179.1</v>
      </c>
      <c r="H157" s="1"/>
      <c r="I157" s="1"/>
    </row>
    <row r="158" spans="2:9">
      <c r="B158" s="11" t="s">
        <v>33</v>
      </c>
      <c r="C158" s="21">
        <v>2017</v>
      </c>
      <c r="D158" s="11" t="s">
        <v>31</v>
      </c>
      <c r="E158" s="1">
        <v>127.8</v>
      </c>
      <c r="H158" s="1"/>
      <c r="I158" s="1"/>
    </row>
    <row r="159" spans="2:9">
      <c r="B159" s="11" t="s">
        <v>33</v>
      </c>
      <c r="C159" s="21">
        <v>2017</v>
      </c>
      <c r="D159" s="11" t="s">
        <v>35</v>
      </c>
      <c r="E159" s="1">
        <v>128.19999999999999</v>
      </c>
      <c r="H159" s="1"/>
      <c r="I159" s="1"/>
    </row>
    <row r="160" spans="2:9">
      <c r="B160" s="11" t="s">
        <v>33</v>
      </c>
      <c r="C160" s="21">
        <v>2017</v>
      </c>
      <c r="D160" s="11" t="s">
        <v>36</v>
      </c>
      <c r="E160" s="1">
        <v>128.69999999999999</v>
      </c>
      <c r="H160" s="1"/>
      <c r="I160" s="1"/>
    </row>
    <row r="161" spans="2:9">
      <c r="B161" s="11" t="s">
        <v>33</v>
      </c>
      <c r="C161" s="21">
        <v>2017</v>
      </c>
      <c r="D161" s="11" t="s">
        <v>37</v>
      </c>
      <c r="E161" s="1">
        <v>129.1</v>
      </c>
      <c r="H161" s="1"/>
      <c r="I161" s="1"/>
    </row>
    <row r="162" spans="2:9">
      <c r="B162" s="11" t="s">
        <v>33</v>
      </c>
      <c r="C162" s="21">
        <v>2017</v>
      </c>
      <c r="D162" s="11" t="s">
        <v>38</v>
      </c>
      <c r="E162" s="1">
        <v>129.30000000000001</v>
      </c>
      <c r="H162" s="1"/>
      <c r="I162" s="1"/>
    </row>
    <row r="163" spans="2:9">
      <c r="B163" s="11" t="s">
        <v>33</v>
      </c>
      <c r="C163" s="21">
        <v>2017</v>
      </c>
      <c r="D163" s="11" t="s">
        <v>39</v>
      </c>
      <c r="E163" s="1">
        <v>129.9</v>
      </c>
      <c r="H163" s="1"/>
      <c r="I163" s="1"/>
    </row>
    <row r="164" spans="2:9">
      <c r="B164" s="11" t="s">
        <v>33</v>
      </c>
      <c r="C164" s="21">
        <v>2017</v>
      </c>
      <c r="D164" s="11" t="s">
        <v>40</v>
      </c>
      <c r="E164" s="1">
        <v>131.80000000000001</v>
      </c>
      <c r="H164" s="1"/>
      <c r="I164" s="1"/>
    </row>
    <row r="165" spans="2:9">
      <c r="B165" s="11" t="s">
        <v>33</v>
      </c>
      <c r="C165" s="21">
        <v>2017</v>
      </c>
      <c r="D165" s="11" t="s">
        <v>41</v>
      </c>
      <c r="E165" s="1">
        <v>132.69999999999999</v>
      </c>
      <c r="H165" s="1"/>
      <c r="I165" s="1"/>
    </row>
    <row r="166" spans="2:9">
      <c r="B166" s="11" t="s">
        <v>33</v>
      </c>
      <c r="C166" s="21">
        <v>2017</v>
      </c>
      <c r="D166" s="11" t="s">
        <v>42</v>
      </c>
      <c r="E166" s="1">
        <v>132.4</v>
      </c>
      <c r="H166" s="1"/>
      <c r="I166" s="1"/>
    </row>
    <row r="167" spans="2:9">
      <c r="B167" s="11" t="s">
        <v>33</v>
      </c>
      <c r="C167" s="21">
        <v>2017</v>
      </c>
      <c r="D167" s="11" t="s">
        <v>43</v>
      </c>
      <c r="E167" s="1">
        <v>133.5</v>
      </c>
      <c r="H167" s="1"/>
      <c r="I167" s="1"/>
    </row>
    <row r="168" spans="2:9">
      <c r="B168" s="11" t="s">
        <v>33</v>
      </c>
      <c r="C168" s="21">
        <v>2017</v>
      </c>
      <c r="D168" s="11" t="s">
        <v>44</v>
      </c>
      <c r="E168" s="1">
        <v>134.80000000000001</v>
      </c>
      <c r="H168" s="1"/>
      <c r="I168" s="1"/>
    </row>
    <row r="169" spans="2:9">
      <c r="B169" s="11" t="s">
        <v>33</v>
      </c>
      <c r="C169" s="21">
        <v>2017</v>
      </c>
      <c r="D169" s="11" t="s">
        <v>45</v>
      </c>
      <c r="E169" s="1">
        <v>134.1</v>
      </c>
      <c r="H169" s="1"/>
      <c r="I169" s="1"/>
    </row>
    <row r="170" spans="2:9">
      <c r="B170" s="11" t="s">
        <v>33</v>
      </c>
      <c r="C170" s="21">
        <v>2018</v>
      </c>
      <c r="D170" s="11" t="s">
        <v>31</v>
      </c>
      <c r="E170" s="1">
        <v>134.1</v>
      </c>
      <c r="H170" s="1"/>
      <c r="I170" s="1"/>
    </row>
    <row r="171" spans="2:9">
      <c r="B171" s="11" t="s">
        <v>33</v>
      </c>
      <c r="C171" s="21">
        <v>2018</v>
      </c>
      <c r="D171" s="11" t="s">
        <v>35</v>
      </c>
      <c r="E171" s="1">
        <v>134</v>
      </c>
      <c r="H171" s="1"/>
      <c r="I171" s="1"/>
    </row>
    <row r="172" spans="2:9">
      <c r="B172" s="11" t="s">
        <v>33</v>
      </c>
      <c r="C172" s="21">
        <v>2018</v>
      </c>
      <c r="D172" s="11" t="s">
        <v>36</v>
      </c>
      <c r="E172" s="1">
        <v>134</v>
      </c>
      <c r="H172" s="1"/>
      <c r="I172" s="1"/>
    </row>
    <row r="173" spans="2:9">
      <c r="B173" s="11" t="s">
        <v>33</v>
      </c>
      <c r="C173" s="21">
        <v>2018</v>
      </c>
      <c r="D173" s="11" t="s">
        <v>37</v>
      </c>
      <c r="E173" s="1">
        <v>134.80000000000001</v>
      </c>
      <c r="H173" s="1"/>
      <c r="I173" s="1"/>
    </row>
    <row r="174" spans="2:9">
      <c r="B174" s="11" t="s">
        <v>33</v>
      </c>
      <c r="C174" s="21">
        <v>2018</v>
      </c>
      <c r="D174" s="11" t="s">
        <v>38</v>
      </c>
      <c r="E174" s="1">
        <v>135.4</v>
      </c>
      <c r="H174" s="1"/>
      <c r="I174" s="1"/>
    </row>
    <row r="175" spans="2:9">
      <c r="B175" s="11" t="s">
        <v>33</v>
      </c>
      <c r="C175" s="21">
        <v>2018</v>
      </c>
      <c r="D175" s="11" t="s">
        <v>39</v>
      </c>
      <c r="E175" s="1">
        <v>136.19999999999999</v>
      </c>
      <c r="H175" s="1"/>
      <c r="I175" s="1"/>
    </row>
    <row r="176" spans="2:9">
      <c r="B176" s="11" t="s">
        <v>33</v>
      </c>
      <c r="C176" s="21">
        <v>2018</v>
      </c>
      <c r="D176" s="11" t="s">
        <v>40</v>
      </c>
      <c r="E176" s="1">
        <v>137.5</v>
      </c>
      <c r="H176" s="1"/>
      <c r="I176" s="1"/>
    </row>
    <row r="177" spans="2:9">
      <c r="B177" s="11" t="s">
        <v>33</v>
      </c>
      <c r="C177" s="21">
        <v>2018</v>
      </c>
      <c r="D177" s="11" t="s">
        <v>41</v>
      </c>
      <c r="E177" s="1">
        <v>138</v>
      </c>
      <c r="H177" s="1"/>
      <c r="I177" s="1"/>
    </row>
    <row r="178" spans="2:9">
      <c r="B178" s="11" t="s">
        <v>33</v>
      </c>
      <c r="C178" s="21">
        <v>2018</v>
      </c>
      <c r="D178" s="11" t="s">
        <v>42</v>
      </c>
      <c r="E178" s="1">
        <v>138.1</v>
      </c>
      <c r="H178" s="1"/>
      <c r="I178" s="1"/>
    </row>
    <row r="179" spans="2:9">
      <c r="B179" s="11" t="s">
        <v>33</v>
      </c>
      <c r="C179" s="21">
        <v>2018</v>
      </c>
      <c r="D179" s="11" t="s">
        <v>43</v>
      </c>
      <c r="E179" s="1">
        <v>138.9</v>
      </c>
      <c r="H179" s="1"/>
      <c r="I179" s="1"/>
    </row>
    <row r="180" spans="2:9">
      <c r="B180" s="11" t="s">
        <v>33</v>
      </c>
      <c r="C180" s="21">
        <v>2018</v>
      </c>
      <c r="D180" s="11" t="s">
        <v>44</v>
      </c>
      <c r="E180" s="1">
        <v>139</v>
      </c>
      <c r="H180" s="1"/>
      <c r="I180" s="1"/>
    </row>
    <row r="181" spans="2:9">
      <c r="B181" s="11" t="s">
        <v>33</v>
      </c>
      <c r="C181" s="21">
        <v>2018</v>
      </c>
      <c r="D181" s="11" t="s">
        <v>45</v>
      </c>
      <c r="E181" s="1">
        <v>138</v>
      </c>
      <c r="H181" s="1"/>
      <c r="I181" s="1"/>
    </row>
    <row r="182" spans="2:9">
      <c r="B182" s="11" t="s">
        <v>33</v>
      </c>
      <c r="C182" s="21">
        <v>2019</v>
      </c>
      <c r="D182" s="11" t="s">
        <v>31</v>
      </c>
      <c r="E182" s="1">
        <v>138</v>
      </c>
      <c r="H182" s="1"/>
      <c r="I182" s="1"/>
    </row>
    <row r="183" spans="2:9">
      <c r="B183" s="11" t="s">
        <v>33</v>
      </c>
      <c r="C183" s="21">
        <v>2019</v>
      </c>
      <c r="D183" s="11" t="s">
        <v>35</v>
      </c>
      <c r="E183" s="1">
        <v>138.6</v>
      </c>
      <c r="H183" s="1"/>
      <c r="I183" s="1"/>
    </row>
    <row r="184" spans="2:9">
      <c r="B184" s="11" t="s">
        <v>33</v>
      </c>
      <c r="C184" s="21">
        <v>2019</v>
      </c>
      <c r="D184" s="11" t="s">
        <v>36</v>
      </c>
      <c r="E184" s="1">
        <v>139.5</v>
      </c>
      <c r="H184" s="1"/>
      <c r="I184" s="1"/>
    </row>
    <row r="185" spans="2:9">
      <c r="B185" s="11" t="s">
        <v>33</v>
      </c>
      <c r="C185" s="21">
        <v>2019</v>
      </c>
      <c r="D185" s="11" t="s">
        <v>38</v>
      </c>
      <c r="E185" s="1">
        <v>141.5</v>
      </c>
      <c r="H185" s="1"/>
      <c r="I185" s="1"/>
    </row>
    <row r="186" spans="2:9">
      <c r="B186" s="11" t="s">
        <v>33</v>
      </c>
      <c r="C186" s="21">
        <v>2019</v>
      </c>
      <c r="D186" s="11" t="s">
        <v>39</v>
      </c>
      <c r="E186" s="1">
        <v>142.1</v>
      </c>
      <c r="H186" s="1"/>
      <c r="I186" s="1"/>
    </row>
    <row r="187" spans="2:9">
      <c r="B187" s="11" t="s">
        <v>33</v>
      </c>
      <c r="C187" s="21">
        <v>2019</v>
      </c>
      <c r="D187" s="11" t="s">
        <v>40</v>
      </c>
      <c r="E187" s="1">
        <v>143.30000000000001</v>
      </c>
      <c r="H187" s="1"/>
      <c r="I187" s="1"/>
    </row>
    <row r="188" spans="2:9">
      <c r="B188" s="11" t="s">
        <v>33</v>
      </c>
      <c r="C188" s="21">
        <v>2019</v>
      </c>
      <c r="D188" s="11" t="s">
        <v>41</v>
      </c>
      <c r="E188" s="1">
        <v>144.19999999999999</v>
      </c>
      <c r="H188" s="1"/>
      <c r="I188" s="1"/>
    </row>
    <row r="189" spans="2:9">
      <c r="B189" s="11" t="s">
        <v>33</v>
      </c>
      <c r="C189" s="21">
        <v>2019</v>
      </c>
      <c r="D189" s="11" t="s">
        <v>42</v>
      </c>
      <c r="E189" s="1">
        <v>144.69999999999999</v>
      </c>
      <c r="H189" s="1"/>
      <c r="I189" s="1"/>
    </row>
    <row r="190" spans="2:9">
      <c r="B190" s="11" t="s">
        <v>33</v>
      </c>
      <c r="C190" s="21">
        <v>2019</v>
      </c>
      <c r="D190" s="11" t="s">
        <v>43</v>
      </c>
      <c r="E190" s="1">
        <v>146</v>
      </c>
      <c r="H190" s="1"/>
      <c r="I190" s="1"/>
    </row>
    <row r="191" spans="2:9">
      <c r="B191" s="11" t="s">
        <v>33</v>
      </c>
      <c r="C191" s="21">
        <v>2019</v>
      </c>
      <c r="D191" s="11" t="s">
        <v>44</v>
      </c>
      <c r="E191" s="1">
        <v>147</v>
      </c>
      <c r="H191" s="1"/>
      <c r="I191" s="1"/>
    </row>
    <row r="192" spans="2:9">
      <c r="B192" s="11" t="s">
        <v>33</v>
      </c>
      <c r="C192" s="21">
        <v>2019</v>
      </c>
      <c r="D192" s="11" t="s">
        <v>45</v>
      </c>
      <c r="E192" s="1">
        <v>148.30000000000001</v>
      </c>
      <c r="H192" s="1"/>
      <c r="I192" s="1"/>
    </row>
    <row r="193" spans="2:9">
      <c r="B193" s="11" t="s">
        <v>33</v>
      </c>
      <c r="C193" s="21">
        <v>2020</v>
      </c>
      <c r="D193" s="11" t="s">
        <v>31</v>
      </c>
      <c r="E193" s="1">
        <v>148.19999999999999</v>
      </c>
      <c r="H193" s="1"/>
      <c r="I193" s="1"/>
    </row>
    <row r="194" spans="2:9">
      <c r="B194" s="11" t="s">
        <v>33</v>
      </c>
      <c r="C194" s="21">
        <v>2020</v>
      </c>
      <c r="D194" s="11" t="s">
        <v>35</v>
      </c>
      <c r="E194" s="1">
        <v>147.69999999999999</v>
      </c>
      <c r="H194" s="1"/>
      <c r="I194" s="1"/>
    </row>
    <row r="195" spans="2:9">
      <c r="B195" s="11" t="s">
        <v>33</v>
      </c>
      <c r="C195" s="21">
        <v>2020</v>
      </c>
      <c r="D195" s="11" t="s">
        <v>36</v>
      </c>
      <c r="E195" s="1">
        <v>147.30000000000001</v>
      </c>
      <c r="H195" s="1"/>
      <c r="I195" s="1"/>
    </row>
    <row r="196" spans="2:9">
      <c r="B196" s="12" t="s">
        <v>33</v>
      </c>
      <c r="C196" s="22">
        <v>2020</v>
      </c>
      <c r="D196" s="12" t="s">
        <v>37</v>
      </c>
      <c r="E196" s="10" t="s">
        <v>32</v>
      </c>
      <c r="H196" s="1"/>
      <c r="I196" s="1"/>
    </row>
    <row r="197" spans="2:9">
      <c r="B197" s="12" t="s">
        <v>33</v>
      </c>
      <c r="C197" s="22">
        <v>2020</v>
      </c>
      <c r="D197" s="12" t="s">
        <v>38</v>
      </c>
      <c r="E197" s="10" t="s">
        <v>32</v>
      </c>
      <c r="H197" s="1"/>
      <c r="I197" s="1"/>
    </row>
    <row r="198" spans="2:9">
      <c r="B198" s="11" t="s">
        <v>33</v>
      </c>
      <c r="C198" s="21">
        <v>2020</v>
      </c>
      <c r="D198" s="11" t="s">
        <v>39</v>
      </c>
      <c r="E198" s="1">
        <v>150.80000000000001</v>
      </c>
      <c r="H198" s="1"/>
      <c r="I198" s="1"/>
    </row>
    <row r="199" spans="2:9">
      <c r="B199" s="11" t="s">
        <v>33</v>
      </c>
      <c r="C199" s="21">
        <v>2020</v>
      </c>
      <c r="D199" s="11" t="s">
        <v>40</v>
      </c>
      <c r="E199" s="1">
        <v>150.80000000000001</v>
      </c>
      <c r="H199" s="1"/>
      <c r="I199" s="1"/>
    </row>
    <row r="200" spans="2:9">
      <c r="B200" s="11" t="s">
        <v>33</v>
      </c>
      <c r="C200" s="21">
        <v>2020</v>
      </c>
      <c r="D200" s="11" t="s">
        <v>41</v>
      </c>
      <c r="E200" s="1">
        <v>152.9</v>
      </c>
      <c r="H200" s="1"/>
      <c r="I200" s="1"/>
    </row>
    <row r="201" spans="2:9">
      <c r="B201" s="11" t="s">
        <v>33</v>
      </c>
      <c r="C201" s="21">
        <v>2020</v>
      </c>
      <c r="D201" s="11" t="s">
        <v>42</v>
      </c>
      <c r="E201" s="1">
        <v>154</v>
      </c>
      <c r="H201" s="1"/>
      <c r="I201" s="1"/>
    </row>
    <row r="202" spans="2:9">
      <c r="B202" s="11" t="s">
        <v>33</v>
      </c>
      <c r="C202" s="21">
        <v>2020</v>
      </c>
      <c r="D202" s="11" t="s">
        <v>43</v>
      </c>
      <c r="E202" s="1">
        <v>155.19999999999999</v>
      </c>
      <c r="H202" s="1"/>
      <c r="I202" s="1"/>
    </row>
    <row r="203" spans="2:9">
      <c r="B203" s="11" t="s">
        <v>33</v>
      </c>
      <c r="C203" s="21">
        <v>2020</v>
      </c>
      <c r="D203" s="11" t="s">
        <v>44</v>
      </c>
      <c r="E203" s="1">
        <v>156.69999999999999</v>
      </c>
      <c r="H203" s="1"/>
      <c r="I203" s="1"/>
    </row>
    <row r="204" spans="2:9">
      <c r="B204" s="11" t="s">
        <v>33</v>
      </c>
      <c r="C204" s="21">
        <v>2020</v>
      </c>
      <c r="D204" s="11" t="s">
        <v>45</v>
      </c>
      <c r="E204" s="1">
        <v>156.9</v>
      </c>
      <c r="H204" s="1"/>
      <c r="I204" s="1"/>
    </row>
    <row r="205" spans="2:9">
      <c r="B205" s="11" t="s">
        <v>33</v>
      </c>
      <c r="C205" s="21">
        <v>2021</v>
      </c>
      <c r="D205" s="11" t="s">
        <v>31</v>
      </c>
      <c r="E205" s="1">
        <v>156</v>
      </c>
      <c r="H205" s="1"/>
      <c r="I205" s="1"/>
    </row>
    <row r="206" spans="2:9">
      <c r="B206" s="11" t="s">
        <v>33</v>
      </c>
      <c r="C206" s="21">
        <v>2021</v>
      </c>
      <c r="D206" s="11" t="s">
        <v>35</v>
      </c>
      <c r="E206" s="1">
        <v>156.5</v>
      </c>
      <c r="H206" s="1"/>
      <c r="I206" s="1"/>
    </row>
    <row r="207" spans="2:9">
      <c r="B207" s="11" t="s">
        <v>33</v>
      </c>
      <c r="C207" s="21">
        <v>2021</v>
      </c>
      <c r="D207" s="11" t="s">
        <v>36</v>
      </c>
      <c r="E207" s="1">
        <v>156.9</v>
      </c>
      <c r="H207" s="1"/>
      <c r="I207" s="1"/>
    </row>
    <row r="208" spans="2:9">
      <c r="B208" s="11" t="s">
        <v>33</v>
      </c>
      <c r="C208" s="21">
        <v>2021</v>
      </c>
      <c r="D208" s="11" t="s">
        <v>37</v>
      </c>
      <c r="E208" s="1">
        <v>158</v>
      </c>
      <c r="H208" s="1"/>
      <c r="I208" s="1"/>
    </row>
    <row r="209" spans="2:9">
      <c r="B209" s="11" t="s">
        <v>33</v>
      </c>
      <c r="C209" s="21">
        <v>2021</v>
      </c>
      <c r="D209" s="11" t="s">
        <v>38</v>
      </c>
      <c r="E209" s="1">
        <v>159.5</v>
      </c>
      <c r="H209" s="1"/>
      <c r="I209" s="1"/>
    </row>
    <row r="210" spans="2:9">
      <c r="B210" s="11" t="s">
        <v>33</v>
      </c>
      <c r="C210" s="21">
        <v>2021</v>
      </c>
      <c r="D210" s="11" t="s">
        <v>39</v>
      </c>
      <c r="E210" s="1">
        <v>160.4</v>
      </c>
      <c r="H210" s="1"/>
      <c r="I210" s="1"/>
    </row>
    <row r="211" spans="2:9">
      <c r="B211" s="11" t="s">
        <v>33</v>
      </c>
      <c r="C211" s="21">
        <v>2021</v>
      </c>
      <c r="D211" s="11" t="s">
        <v>40</v>
      </c>
      <c r="E211" s="1">
        <v>161.80000000000001</v>
      </c>
      <c r="H211" s="1"/>
      <c r="I211" s="1"/>
    </row>
    <row r="212" spans="2:9">
      <c r="B212" s="11" t="s">
        <v>33</v>
      </c>
      <c r="C212" s="21">
        <v>2021</v>
      </c>
      <c r="D212" s="11" t="s">
        <v>41</v>
      </c>
      <c r="E212" s="1">
        <v>162.30000000000001</v>
      </c>
      <c r="H212" s="1"/>
      <c r="I212" s="1"/>
    </row>
    <row r="213" spans="2:9">
      <c r="B213" s="11" t="s">
        <v>33</v>
      </c>
      <c r="C213" s="21">
        <v>2021</v>
      </c>
      <c r="D213" s="11" t="s">
        <v>42</v>
      </c>
      <c r="E213" s="1">
        <v>162.30000000000001</v>
      </c>
      <c r="H213" s="1"/>
      <c r="I213" s="1"/>
    </row>
    <row r="214" spans="2:9">
      <c r="B214" s="11" t="s">
        <v>33</v>
      </c>
      <c r="C214" s="21">
        <v>2021</v>
      </c>
      <c r="D214" s="11" t="s">
        <v>43</v>
      </c>
      <c r="E214" s="1">
        <v>164.6</v>
      </c>
      <c r="H214" s="1"/>
      <c r="I214" s="1"/>
    </row>
    <row r="215" spans="2:9">
      <c r="B215" s="11" t="s">
        <v>33</v>
      </c>
      <c r="C215" s="21">
        <v>2021</v>
      </c>
      <c r="D215" s="11" t="s">
        <v>44</v>
      </c>
      <c r="E215" s="1">
        <v>165.6</v>
      </c>
      <c r="H215" s="1"/>
      <c r="I215" s="1"/>
    </row>
    <row r="216" spans="2:9">
      <c r="B216" s="11" t="s">
        <v>33</v>
      </c>
      <c r="C216" s="21">
        <v>2021</v>
      </c>
      <c r="D216" s="11" t="s">
        <v>45</v>
      </c>
      <c r="E216" s="1">
        <v>165.2</v>
      </c>
      <c r="H216" s="1"/>
      <c r="I216" s="1"/>
    </row>
    <row r="217" spans="2:9">
      <c r="B217" s="11" t="s">
        <v>33</v>
      </c>
      <c r="C217" s="21">
        <v>2022</v>
      </c>
      <c r="D217" s="11" t="s">
        <v>31</v>
      </c>
      <c r="E217" s="1">
        <v>165</v>
      </c>
      <c r="H217" s="1"/>
      <c r="I217" s="1"/>
    </row>
    <row r="218" spans="2:9">
      <c r="B218" s="11" t="s">
        <v>33</v>
      </c>
      <c r="C218" s="21">
        <v>2022</v>
      </c>
      <c r="D218" s="11" t="s">
        <v>35</v>
      </c>
      <c r="E218" s="1">
        <v>165.5</v>
      </c>
      <c r="H218" s="1"/>
      <c r="I218" s="1"/>
    </row>
    <row r="219" spans="2:9">
      <c r="B219" s="11" t="s">
        <v>33</v>
      </c>
      <c r="C219" s="21">
        <v>2022</v>
      </c>
      <c r="D219" s="11" t="s">
        <v>36</v>
      </c>
      <c r="E219" s="1">
        <v>166.5</v>
      </c>
      <c r="H219" s="1"/>
      <c r="I219" s="1"/>
    </row>
    <row r="220" spans="2:9">
      <c r="B220" s="11" t="s">
        <v>33</v>
      </c>
      <c r="C220" s="21">
        <v>2022</v>
      </c>
      <c r="D220" s="11" t="s">
        <v>37</v>
      </c>
      <c r="E220" s="1">
        <v>169.2</v>
      </c>
      <c r="H220" s="1"/>
      <c r="I220" s="1"/>
    </row>
    <row r="221" spans="2:9">
      <c r="B221" s="11" t="s">
        <v>33</v>
      </c>
      <c r="C221" s="21">
        <v>2022</v>
      </c>
      <c r="D221" s="11" t="s">
        <v>38</v>
      </c>
      <c r="E221" s="1">
        <v>170.8</v>
      </c>
      <c r="H221" s="1"/>
      <c r="I221" s="1"/>
    </row>
    <row r="222" spans="2:9">
      <c r="B222" s="11" t="s">
        <v>33</v>
      </c>
      <c r="C222" s="21">
        <v>2022</v>
      </c>
      <c r="D222" s="11" t="s">
        <v>39</v>
      </c>
      <c r="E222" s="1">
        <v>171.4</v>
      </c>
      <c r="H222" s="1"/>
      <c r="I222" s="1"/>
    </row>
    <row r="223" spans="2:9">
      <c r="B223" s="11" t="s">
        <v>33</v>
      </c>
      <c r="C223" s="21">
        <v>2022</v>
      </c>
      <c r="D223" s="11" t="s">
        <v>40</v>
      </c>
      <c r="E223" s="1">
        <v>172.3</v>
      </c>
      <c r="H223" s="1"/>
      <c r="I223" s="1"/>
    </row>
    <row r="224" spans="2:9">
      <c r="B224" s="11" t="s">
        <v>33</v>
      </c>
      <c r="C224" s="21">
        <v>2022</v>
      </c>
      <c r="D224" s="11" t="s">
        <v>41</v>
      </c>
      <c r="E224" s="1">
        <v>173.1</v>
      </c>
      <c r="H224" s="1"/>
      <c r="I224" s="1"/>
    </row>
    <row r="225" spans="2:9">
      <c r="B225" s="11" t="s">
        <v>33</v>
      </c>
      <c r="C225" s="21">
        <v>2022</v>
      </c>
      <c r="D225" s="11" t="s">
        <v>42</v>
      </c>
      <c r="E225" s="1">
        <v>174.1</v>
      </c>
      <c r="H225" s="1"/>
      <c r="I225" s="1"/>
    </row>
    <row r="226" spans="2:9">
      <c r="B226" s="11" t="s">
        <v>33</v>
      </c>
      <c r="C226" s="21">
        <v>2022</v>
      </c>
      <c r="D226" s="11" t="s">
        <v>43</v>
      </c>
      <c r="E226" s="1">
        <v>175.3</v>
      </c>
      <c r="H226" s="1"/>
      <c r="I226" s="1"/>
    </row>
    <row r="227" spans="2:9">
      <c r="B227" s="11" t="s">
        <v>33</v>
      </c>
      <c r="C227" s="21">
        <v>2022</v>
      </c>
      <c r="D227" s="11" t="s">
        <v>44</v>
      </c>
      <c r="E227" s="1">
        <v>174.1</v>
      </c>
      <c r="H227" s="1"/>
      <c r="I227" s="1"/>
    </row>
    <row r="228" spans="2:9">
      <c r="B228" s="11" t="s">
        <v>33</v>
      </c>
      <c r="C228" s="21">
        <v>2022</v>
      </c>
      <c r="D228" s="11" t="s">
        <v>45</v>
      </c>
      <c r="E228" s="1">
        <v>174.1</v>
      </c>
      <c r="H228" s="1"/>
      <c r="I228" s="1"/>
    </row>
    <row r="229" spans="2:9">
      <c r="B229" s="11" t="s">
        <v>33</v>
      </c>
      <c r="C229" s="21">
        <v>2023</v>
      </c>
      <c r="D229" s="11" t="s">
        <v>31</v>
      </c>
      <c r="E229" s="1">
        <v>174.9</v>
      </c>
      <c r="H229" s="1"/>
      <c r="I229" s="1"/>
    </row>
    <row r="230" spans="2:9">
      <c r="B230" s="11" t="s">
        <v>33</v>
      </c>
      <c r="C230" s="21">
        <v>2023</v>
      </c>
      <c r="D230" s="11" t="s">
        <v>35</v>
      </c>
      <c r="E230" s="1">
        <v>176.3</v>
      </c>
      <c r="H230" s="1"/>
      <c r="I230" s="1"/>
    </row>
    <row r="231" spans="2:9">
      <c r="B231" s="11" t="s">
        <v>33</v>
      </c>
      <c r="C231" s="21">
        <v>2023</v>
      </c>
      <c r="D231" s="11" t="s">
        <v>36</v>
      </c>
      <c r="E231" s="1">
        <v>176.3</v>
      </c>
      <c r="H231" s="1"/>
      <c r="I231" s="1"/>
    </row>
    <row r="232" spans="2:9">
      <c r="B232" s="11" t="s">
        <v>33</v>
      </c>
      <c r="C232" s="21">
        <v>2023</v>
      </c>
      <c r="D232" s="11" t="s">
        <v>37</v>
      </c>
      <c r="E232" s="1">
        <v>177.4</v>
      </c>
      <c r="H232" s="1"/>
      <c r="I232" s="1"/>
    </row>
    <row r="233" spans="2:9">
      <c r="B233" s="11" t="s">
        <v>33</v>
      </c>
      <c r="C233" s="21">
        <v>2023</v>
      </c>
      <c r="D233" s="11" t="s">
        <v>38</v>
      </c>
      <c r="E233" s="1">
        <v>178.2</v>
      </c>
      <c r="H233" s="1"/>
      <c r="I233" s="1"/>
    </row>
  </sheetData>
  <autoFilter ref="B5:E233" xr:uid="{DBE484F4-6269-EC44-B766-D99B769931F6}"/>
  <mergeCells count="3">
    <mergeCell ref="J6:J8"/>
    <mergeCell ref="J15:J17"/>
    <mergeCell ref="U6:U8"/>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24E96-1CAE-D348-B158-B87C3AE66698}">
  <dimension ref="A2:O64"/>
  <sheetViews>
    <sheetView workbookViewId="0">
      <selection activeCell="I7" sqref="I7:O17"/>
    </sheetView>
  </sheetViews>
  <sheetFormatPr baseColWidth="10" defaultRowHeight="13"/>
  <cols>
    <col min="1" max="1" width="13.5" customWidth="1"/>
    <col min="2" max="2" width="20.1640625" customWidth="1"/>
    <col min="3" max="3" width="13.83203125" customWidth="1"/>
    <col min="4" max="4" width="17.33203125" customWidth="1"/>
    <col min="5" max="5" width="17" customWidth="1"/>
    <col min="9" max="9" width="18.6640625" customWidth="1"/>
  </cols>
  <sheetData>
    <row r="2" spans="1:15">
      <c r="A2" s="14" t="s">
        <v>373</v>
      </c>
    </row>
    <row r="3" spans="1:15">
      <c r="A3" s="248">
        <v>45047</v>
      </c>
      <c r="B3" s="248"/>
      <c r="C3" s="248"/>
    </row>
    <row r="4" spans="1:15">
      <c r="I4" s="14" t="s">
        <v>372</v>
      </c>
    </row>
    <row r="5" spans="1:15">
      <c r="A5" s="122" t="s">
        <v>2</v>
      </c>
      <c r="B5" s="122" t="s">
        <v>95</v>
      </c>
      <c r="C5" s="123" t="s">
        <v>30</v>
      </c>
      <c r="D5" s="123" t="s">
        <v>33</v>
      </c>
      <c r="E5" s="123" t="s">
        <v>34</v>
      </c>
    </row>
    <row r="6" spans="1:15">
      <c r="A6" s="1" t="s">
        <v>3</v>
      </c>
      <c r="B6" s="10" t="s">
        <v>96</v>
      </c>
      <c r="C6" s="1">
        <v>173.2</v>
      </c>
      <c r="D6" s="1">
        <v>174.7</v>
      </c>
      <c r="E6" s="1">
        <v>173.7</v>
      </c>
      <c r="I6" s="13"/>
      <c r="J6" s="45"/>
      <c r="K6" s="45"/>
      <c r="L6" s="45"/>
      <c r="M6" s="45"/>
      <c r="N6" s="45"/>
      <c r="O6" s="45"/>
    </row>
    <row r="7" spans="1:15">
      <c r="A7" s="1" t="s">
        <v>4</v>
      </c>
      <c r="B7" s="1" t="s">
        <v>96</v>
      </c>
      <c r="C7" s="1">
        <v>211.5</v>
      </c>
      <c r="D7" s="1">
        <v>219.4</v>
      </c>
      <c r="E7" s="1">
        <v>214.3</v>
      </c>
      <c r="I7" s="50" t="s">
        <v>119</v>
      </c>
      <c r="J7" s="50" t="s">
        <v>30</v>
      </c>
      <c r="K7" s="50" t="s">
        <v>33</v>
      </c>
      <c r="L7" s="50" t="s">
        <v>34</v>
      </c>
      <c r="M7" s="50" t="s">
        <v>30</v>
      </c>
      <c r="N7" s="50" t="s">
        <v>33</v>
      </c>
      <c r="O7" s="50" t="s">
        <v>34</v>
      </c>
    </row>
    <row r="8" spans="1:15">
      <c r="A8" s="1" t="s">
        <v>5</v>
      </c>
      <c r="B8" s="14" t="s">
        <v>96</v>
      </c>
      <c r="C8" s="1">
        <v>171</v>
      </c>
      <c r="D8" s="1">
        <v>176.7</v>
      </c>
      <c r="E8" s="1">
        <v>173.2</v>
      </c>
      <c r="I8" s="121" t="s">
        <v>96</v>
      </c>
      <c r="J8" s="52">
        <f>SUMIFS(May2023_1,Baskets_1,$I8,Sector_1,J7)</f>
        <v>2099.6000000000004</v>
      </c>
      <c r="K8" s="52">
        <f t="shared" ref="K8:K16" si="0">SUMIFS(May2023_1,Baskets_1,$I8,Sector_1,$K$7)</f>
        <v>2137.4</v>
      </c>
      <c r="L8" s="52">
        <f t="shared" ref="L8:L16" si="1">SUMIFS(May2023_1,Baskets_1,$I8,Sector_1,$L$7)</f>
        <v>2112.7000000000003</v>
      </c>
      <c r="M8" s="120">
        <f>J8/$J$17</f>
        <v>0.46670223170623276</v>
      </c>
      <c r="N8" s="120">
        <f>K8/$K$17</f>
        <v>0.46055721950483741</v>
      </c>
      <c r="O8" s="120">
        <f>L8/$L$17</f>
        <v>0.45391457545548308</v>
      </c>
    </row>
    <row r="9" spans="1:15">
      <c r="A9" s="1" t="s">
        <v>6</v>
      </c>
      <c r="B9" s="14" t="s">
        <v>96</v>
      </c>
      <c r="C9" s="1">
        <v>179.6</v>
      </c>
      <c r="D9" s="1">
        <v>179.4</v>
      </c>
      <c r="E9" s="1">
        <v>179.5</v>
      </c>
      <c r="I9" s="52" t="s">
        <v>117</v>
      </c>
      <c r="J9" s="52">
        <f t="shared" ref="J9:J16" si="2">SUMIFS(May2023_1,Baskets_1,$I9,Sector_1,$J$7)</f>
        <v>749.69999999999993</v>
      </c>
      <c r="K9" s="52">
        <f t="shared" si="0"/>
        <v>756.69999999999993</v>
      </c>
      <c r="L9" s="52">
        <f t="shared" si="1"/>
        <v>751.59999999999991</v>
      </c>
      <c r="M9" s="120">
        <f t="shared" ref="M9:M17" si="3">J9/$J$17</f>
        <v>0.1666444385169378</v>
      </c>
      <c r="N9" s="120">
        <f t="shared" ref="N9:N17" si="4">K9/$K$17</f>
        <v>0.16305027042168541</v>
      </c>
      <c r="O9" s="120">
        <f t="shared" ref="O9:O17" si="5">L9/$L$17</f>
        <v>0.16148160880027501</v>
      </c>
    </row>
    <row r="10" spans="1:15">
      <c r="A10" s="1" t="s">
        <v>7</v>
      </c>
      <c r="B10" s="14" t="s">
        <v>96</v>
      </c>
      <c r="C10" s="1">
        <v>173.3</v>
      </c>
      <c r="D10" s="1">
        <v>164.4</v>
      </c>
      <c r="E10" s="1">
        <v>170</v>
      </c>
      <c r="I10" s="52" t="s">
        <v>19</v>
      </c>
      <c r="J10" s="52">
        <f t="shared" si="2"/>
        <v>569.90000000000009</v>
      </c>
      <c r="K10" s="52">
        <f t="shared" si="0"/>
        <v>528.70000000000005</v>
      </c>
      <c r="L10" s="52">
        <f t="shared" si="1"/>
        <v>553.20000000000005</v>
      </c>
      <c r="M10" s="120">
        <f t="shared" si="3"/>
        <v>0.12667822530452563</v>
      </c>
      <c r="N10" s="120">
        <f t="shared" si="4"/>
        <v>0.11392186860307267</v>
      </c>
      <c r="O10" s="120">
        <f t="shared" si="5"/>
        <v>0.11885527672739775</v>
      </c>
    </row>
    <row r="11" spans="1:15">
      <c r="A11" s="1" t="s">
        <v>8</v>
      </c>
      <c r="B11" s="14" t="s">
        <v>96</v>
      </c>
      <c r="C11" s="1">
        <v>169</v>
      </c>
      <c r="D11" s="1">
        <v>175.8</v>
      </c>
      <c r="E11" s="1">
        <v>172.2</v>
      </c>
      <c r="I11" s="52" t="s">
        <v>20</v>
      </c>
      <c r="J11" s="52">
        <f t="shared" si="2"/>
        <v>179.8</v>
      </c>
      <c r="K11" s="52">
        <f t="shared" si="0"/>
        <v>345.7</v>
      </c>
      <c r="L11" s="52">
        <f t="shared" si="1"/>
        <v>350.79999999999995</v>
      </c>
      <c r="M11" s="120">
        <f t="shared" si="3"/>
        <v>3.9966213212412192E-2</v>
      </c>
      <c r="N11" s="120">
        <f t="shared" si="4"/>
        <v>7.4489861880238734E-2</v>
      </c>
      <c r="O11" s="120">
        <f t="shared" si="5"/>
        <v>7.5369542798212438E-2</v>
      </c>
    </row>
    <row r="12" spans="1:15">
      <c r="A12" s="1" t="s">
        <v>9</v>
      </c>
      <c r="B12" s="14" t="s">
        <v>96</v>
      </c>
      <c r="C12" s="1">
        <v>148.69999999999999</v>
      </c>
      <c r="D12" s="1">
        <v>185</v>
      </c>
      <c r="E12" s="1">
        <v>161</v>
      </c>
      <c r="I12" s="52" t="s">
        <v>21</v>
      </c>
      <c r="J12" s="52">
        <f t="shared" si="2"/>
        <v>182.5</v>
      </c>
      <c r="K12" s="52">
        <f t="shared" si="0"/>
        <v>183.4</v>
      </c>
      <c r="L12" s="52">
        <f t="shared" si="1"/>
        <v>182.8</v>
      </c>
      <c r="M12" s="120">
        <f t="shared" si="3"/>
        <v>4.0566373255090236E-2</v>
      </c>
      <c r="N12" s="120">
        <f t="shared" si="4"/>
        <v>3.9518196901463076E-2</v>
      </c>
      <c r="O12" s="120">
        <f t="shared" si="5"/>
        <v>3.9274664833276046E-2</v>
      </c>
    </row>
    <row r="13" spans="1:15">
      <c r="A13" s="1" t="s">
        <v>10</v>
      </c>
      <c r="B13" s="14" t="s">
        <v>96</v>
      </c>
      <c r="C13" s="1">
        <v>174.9</v>
      </c>
      <c r="D13" s="1">
        <v>176.9</v>
      </c>
      <c r="E13" s="1">
        <v>175.6</v>
      </c>
      <c r="I13" s="52" t="s">
        <v>23</v>
      </c>
      <c r="J13" s="52">
        <f t="shared" si="2"/>
        <v>187.8</v>
      </c>
      <c r="K13" s="52">
        <f t="shared" si="0"/>
        <v>182.2</v>
      </c>
      <c r="L13" s="52">
        <f t="shared" si="1"/>
        <v>185.7</v>
      </c>
      <c r="M13" s="120">
        <f t="shared" si="3"/>
        <v>4.174446519071752E-2</v>
      </c>
      <c r="N13" s="120">
        <f t="shared" si="4"/>
        <v>3.9259626365575638E-2</v>
      </c>
      <c r="O13" s="120">
        <f t="shared" si="5"/>
        <v>3.9897731179099345E-2</v>
      </c>
    </row>
    <row r="14" spans="1:15">
      <c r="A14" s="1" t="s">
        <v>11</v>
      </c>
      <c r="B14" s="14" t="s">
        <v>96</v>
      </c>
      <c r="C14" s="1">
        <v>121.9</v>
      </c>
      <c r="D14" s="1">
        <v>124.2</v>
      </c>
      <c r="E14" s="1">
        <v>122.7</v>
      </c>
      <c r="I14" s="52" t="s">
        <v>26</v>
      </c>
      <c r="J14" s="52">
        <f t="shared" si="2"/>
        <v>350</v>
      </c>
      <c r="K14" s="52">
        <f t="shared" si="0"/>
        <v>335.20000000000005</v>
      </c>
      <c r="L14" s="52">
        <f t="shared" si="1"/>
        <v>341.9</v>
      </c>
      <c r="M14" s="120">
        <f t="shared" si="3"/>
        <v>7.7798524050857992E-2</v>
      </c>
      <c r="N14" s="120">
        <f t="shared" si="4"/>
        <v>7.2227369691223689E-2</v>
      </c>
      <c r="O14" s="120">
        <f t="shared" si="5"/>
        <v>7.3457373667927123E-2</v>
      </c>
    </row>
    <row r="15" spans="1:15">
      <c r="A15" s="1" t="s">
        <v>12</v>
      </c>
      <c r="B15" t="s">
        <v>96</v>
      </c>
      <c r="C15" s="1">
        <v>221</v>
      </c>
      <c r="D15" s="1">
        <v>211.9</v>
      </c>
      <c r="E15" s="1">
        <v>218</v>
      </c>
      <c r="I15" s="52" t="s">
        <v>28</v>
      </c>
      <c r="J15" s="52">
        <f t="shared" si="2"/>
        <v>179.5</v>
      </c>
      <c r="K15" s="52">
        <f t="shared" si="0"/>
        <v>171.6</v>
      </c>
      <c r="L15" s="52">
        <f t="shared" si="1"/>
        <v>175.7</v>
      </c>
      <c r="M15" s="120">
        <f t="shared" si="3"/>
        <v>3.9899528763225736E-2</v>
      </c>
      <c r="N15" s="120">
        <f t="shared" si="4"/>
        <v>3.6975586631903291E-2</v>
      </c>
      <c r="O15" s="120">
        <f t="shared" si="5"/>
        <v>3.7749226538329322E-2</v>
      </c>
    </row>
    <row r="16" spans="1:15">
      <c r="A16" s="1" t="s">
        <v>13</v>
      </c>
      <c r="B16" t="s">
        <v>96</v>
      </c>
      <c r="C16" s="1">
        <v>178.7</v>
      </c>
      <c r="D16" s="1">
        <v>165.9</v>
      </c>
      <c r="E16" s="1">
        <v>173.4</v>
      </c>
      <c r="I16" s="52" t="s">
        <v>118</v>
      </c>
      <c r="J16" s="52">
        <f t="shared" si="2"/>
        <v>179.8</v>
      </c>
      <c r="K16" s="52">
        <f t="shared" si="0"/>
        <v>178.2</v>
      </c>
      <c r="L16" s="52">
        <f t="shared" si="1"/>
        <v>179.1</v>
      </c>
      <c r="M16" s="120"/>
      <c r="N16" s="120"/>
      <c r="O16" s="120"/>
    </row>
    <row r="17" spans="1:15">
      <c r="A17" s="1" t="s">
        <v>14</v>
      </c>
      <c r="B17" t="s">
        <v>117</v>
      </c>
      <c r="C17" s="1">
        <v>191.1</v>
      </c>
      <c r="D17" s="1">
        <v>197.7</v>
      </c>
      <c r="E17" s="1">
        <v>194.2</v>
      </c>
      <c r="I17" s="51" t="s">
        <v>120</v>
      </c>
      <c r="J17" s="52">
        <f>SUM(J8:J15)</f>
        <v>4498.8000000000011</v>
      </c>
      <c r="K17" s="52">
        <f>SUM(K8:K15)</f>
        <v>4640.9000000000005</v>
      </c>
      <c r="L17" s="52">
        <f t="shared" ref="L17" si="6">SUM(L8:L15)</f>
        <v>4654.3999999999996</v>
      </c>
      <c r="M17" s="120">
        <f t="shared" si="3"/>
        <v>1</v>
      </c>
      <c r="N17" s="120">
        <f t="shared" si="4"/>
        <v>1</v>
      </c>
      <c r="O17" s="120">
        <f t="shared" si="5"/>
        <v>1</v>
      </c>
    </row>
    <row r="18" spans="1:15">
      <c r="A18" s="1" t="s">
        <v>15</v>
      </c>
      <c r="B18" t="s">
        <v>96</v>
      </c>
      <c r="C18" s="1">
        <v>176.8</v>
      </c>
      <c r="D18" s="1">
        <v>183.1</v>
      </c>
      <c r="E18" s="1">
        <v>179.1</v>
      </c>
    </row>
    <row r="19" spans="1:15">
      <c r="A19" s="1" t="s">
        <v>16</v>
      </c>
      <c r="B19" t="s">
        <v>117</v>
      </c>
      <c r="C19" s="1">
        <v>199.9</v>
      </c>
      <c r="D19" s="1">
        <v>204.2</v>
      </c>
      <c r="E19" s="1">
        <v>201</v>
      </c>
    </row>
    <row r="20" spans="1:15">
      <c r="A20" s="1" t="s">
        <v>17</v>
      </c>
      <c r="B20" t="s">
        <v>19</v>
      </c>
      <c r="C20" s="1">
        <v>191.2</v>
      </c>
      <c r="D20" s="1">
        <v>181.3</v>
      </c>
      <c r="E20" s="1">
        <v>187.3</v>
      </c>
    </row>
    <row r="21" spans="1:15">
      <c r="A21" s="1" t="s">
        <v>18</v>
      </c>
      <c r="B21" t="s">
        <v>19</v>
      </c>
      <c r="C21" s="1">
        <v>187.9</v>
      </c>
      <c r="D21" s="1">
        <v>168.1</v>
      </c>
      <c r="E21" s="1">
        <v>179.7</v>
      </c>
    </row>
    <row r="22" spans="1:15">
      <c r="A22" s="1" t="s">
        <v>19</v>
      </c>
      <c r="B22" t="s">
        <v>19</v>
      </c>
      <c r="C22" s="1">
        <v>190.8</v>
      </c>
      <c r="D22" s="1">
        <v>179.3</v>
      </c>
      <c r="E22" s="1">
        <v>186.2</v>
      </c>
    </row>
    <row r="23" spans="1:15">
      <c r="A23" s="1" t="s">
        <v>20</v>
      </c>
      <c r="B23" t="s">
        <v>20</v>
      </c>
      <c r="C23" s="53" t="s">
        <v>32</v>
      </c>
      <c r="D23" s="1">
        <v>175.6</v>
      </c>
      <c r="E23" s="1">
        <v>175.6</v>
      </c>
    </row>
    <row r="24" spans="1:15">
      <c r="A24" s="1" t="s">
        <v>21</v>
      </c>
      <c r="B24" t="s">
        <v>21</v>
      </c>
      <c r="C24" s="1">
        <v>182.5</v>
      </c>
      <c r="D24" s="1">
        <v>183.4</v>
      </c>
      <c r="E24" s="1">
        <v>182.8</v>
      </c>
    </row>
    <row r="25" spans="1:15">
      <c r="A25" s="1" t="s">
        <v>22</v>
      </c>
      <c r="B25" t="s">
        <v>20</v>
      </c>
      <c r="C25" s="1">
        <v>179.8</v>
      </c>
      <c r="D25" s="1">
        <v>170.1</v>
      </c>
      <c r="E25" s="1">
        <v>175.2</v>
      </c>
    </row>
    <row r="26" spans="1:15">
      <c r="A26" s="1" t="s">
        <v>23</v>
      </c>
      <c r="B26" t="s">
        <v>23</v>
      </c>
      <c r="C26" s="1">
        <v>187.8</v>
      </c>
      <c r="D26" s="1">
        <v>182.2</v>
      </c>
      <c r="E26" s="1">
        <v>185.7</v>
      </c>
    </row>
    <row r="27" spans="1:15">
      <c r="A27" s="1" t="s">
        <v>24</v>
      </c>
      <c r="B27" t="s">
        <v>26</v>
      </c>
      <c r="C27" s="1">
        <v>169.7</v>
      </c>
      <c r="D27" s="1">
        <v>160.4</v>
      </c>
      <c r="E27" s="1">
        <v>164.8</v>
      </c>
    </row>
    <row r="28" spans="1:15">
      <c r="A28" s="1" t="s">
        <v>25</v>
      </c>
      <c r="B28" t="s">
        <v>117</v>
      </c>
      <c r="C28" s="1">
        <v>173.8</v>
      </c>
      <c r="D28" s="1">
        <v>169.2</v>
      </c>
      <c r="E28" s="1">
        <v>171.2</v>
      </c>
    </row>
    <row r="29" spans="1:15">
      <c r="A29" s="1" t="s">
        <v>26</v>
      </c>
      <c r="B29" t="s">
        <v>26</v>
      </c>
      <c r="C29" s="1">
        <v>180.3</v>
      </c>
      <c r="D29" s="1">
        <v>174.8</v>
      </c>
      <c r="E29" s="1">
        <v>177.1</v>
      </c>
    </row>
    <row r="30" spans="1:15">
      <c r="A30" s="1" t="s">
        <v>27</v>
      </c>
      <c r="B30" t="s">
        <v>117</v>
      </c>
      <c r="C30" s="1">
        <v>184.9</v>
      </c>
      <c r="D30" s="1">
        <v>185.6</v>
      </c>
      <c r="E30" s="1">
        <v>185.2</v>
      </c>
    </row>
    <row r="31" spans="1:15">
      <c r="A31" s="1" t="s">
        <v>28</v>
      </c>
      <c r="B31" t="s">
        <v>28</v>
      </c>
      <c r="C31" s="1">
        <v>179.5</v>
      </c>
      <c r="D31" s="1">
        <v>171.6</v>
      </c>
      <c r="E31" s="1">
        <v>175.7</v>
      </c>
    </row>
    <row r="32" spans="1:15">
      <c r="A32" s="1" t="s">
        <v>29</v>
      </c>
      <c r="B32" t="s">
        <v>118</v>
      </c>
      <c r="C32" s="1">
        <v>179.8</v>
      </c>
      <c r="D32" s="1">
        <v>178.2</v>
      </c>
      <c r="E32" s="1">
        <v>179.1</v>
      </c>
    </row>
    <row r="37" spans="3:15">
      <c r="C37" s="11"/>
      <c r="D37" s="11"/>
    </row>
    <row r="38" spans="3:15">
      <c r="C38" s="1"/>
      <c r="D38" s="14"/>
      <c r="E38" s="14"/>
    </row>
    <row r="39" spans="3:15">
      <c r="C39" s="1"/>
      <c r="D39" s="14"/>
      <c r="E39" s="14"/>
    </row>
    <row r="40" spans="3:15">
      <c r="C40" s="1"/>
      <c r="D40" s="14"/>
      <c r="E40" s="14"/>
      <c r="I40" s="13"/>
      <c r="J40" s="45"/>
      <c r="K40" s="45"/>
      <c r="L40" s="45"/>
      <c r="M40" s="45"/>
      <c r="N40" s="45"/>
      <c r="O40" s="45"/>
    </row>
    <row r="41" spans="3:15">
      <c r="C41" s="1"/>
      <c r="D41" s="14"/>
      <c r="E41" s="14"/>
      <c r="I41" s="14"/>
      <c r="M41" s="40"/>
      <c r="N41" s="40"/>
      <c r="O41" s="40"/>
    </row>
    <row r="42" spans="3:15">
      <c r="C42" s="1"/>
      <c r="D42" s="14"/>
      <c r="E42" s="14"/>
      <c r="I42" s="14"/>
      <c r="M42" s="40"/>
      <c r="N42" s="40"/>
      <c r="O42" s="40"/>
    </row>
    <row r="43" spans="3:15">
      <c r="C43" s="1"/>
      <c r="D43" s="14"/>
      <c r="E43" s="14"/>
      <c r="I43" s="14"/>
      <c r="M43" s="40"/>
      <c r="N43" s="40"/>
      <c r="O43" s="40"/>
    </row>
    <row r="44" spans="3:15">
      <c r="C44" s="1"/>
      <c r="D44" s="14"/>
      <c r="E44" s="14"/>
      <c r="I44" s="14"/>
      <c r="M44" s="40"/>
      <c r="N44" s="40"/>
      <c r="O44" s="40"/>
    </row>
    <row r="45" spans="3:15">
      <c r="C45" s="1"/>
      <c r="D45" s="14"/>
      <c r="E45" s="14"/>
      <c r="I45" s="14"/>
      <c r="M45" s="40"/>
      <c r="N45" s="40"/>
      <c r="O45" s="40"/>
    </row>
    <row r="46" spans="3:15">
      <c r="C46" s="1"/>
      <c r="D46" s="14"/>
      <c r="E46" s="14"/>
      <c r="I46" s="14"/>
      <c r="M46" s="40"/>
      <c r="N46" s="40"/>
      <c r="O46" s="40"/>
    </row>
    <row r="47" spans="3:15">
      <c r="C47" s="1"/>
      <c r="D47" s="14"/>
      <c r="E47" s="14"/>
      <c r="I47" s="14"/>
      <c r="M47" s="40"/>
      <c r="N47" s="40"/>
      <c r="O47" s="40"/>
    </row>
    <row r="48" spans="3:15">
      <c r="C48" s="1"/>
      <c r="D48" s="14"/>
      <c r="E48" s="14"/>
      <c r="I48" s="14"/>
      <c r="M48" s="40"/>
      <c r="N48" s="40"/>
      <c r="O48" s="40"/>
    </row>
    <row r="49" spans="3:15">
      <c r="C49" s="1"/>
      <c r="D49" s="14"/>
      <c r="E49" s="14"/>
      <c r="I49" s="14"/>
      <c r="M49" s="40"/>
      <c r="N49" s="40"/>
      <c r="O49" s="40"/>
    </row>
    <row r="50" spans="3:15">
      <c r="C50" s="1"/>
      <c r="D50" s="14"/>
      <c r="E50" s="14"/>
      <c r="I50" s="14"/>
      <c r="M50" s="40"/>
      <c r="N50" s="40"/>
      <c r="O50" s="40"/>
    </row>
    <row r="51" spans="3:15">
      <c r="C51" s="1"/>
      <c r="D51" s="14"/>
      <c r="E51" s="14"/>
    </row>
    <row r="52" spans="3:15">
      <c r="C52" s="1"/>
      <c r="D52" s="14"/>
      <c r="E52" s="14"/>
    </row>
    <row r="53" spans="3:15">
      <c r="C53" s="1"/>
      <c r="D53" s="14"/>
      <c r="E53" s="14"/>
    </row>
    <row r="54" spans="3:15">
      <c r="C54" s="1"/>
      <c r="D54" s="14"/>
      <c r="E54" s="14"/>
    </row>
    <row r="55" spans="3:15">
      <c r="C55" s="1"/>
      <c r="D55" s="14"/>
      <c r="E55" s="14"/>
    </row>
    <row r="56" spans="3:15">
      <c r="C56" s="1"/>
      <c r="D56" s="14"/>
      <c r="E56" s="14"/>
    </row>
    <row r="57" spans="3:15">
      <c r="C57" s="1"/>
      <c r="D57" s="14"/>
      <c r="E57" s="14"/>
    </row>
    <row r="58" spans="3:15">
      <c r="C58" s="1"/>
      <c r="D58" s="14"/>
      <c r="E58" s="14"/>
    </row>
    <row r="59" spans="3:15">
      <c r="C59" s="1"/>
      <c r="D59" s="14"/>
      <c r="E59" s="14"/>
    </row>
    <row r="60" spans="3:15">
      <c r="C60" s="1"/>
      <c r="D60" s="14"/>
      <c r="E60" s="14"/>
    </row>
    <row r="61" spans="3:15">
      <c r="C61" s="1"/>
      <c r="D61" s="14"/>
      <c r="E61" s="14"/>
    </row>
    <row r="62" spans="3:15">
      <c r="C62" s="1"/>
      <c r="D62" s="14"/>
      <c r="E62" s="14"/>
    </row>
    <row r="63" spans="3:15">
      <c r="C63" s="1"/>
      <c r="D63" s="14"/>
      <c r="E63" s="14"/>
    </row>
    <row r="64" spans="3:15">
      <c r="C64" s="1"/>
      <c r="D64" s="14"/>
      <c r="E64" s="14"/>
    </row>
  </sheetData>
  <mergeCells count="1">
    <mergeCell ref="A3:C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D67F1-04D8-8440-94B3-5164627CA42C}">
  <dimension ref="B3:AU72"/>
  <sheetViews>
    <sheetView topLeftCell="L12" zoomScaleNormal="100" workbookViewId="0">
      <selection activeCell="S5" sqref="S5"/>
    </sheetView>
  </sheetViews>
  <sheetFormatPr baseColWidth="10" defaultRowHeight="13"/>
  <cols>
    <col min="2" max="2" width="29.83203125" bestFit="1" customWidth="1"/>
    <col min="3" max="3" width="19.33203125" bestFit="1" customWidth="1"/>
    <col min="4" max="4" width="11.83203125" customWidth="1"/>
    <col min="10" max="10" width="19.33203125" customWidth="1"/>
    <col min="11" max="11" width="14" bestFit="1" customWidth="1"/>
    <col min="12" max="12" width="13.33203125" bestFit="1" customWidth="1"/>
    <col min="14" max="14" width="13.33203125" bestFit="1" customWidth="1"/>
    <col min="23" max="23" width="15.5" customWidth="1"/>
    <col min="25" max="25" width="16.6640625" customWidth="1"/>
  </cols>
  <sheetData>
    <row r="3" spans="2:47" ht="16">
      <c r="B3" s="42"/>
      <c r="C3" s="42"/>
      <c r="D3" s="42"/>
      <c r="E3" s="80">
        <v>43891</v>
      </c>
      <c r="F3" s="42"/>
      <c r="G3" s="42"/>
      <c r="H3" s="42"/>
      <c r="I3" s="42"/>
      <c r="J3" s="42"/>
      <c r="K3" s="42"/>
      <c r="L3" s="42"/>
      <c r="M3" s="42"/>
      <c r="N3" s="42"/>
      <c r="O3" s="42"/>
      <c r="P3" s="42"/>
      <c r="Q3" s="42"/>
      <c r="R3" s="42"/>
      <c r="S3" s="42"/>
    </row>
    <row r="4" spans="2:47" ht="16">
      <c r="B4" s="42"/>
      <c r="C4" s="42"/>
      <c r="D4" s="42"/>
      <c r="E4" s="81"/>
      <c r="F4" s="42"/>
      <c r="G4" s="42"/>
      <c r="H4" s="42"/>
      <c r="I4" s="42"/>
      <c r="J4" s="42"/>
      <c r="K4" s="42"/>
      <c r="L4" s="42"/>
      <c r="M4" s="42"/>
      <c r="N4" s="42"/>
      <c r="O4" s="42"/>
      <c r="P4" s="42"/>
      <c r="Q4" s="42"/>
      <c r="R4" s="42"/>
      <c r="S4" s="42"/>
    </row>
    <row r="5" spans="2:47" ht="18">
      <c r="B5" s="42" t="s">
        <v>287</v>
      </c>
      <c r="C5" s="42" t="s">
        <v>285</v>
      </c>
      <c r="D5" s="42"/>
      <c r="E5" s="81"/>
      <c r="F5" s="42"/>
      <c r="G5" s="42" t="s">
        <v>288</v>
      </c>
      <c r="H5" s="42" t="s">
        <v>285</v>
      </c>
      <c r="I5" s="42"/>
      <c r="J5" s="42"/>
      <c r="K5" s="42"/>
      <c r="L5" s="42"/>
      <c r="M5" s="42"/>
      <c r="N5" s="42"/>
      <c r="O5" s="42"/>
      <c r="P5" s="42"/>
      <c r="Q5" s="42"/>
      <c r="R5" s="42"/>
      <c r="S5" s="42"/>
      <c r="Z5" s="111"/>
      <c r="AI5" s="1" t="s">
        <v>0</v>
      </c>
      <c r="AJ5" s="1" t="s">
        <v>202</v>
      </c>
      <c r="AK5" s="1" t="s">
        <v>203</v>
      </c>
      <c r="AL5" s="1" t="s">
        <v>204</v>
      </c>
      <c r="AM5" s="1" t="s">
        <v>215</v>
      </c>
      <c r="AN5" s="11" t="s">
        <v>298</v>
      </c>
      <c r="AO5" s="1" t="s">
        <v>226</v>
      </c>
      <c r="AP5" s="10" t="s">
        <v>227</v>
      </c>
      <c r="AQ5" s="33" t="s">
        <v>238</v>
      </c>
      <c r="AR5" s="33" t="s">
        <v>239</v>
      </c>
      <c r="AS5" s="1" t="s">
        <v>250</v>
      </c>
      <c r="AT5" s="33" t="s">
        <v>239</v>
      </c>
      <c r="AU5" s="1" t="s">
        <v>250</v>
      </c>
    </row>
    <row r="6" spans="2:47" ht="16">
      <c r="B6" s="42"/>
      <c r="C6" s="42"/>
      <c r="D6" s="42"/>
      <c r="E6" s="81"/>
      <c r="F6" s="42"/>
      <c r="G6" s="42"/>
      <c r="H6" s="42"/>
      <c r="I6" s="42"/>
      <c r="J6" s="42"/>
      <c r="K6" s="42"/>
      <c r="L6" s="42"/>
      <c r="M6" s="42"/>
      <c r="N6" s="42"/>
      <c r="O6" s="42"/>
      <c r="P6" s="42"/>
      <c r="Q6" s="42"/>
      <c r="R6" s="42"/>
      <c r="S6" s="42"/>
      <c r="V6" s="14" t="s">
        <v>368</v>
      </c>
      <c r="AI6" s="1" t="s">
        <v>30</v>
      </c>
      <c r="AJ6" s="1">
        <v>136.19999999999999</v>
      </c>
      <c r="AK6" s="1">
        <v>136.69999999999999</v>
      </c>
      <c r="AL6" s="1">
        <v>137.6</v>
      </c>
      <c r="AM6" s="1">
        <v>150.4</v>
      </c>
      <c r="AN6" s="10">
        <v>150.4</v>
      </c>
      <c r="AO6" s="1">
        <v>156.69999999999999</v>
      </c>
      <c r="AP6" s="1">
        <v>154.30000000000001</v>
      </c>
      <c r="AQ6" s="33">
        <v>164.6</v>
      </c>
      <c r="AR6" s="33">
        <v>165.3</v>
      </c>
      <c r="AS6" s="1">
        <v>176</v>
      </c>
      <c r="AT6" s="33">
        <v>165.3</v>
      </c>
      <c r="AU6" s="1">
        <v>176</v>
      </c>
    </row>
    <row r="7" spans="2:47" ht="16">
      <c r="B7" s="61">
        <v>43191</v>
      </c>
      <c r="C7" s="61">
        <v>43862</v>
      </c>
      <c r="D7" s="42"/>
      <c r="E7" s="81"/>
      <c r="F7" s="42"/>
      <c r="G7" s="61">
        <v>43922</v>
      </c>
      <c r="H7" s="61">
        <v>44986</v>
      </c>
      <c r="I7" s="61"/>
      <c r="J7" s="61"/>
      <c r="K7" s="61"/>
      <c r="L7" s="61"/>
      <c r="M7" s="61"/>
      <c r="N7" s="61"/>
      <c r="O7" s="61"/>
      <c r="P7" s="61"/>
      <c r="Q7" s="61"/>
      <c r="R7" s="61"/>
      <c r="S7" s="61"/>
      <c r="AI7" s="1" t="s">
        <v>33</v>
      </c>
      <c r="AJ7" s="1">
        <v>129.80000000000001</v>
      </c>
      <c r="AK7" s="1">
        <v>130.5</v>
      </c>
      <c r="AL7" s="1">
        <v>131.30000000000001</v>
      </c>
      <c r="AM7" s="1">
        <v>139.19999999999999</v>
      </c>
      <c r="AN7" s="10">
        <v>139.19999999999999</v>
      </c>
      <c r="AO7" s="1">
        <v>145</v>
      </c>
      <c r="AP7" s="1">
        <v>144.80000000000001</v>
      </c>
      <c r="AQ7" s="1">
        <v>156.9</v>
      </c>
      <c r="AR7" s="1">
        <v>157.5</v>
      </c>
      <c r="AS7" s="1">
        <v>168.2</v>
      </c>
      <c r="AT7" s="1">
        <v>157.5</v>
      </c>
      <c r="AU7" s="1">
        <v>168.2</v>
      </c>
    </row>
    <row r="8" spans="2:47" ht="16">
      <c r="B8" s="42"/>
      <c r="C8" s="42"/>
      <c r="D8" s="42"/>
      <c r="E8" s="81"/>
      <c r="F8" s="42"/>
      <c r="G8" s="42"/>
      <c r="H8" s="42"/>
      <c r="I8" s="42"/>
      <c r="J8" s="42"/>
      <c r="K8" s="42"/>
      <c r="L8" s="42"/>
      <c r="M8" s="42"/>
      <c r="N8" s="42"/>
      <c r="O8" s="42"/>
      <c r="P8" s="42"/>
      <c r="Q8" s="42"/>
      <c r="R8" s="42"/>
      <c r="S8" s="42"/>
      <c r="AI8" s="1" t="s">
        <v>34</v>
      </c>
      <c r="AJ8" s="1">
        <v>133.80000000000001</v>
      </c>
      <c r="AK8" s="1">
        <v>134.30000000000001</v>
      </c>
      <c r="AL8" s="1">
        <v>135.19999999999999</v>
      </c>
      <c r="AM8" s="1">
        <v>146.19999999999999</v>
      </c>
      <c r="AN8" s="10">
        <v>146.19999999999999</v>
      </c>
      <c r="AO8" s="1">
        <v>152.30000000000001</v>
      </c>
      <c r="AP8" s="1">
        <v>150.69999999999999</v>
      </c>
      <c r="AQ8" s="1">
        <v>161.69999999999999</v>
      </c>
      <c r="AR8" s="1">
        <v>162.30000000000001</v>
      </c>
      <c r="AS8" s="1">
        <v>173</v>
      </c>
      <c r="AT8" s="1">
        <v>162.30000000000001</v>
      </c>
      <c r="AU8" s="1">
        <v>173</v>
      </c>
    </row>
    <row r="9" spans="2:47" ht="16">
      <c r="B9" s="42"/>
      <c r="C9" s="42"/>
      <c r="D9" s="42"/>
      <c r="E9" s="42"/>
      <c r="F9" s="42"/>
      <c r="G9" s="42"/>
      <c r="H9" s="42"/>
      <c r="I9" s="42"/>
      <c r="J9" s="42"/>
      <c r="K9" s="42"/>
      <c r="L9" s="42"/>
      <c r="M9" s="42"/>
      <c r="N9" s="42"/>
      <c r="O9" s="42"/>
      <c r="P9" s="42"/>
      <c r="Q9" s="42"/>
      <c r="R9" s="42"/>
      <c r="S9" s="42"/>
    </row>
    <row r="10" spans="2:47" ht="34">
      <c r="B10" s="42" t="s">
        <v>269</v>
      </c>
      <c r="C10" s="42"/>
      <c r="D10" s="42"/>
      <c r="E10" s="42"/>
      <c r="F10" s="42"/>
      <c r="G10" s="42"/>
      <c r="H10" s="42"/>
      <c r="I10" s="42"/>
      <c r="J10" s="42"/>
      <c r="K10" s="61">
        <v>43160</v>
      </c>
      <c r="L10" s="61">
        <v>43497</v>
      </c>
      <c r="M10" s="61">
        <v>43525</v>
      </c>
      <c r="N10" s="61">
        <v>43862</v>
      </c>
      <c r="O10" s="61">
        <v>43891</v>
      </c>
      <c r="P10" s="61">
        <v>44228</v>
      </c>
      <c r="Q10" s="61">
        <v>44256</v>
      </c>
      <c r="R10" s="61">
        <v>44593</v>
      </c>
      <c r="S10" s="42"/>
      <c r="W10" t="s">
        <v>0</v>
      </c>
      <c r="X10" t="s">
        <v>95</v>
      </c>
      <c r="Y10" s="61" t="s">
        <v>203</v>
      </c>
      <c r="Z10" s="61" t="s">
        <v>214</v>
      </c>
      <c r="AA10" s="61" t="s">
        <v>215</v>
      </c>
      <c r="AB10" s="86" t="s">
        <v>225</v>
      </c>
      <c r="AC10" s="86" t="s">
        <v>226</v>
      </c>
      <c r="AD10" s="86">
        <v>44228</v>
      </c>
      <c r="AE10" s="86" t="s">
        <v>238</v>
      </c>
      <c r="AF10" t="s">
        <v>249</v>
      </c>
    </row>
    <row r="11" spans="2:47" ht="16">
      <c r="B11" s="42"/>
      <c r="C11" s="42"/>
      <c r="D11" s="42"/>
      <c r="E11" s="42"/>
      <c r="F11" s="42"/>
      <c r="G11" s="42"/>
      <c r="H11" s="42"/>
      <c r="I11" s="42"/>
      <c r="J11" s="42"/>
      <c r="K11" s="173" t="s">
        <v>292</v>
      </c>
      <c r="L11" s="173"/>
      <c r="M11" s="173" t="s">
        <v>293</v>
      </c>
      <c r="N11" s="173"/>
      <c r="O11" s="173" t="s">
        <v>294</v>
      </c>
      <c r="P11" s="173"/>
      <c r="Q11" s="173" t="s">
        <v>295</v>
      </c>
      <c r="R11" s="173"/>
      <c r="S11" s="42"/>
      <c r="W11" t="s">
        <v>30</v>
      </c>
      <c r="X11" t="s">
        <v>96</v>
      </c>
      <c r="Y11" s="14">
        <v>1629.1999999999998</v>
      </c>
      <c r="Z11" s="14">
        <v>1603.6000000000001</v>
      </c>
      <c r="AA11">
        <v>1604.8000000000002</v>
      </c>
      <c r="AB11">
        <v>1750.5999999999997</v>
      </c>
      <c r="AC11">
        <v>1734.5999999999997</v>
      </c>
      <c r="AD11">
        <v>1859.5</v>
      </c>
      <c r="AE11">
        <v>1859.3</v>
      </c>
      <c r="AF11">
        <v>1974.1000000000001</v>
      </c>
    </row>
    <row r="12" spans="2:47" ht="17">
      <c r="B12" s="83" t="s">
        <v>94</v>
      </c>
      <c r="C12" s="84" t="s">
        <v>95</v>
      </c>
      <c r="D12" s="85" t="s">
        <v>291</v>
      </c>
      <c r="E12" s="42"/>
      <c r="F12" s="42"/>
      <c r="G12" s="42"/>
      <c r="H12" s="42"/>
      <c r="I12" s="42"/>
      <c r="J12" s="42"/>
      <c r="K12" s="61">
        <v>43160</v>
      </c>
      <c r="L12" s="61">
        <v>43497</v>
      </c>
      <c r="M12" s="61">
        <v>43525</v>
      </c>
      <c r="N12" s="61">
        <v>43862</v>
      </c>
      <c r="O12" s="61">
        <v>43891</v>
      </c>
      <c r="P12" s="61">
        <v>44228</v>
      </c>
      <c r="Q12" s="61">
        <v>44256</v>
      </c>
      <c r="R12" s="61">
        <v>44593</v>
      </c>
      <c r="S12" s="61"/>
      <c r="U12" s="110"/>
      <c r="W12" s="110" t="s">
        <v>30</v>
      </c>
      <c r="X12" s="110" t="s">
        <v>277</v>
      </c>
      <c r="Y12" s="14">
        <v>282.5</v>
      </c>
      <c r="Z12" s="14">
        <v>295.39999999999998</v>
      </c>
      <c r="AA12">
        <v>296.39999999999998</v>
      </c>
      <c r="AB12">
        <v>304.10000000000002</v>
      </c>
      <c r="AC12">
        <v>304.89999999999998</v>
      </c>
      <c r="AD12">
        <v>309.20000000000005</v>
      </c>
      <c r="AE12">
        <v>310.8</v>
      </c>
      <c r="AF12">
        <v>333.1</v>
      </c>
    </row>
    <row r="13" spans="2:47" ht="17">
      <c r="B13" s="1" t="s">
        <v>3</v>
      </c>
      <c r="C13" s="82" t="s">
        <v>96</v>
      </c>
      <c r="D13" s="42" t="s">
        <v>96</v>
      </c>
      <c r="E13" s="42"/>
      <c r="F13" s="42"/>
      <c r="G13" s="42"/>
      <c r="H13" s="42"/>
      <c r="I13" s="42" t="s">
        <v>30</v>
      </c>
      <c r="J13" s="87" t="s">
        <v>96</v>
      </c>
      <c r="K13" s="42">
        <f t="shared" ref="K13:K19" si="0">SUMIFS(March2018_P,Broad_cat_cc,$J13,Sector_Cc,$I13)</f>
        <v>1629.1999999999998</v>
      </c>
      <c r="L13" s="42">
        <f t="shared" ref="L13:L21" si="1">SUMIFS(Feb2019_P,Sector_Cc,$I13,Broad_cat_cc,$J13)</f>
        <v>1603.6000000000001</v>
      </c>
      <c r="M13" s="42">
        <f t="shared" ref="M13:M21" si="2">SUMIFS(March2019_P,Sector_Cc,$I13,Broad_cat_cc,$J13)</f>
        <v>1604.8000000000002</v>
      </c>
      <c r="N13" s="42">
        <f t="shared" ref="N13:N21" si="3">SUMIFS(Feb2020_P,Sector_Cc,$I13,Broad_cat_cc,$J13)</f>
        <v>1750.5999999999997</v>
      </c>
      <c r="O13" s="42">
        <f t="shared" ref="O13:O21" si="4">SUMIFS(March2020_P,Sector_Cc,$I13,Broad_cat_cc,$J13)</f>
        <v>1734.5999999999997</v>
      </c>
      <c r="P13" s="42">
        <f t="shared" ref="P13:P21" si="5">SUMIFS(Feb2021_P,Sector_Cc,$I13,Broad_cat_cc,$J13)</f>
        <v>1859.5</v>
      </c>
      <c r="Q13" s="42">
        <f t="shared" ref="Q13:Q21" si="6">SUMIFS(March2021_P,Sector_Cc,$I13,Broad_cat_cc,$J13)</f>
        <v>1859.3</v>
      </c>
      <c r="R13" s="42">
        <f t="shared" ref="R13:R21" si="7">SUMIFS(Feb2022_P,Sector_Cc,$I13,Broad_cat_cc,$J13)</f>
        <v>1974.1000000000001</v>
      </c>
      <c r="S13" s="42"/>
      <c r="T13" s="14"/>
      <c r="W13" t="s">
        <v>30</v>
      </c>
      <c r="X13" t="s">
        <v>290</v>
      </c>
      <c r="Y13">
        <v>136.69999999999999</v>
      </c>
      <c r="Z13">
        <v>149.9</v>
      </c>
      <c r="AA13">
        <v>150.4</v>
      </c>
      <c r="AB13">
        <v>156.19999999999999</v>
      </c>
      <c r="AC13">
        <v>156.69999999999999</v>
      </c>
      <c r="AD13">
        <v>164.3</v>
      </c>
      <c r="AE13">
        <v>164.6</v>
      </c>
      <c r="AF13">
        <v>175.3</v>
      </c>
    </row>
    <row r="14" spans="2:47" ht="17">
      <c r="B14" s="1" t="s">
        <v>4</v>
      </c>
      <c r="C14" s="82" t="s">
        <v>96</v>
      </c>
      <c r="D14" s="42" t="s">
        <v>96</v>
      </c>
      <c r="E14" s="42"/>
      <c r="F14" s="42"/>
      <c r="G14" s="42"/>
      <c r="H14" s="42"/>
      <c r="I14" s="42" t="s">
        <v>30</v>
      </c>
      <c r="J14" s="87" t="s">
        <v>277</v>
      </c>
      <c r="K14" s="42">
        <f t="shared" si="0"/>
        <v>282.60000000000002</v>
      </c>
      <c r="L14" s="42">
        <f t="shared" si="1"/>
        <v>305.60000000000002</v>
      </c>
      <c r="M14" s="42">
        <f t="shared" si="2"/>
        <v>305.5</v>
      </c>
      <c r="N14" s="42">
        <f t="shared" si="3"/>
        <v>313.70000000000005</v>
      </c>
      <c r="O14" s="42">
        <f t="shared" si="4"/>
        <v>312.7</v>
      </c>
      <c r="P14" s="42">
        <f t="shared" si="5"/>
        <v>318.39999999999998</v>
      </c>
      <c r="Q14" s="42">
        <f t="shared" si="6"/>
        <v>318.60000000000002</v>
      </c>
      <c r="R14" s="42">
        <f t="shared" si="7"/>
        <v>336</v>
      </c>
      <c r="S14" s="42"/>
      <c r="T14" s="14"/>
      <c r="W14" t="s">
        <v>33</v>
      </c>
      <c r="X14" t="s">
        <v>96</v>
      </c>
      <c r="Y14">
        <v>1567.9</v>
      </c>
      <c r="Z14">
        <v>1600.9</v>
      </c>
      <c r="AA14">
        <v>1614.5</v>
      </c>
      <c r="AB14">
        <v>1757.6</v>
      </c>
      <c r="AC14">
        <v>1739.4</v>
      </c>
      <c r="AD14">
        <v>1896.6</v>
      </c>
      <c r="AE14">
        <v>1894.1999999999998</v>
      </c>
      <c r="AF14">
        <v>2003.5</v>
      </c>
    </row>
    <row r="15" spans="2:47" ht="17">
      <c r="B15" s="1" t="s">
        <v>5</v>
      </c>
      <c r="C15" s="82" t="s">
        <v>96</v>
      </c>
      <c r="D15" s="42" t="s">
        <v>96</v>
      </c>
      <c r="E15" s="42"/>
      <c r="F15" s="42"/>
      <c r="G15" s="42"/>
      <c r="H15" s="42"/>
      <c r="I15" s="42" t="s">
        <v>30</v>
      </c>
      <c r="J15" s="87" t="s">
        <v>290</v>
      </c>
      <c r="K15" s="42">
        <f t="shared" si="0"/>
        <v>136.69999999999999</v>
      </c>
      <c r="L15" s="42">
        <f t="shared" si="1"/>
        <v>149.9</v>
      </c>
      <c r="M15" s="42">
        <f t="shared" si="2"/>
        <v>150.4</v>
      </c>
      <c r="N15" s="42">
        <f t="shared" si="3"/>
        <v>156.19999999999999</v>
      </c>
      <c r="O15" s="42">
        <f t="shared" si="4"/>
        <v>156.69999999999999</v>
      </c>
      <c r="P15" s="42">
        <f t="shared" si="5"/>
        <v>164.3</v>
      </c>
      <c r="Q15" s="42">
        <f t="shared" si="6"/>
        <v>164.6</v>
      </c>
      <c r="R15" s="42">
        <f t="shared" si="7"/>
        <v>175.3</v>
      </c>
      <c r="S15" s="42"/>
      <c r="T15" s="14"/>
      <c r="W15" t="s">
        <v>33</v>
      </c>
      <c r="X15" t="s">
        <v>277</v>
      </c>
      <c r="Y15">
        <v>399.2</v>
      </c>
      <c r="Z15">
        <v>412.20000000000005</v>
      </c>
      <c r="AA15">
        <v>414.6</v>
      </c>
      <c r="AB15">
        <v>434.1</v>
      </c>
      <c r="AC15">
        <v>436.7</v>
      </c>
      <c r="AD15">
        <v>455.4</v>
      </c>
      <c r="AE15">
        <v>461.90000000000003</v>
      </c>
      <c r="AF15">
        <v>485.9</v>
      </c>
    </row>
    <row r="16" spans="2:47" ht="17">
      <c r="B16" s="1" t="s">
        <v>6</v>
      </c>
      <c r="C16" s="82" t="s">
        <v>96</v>
      </c>
      <c r="D16" s="42" t="s">
        <v>96</v>
      </c>
      <c r="E16" s="42"/>
      <c r="F16" s="42"/>
      <c r="G16" s="42"/>
      <c r="H16" s="42"/>
      <c r="I16" s="42" t="s">
        <v>33</v>
      </c>
      <c r="J16" s="87" t="s">
        <v>96</v>
      </c>
      <c r="K16" s="42">
        <f t="shared" si="0"/>
        <v>1567.9</v>
      </c>
      <c r="L16" s="42">
        <f t="shared" si="1"/>
        <v>1600.9</v>
      </c>
      <c r="M16" s="42">
        <f t="shared" si="2"/>
        <v>1614.5</v>
      </c>
      <c r="N16" s="42">
        <f t="shared" si="3"/>
        <v>1757.6</v>
      </c>
      <c r="O16" s="42">
        <f t="shared" si="4"/>
        <v>1739.4</v>
      </c>
      <c r="P16" s="42">
        <f t="shared" si="5"/>
        <v>1896.6</v>
      </c>
      <c r="Q16" s="42">
        <f t="shared" si="6"/>
        <v>1894.1999999999998</v>
      </c>
      <c r="R16" s="42">
        <f t="shared" si="7"/>
        <v>2003.5</v>
      </c>
      <c r="S16" s="42"/>
      <c r="T16" s="14"/>
      <c r="W16" t="s">
        <v>33</v>
      </c>
      <c r="X16" t="s">
        <v>290</v>
      </c>
      <c r="Y16">
        <v>130.5</v>
      </c>
      <c r="Z16">
        <v>138.5</v>
      </c>
      <c r="AA16">
        <v>139.19999999999999</v>
      </c>
      <c r="AB16">
        <v>144.4</v>
      </c>
      <c r="AC16">
        <v>145</v>
      </c>
      <c r="AD16">
        <v>156.30000000000001</v>
      </c>
      <c r="AE16">
        <v>156.9</v>
      </c>
      <c r="AF16">
        <v>167.2</v>
      </c>
    </row>
    <row r="17" spans="2:32" ht="17">
      <c r="B17" s="1" t="s">
        <v>7</v>
      </c>
      <c r="C17" s="82" t="s">
        <v>96</v>
      </c>
      <c r="D17" s="42" t="s">
        <v>96</v>
      </c>
      <c r="E17" s="42"/>
      <c r="F17" s="42"/>
      <c r="G17" s="42"/>
      <c r="H17" s="42"/>
      <c r="I17" s="42" t="s">
        <v>33</v>
      </c>
      <c r="J17" s="87" t="s">
        <v>277</v>
      </c>
      <c r="K17" s="42">
        <f t="shared" si="0"/>
        <v>268.60000000000002</v>
      </c>
      <c r="L17" s="42">
        <f t="shared" si="1"/>
        <v>283.2</v>
      </c>
      <c r="M17" s="42">
        <f t="shared" si="2"/>
        <v>283.5</v>
      </c>
      <c r="N17" s="42">
        <f t="shared" si="3"/>
        <v>292.60000000000002</v>
      </c>
      <c r="O17" s="42">
        <f t="shared" si="4"/>
        <v>293.3</v>
      </c>
      <c r="P17" s="42">
        <f t="shared" si="5"/>
        <v>303.10000000000002</v>
      </c>
      <c r="Q17" s="42">
        <f t="shared" si="6"/>
        <v>304.79999999999995</v>
      </c>
      <c r="R17" s="42">
        <f t="shared" si="7"/>
        <v>319.39999999999998</v>
      </c>
      <c r="S17" s="42"/>
      <c r="W17" t="s">
        <v>34</v>
      </c>
      <c r="X17" t="s">
        <v>96</v>
      </c>
      <c r="Y17">
        <v>1605.6</v>
      </c>
      <c r="Z17">
        <v>1602.1999999999998</v>
      </c>
      <c r="AA17">
        <v>1607.7</v>
      </c>
      <c r="AB17">
        <v>1752.5</v>
      </c>
      <c r="AC17">
        <v>1735.8000000000002</v>
      </c>
      <c r="AD17">
        <v>1871.8000000000002</v>
      </c>
      <c r="AE17">
        <v>1871.1999999999998</v>
      </c>
      <c r="AF17">
        <v>1983.2000000000003</v>
      </c>
    </row>
    <row r="18" spans="2:32" ht="17">
      <c r="B18" s="1" t="s">
        <v>8</v>
      </c>
      <c r="C18" s="82" t="s">
        <v>96</v>
      </c>
      <c r="D18" s="42" t="s">
        <v>96</v>
      </c>
      <c r="E18" s="42"/>
      <c r="F18" s="42"/>
      <c r="G18" s="42"/>
      <c r="H18" s="42"/>
      <c r="I18" s="42" t="s">
        <v>33</v>
      </c>
      <c r="J18" s="87" t="s">
        <v>290</v>
      </c>
      <c r="K18" s="42">
        <f t="shared" si="0"/>
        <v>130.5</v>
      </c>
      <c r="L18" s="42">
        <f t="shared" si="1"/>
        <v>138.5</v>
      </c>
      <c r="M18" s="42">
        <f t="shared" si="2"/>
        <v>139.19999999999999</v>
      </c>
      <c r="N18" s="42">
        <f t="shared" si="3"/>
        <v>144.4</v>
      </c>
      <c r="O18" s="42">
        <f t="shared" si="4"/>
        <v>145</v>
      </c>
      <c r="P18" s="42">
        <f t="shared" si="5"/>
        <v>156.30000000000001</v>
      </c>
      <c r="Q18" s="42">
        <f t="shared" si="6"/>
        <v>156.9</v>
      </c>
      <c r="R18" s="42">
        <f t="shared" si="7"/>
        <v>167.2</v>
      </c>
      <c r="S18" s="42"/>
      <c r="W18" t="s">
        <v>34</v>
      </c>
      <c r="X18" t="s">
        <v>277</v>
      </c>
      <c r="Y18">
        <v>414.1</v>
      </c>
      <c r="Z18">
        <v>430.59999999999997</v>
      </c>
      <c r="AA18">
        <v>432.5</v>
      </c>
      <c r="AB18">
        <v>448.4</v>
      </c>
      <c r="AC18">
        <v>449.79999999999995</v>
      </c>
      <c r="AD18">
        <v>463.1</v>
      </c>
      <c r="AE18">
        <v>466.59999999999997</v>
      </c>
      <c r="AF18">
        <v>493</v>
      </c>
    </row>
    <row r="19" spans="2:32" ht="17">
      <c r="B19" s="1" t="s">
        <v>9</v>
      </c>
      <c r="C19" s="82" t="s">
        <v>96</v>
      </c>
      <c r="D19" s="42" t="s">
        <v>96</v>
      </c>
      <c r="E19" s="42"/>
      <c r="F19" s="42"/>
      <c r="G19" s="42"/>
      <c r="H19" s="42"/>
      <c r="I19" s="11" t="s">
        <v>34</v>
      </c>
      <c r="J19" s="87" t="s">
        <v>96</v>
      </c>
      <c r="K19" s="42">
        <f t="shared" si="0"/>
        <v>1605.6</v>
      </c>
      <c r="L19" s="42">
        <f t="shared" si="1"/>
        <v>1602.1999999999998</v>
      </c>
      <c r="M19" s="42">
        <f t="shared" si="2"/>
        <v>1607.7</v>
      </c>
      <c r="N19" s="42">
        <f t="shared" si="3"/>
        <v>1752.5</v>
      </c>
      <c r="O19" s="42">
        <f t="shared" si="4"/>
        <v>1735.8000000000002</v>
      </c>
      <c r="P19" s="42">
        <f t="shared" si="5"/>
        <v>1871.8000000000002</v>
      </c>
      <c r="Q19" s="42">
        <f t="shared" si="6"/>
        <v>1871.1999999999998</v>
      </c>
      <c r="R19" s="42">
        <f t="shared" si="7"/>
        <v>1983.2000000000003</v>
      </c>
      <c r="S19" s="42"/>
      <c r="W19" t="s">
        <v>34</v>
      </c>
      <c r="X19" t="s">
        <v>290</v>
      </c>
      <c r="Y19">
        <v>134.30000000000001</v>
      </c>
      <c r="Z19">
        <v>145.6</v>
      </c>
      <c r="AA19">
        <v>146.19999999999999</v>
      </c>
      <c r="AB19">
        <v>151.69999999999999</v>
      </c>
      <c r="AC19">
        <v>152.30000000000001</v>
      </c>
      <c r="AD19">
        <v>161.30000000000001</v>
      </c>
      <c r="AE19">
        <v>161.69999999999999</v>
      </c>
      <c r="AF19">
        <v>172.2</v>
      </c>
    </row>
    <row r="20" spans="2:32" ht="17">
      <c r="B20" s="1" t="s">
        <v>10</v>
      </c>
      <c r="C20" s="82" t="s">
        <v>96</v>
      </c>
      <c r="D20" s="42" t="s">
        <v>96</v>
      </c>
      <c r="E20" s="42"/>
      <c r="F20" s="42"/>
      <c r="G20" s="42"/>
      <c r="H20" s="42"/>
      <c r="I20" s="11" t="s">
        <v>34</v>
      </c>
      <c r="J20" s="87" t="s">
        <v>277</v>
      </c>
      <c r="K20" s="42"/>
      <c r="L20" s="42">
        <f t="shared" si="1"/>
        <v>294</v>
      </c>
      <c r="M20" s="42">
        <f t="shared" si="2"/>
        <v>294.10000000000002</v>
      </c>
      <c r="N20" s="42">
        <f t="shared" si="3"/>
        <v>302.60000000000002</v>
      </c>
      <c r="O20" s="42">
        <f t="shared" si="4"/>
        <v>302.5</v>
      </c>
      <c r="P20" s="42">
        <f t="shared" si="5"/>
        <v>310.39999999999998</v>
      </c>
      <c r="Q20" s="42">
        <f t="shared" si="6"/>
        <v>311.39999999999998</v>
      </c>
      <c r="R20" s="42">
        <f t="shared" si="7"/>
        <v>327.20000000000005</v>
      </c>
      <c r="S20" s="42"/>
    </row>
    <row r="21" spans="2:32" ht="17">
      <c r="B21" s="1" t="s">
        <v>11</v>
      </c>
      <c r="C21" s="82" t="s">
        <v>96</v>
      </c>
      <c r="D21" s="42" t="s">
        <v>96</v>
      </c>
      <c r="E21" s="42"/>
      <c r="F21" s="42"/>
      <c r="G21" s="42"/>
      <c r="H21" s="42"/>
      <c r="I21" s="11" t="s">
        <v>34</v>
      </c>
      <c r="J21" s="87" t="s">
        <v>290</v>
      </c>
      <c r="K21" s="42">
        <f>SUMIFS(March2018_P,Broad_cat_cc,$J21,Sector_Cc,$I21)</f>
        <v>134.30000000000001</v>
      </c>
      <c r="L21" s="42">
        <f t="shared" si="1"/>
        <v>145.6</v>
      </c>
      <c r="M21" s="42">
        <f t="shared" si="2"/>
        <v>146.19999999999999</v>
      </c>
      <c r="N21" s="42">
        <f t="shared" si="3"/>
        <v>151.69999999999999</v>
      </c>
      <c r="O21" s="42">
        <f t="shared" si="4"/>
        <v>152.30000000000001</v>
      </c>
      <c r="P21" s="42">
        <f t="shared" si="5"/>
        <v>161.30000000000001</v>
      </c>
      <c r="Q21" s="42">
        <f t="shared" si="6"/>
        <v>161.69999999999999</v>
      </c>
      <c r="R21" s="42">
        <f t="shared" si="7"/>
        <v>172.2</v>
      </c>
      <c r="S21" s="42"/>
    </row>
    <row r="22" spans="2:32" ht="17">
      <c r="B22" s="1" t="s">
        <v>12</v>
      </c>
      <c r="C22" s="82" t="s">
        <v>96</v>
      </c>
      <c r="D22" s="42" t="s">
        <v>96</v>
      </c>
      <c r="E22" s="42"/>
      <c r="F22" s="42"/>
      <c r="G22" s="42"/>
      <c r="H22" s="42"/>
      <c r="I22" s="42"/>
      <c r="J22" s="42"/>
      <c r="K22" s="42"/>
      <c r="L22" s="42"/>
      <c r="M22" s="42"/>
      <c r="N22" s="42"/>
      <c r="O22" s="42"/>
      <c r="P22" s="42"/>
      <c r="Q22" s="42"/>
      <c r="R22" s="42"/>
      <c r="S22" s="42"/>
    </row>
    <row r="23" spans="2:32" ht="16">
      <c r="B23" s="1" t="s">
        <v>14</v>
      </c>
      <c r="C23" s="82" t="s">
        <v>117</v>
      </c>
      <c r="D23" s="42"/>
      <c r="E23" s="42"/>
      <c r="F23" s="42"/>
      <c r="G23" s="42"/>
      <c r="H23" s="42"/>
      <c r="I23" s="42"/>
      <c r="J23" s="42"/>
      <c r="K23" s="42"/>
      <c r="L23" s="42"/>
      <c r="M23" s="42"/>
      <c r="N23" s="42"/>
      <c r="O23" s="42"/>
      <c r="P23" s="42"/>
      <c r="Q23" s="42"/>
      <c r="R23" s="42"/>
      <c r="S23" s="42"/>
    </row>
    <row r="24" spans="2:32" ht="17">
      <c r="B24" s="1" t="s">
        <v>15</v>
      </c>
      <c r="C24" s="82" t="s">
        <v>96</v>
      </c>
      <c r="D24" s="42" t="s">
        <v>96</v>
      </c>
      <c r="E24" s="42"/>
      <c r="F24" s="42"/>
      <c r="G24" s="42"/>
      <c r="H24" s="42"/>
      <c r="I24" s="42"/>
      <c r="J24" s="42"/>
      <c r="K24" s="42"/>
      <c r="L24" s="42"/>
      <c r="M24" s="42"/>
      <c r="N24" s="42"/>
      <c r="O24" s="42"/>
      <c r="P24" s="42"/>
      <c r="Q24" s="42"/>
      <c r="R24" s="42"/>
      <c r="S24" s="42"/>
    </row>
    <row r="25" spans="2:32" ht="17">
      <c r="B25" s="1" t="s">
        <v>13</v>
      </c>
      <c r="C25" s="82" t="s">
        <v>96</v>
      </c>
      <c r="D25" s="42" t="s">
        <v>96</v>
      </c>
      <c r="E25" s="42"/>
      <c r="F25" s="42"/>
      <c r="G25" s="42"/>
      <c r="H25" s="42"/>
      <c r="I25" s="42"/>
      <c r="J25" s="42"/>
      <c r="K25" s="42"/>
      <c r="L25" s="42"/>
      <c r="M25" s="42"/>
      <c r="N25" s="42"/>
      <c r="O25" s="42"/>
      <c r="P25" s="42"/>
      <c r="Q25" s="42"/>
      <c r="R25" s="42"/>
      <c r="S25" s="42"/>
    </row>
    <row r="26" spans="2:32" ht="16">
      <c r="B26" s="1" t="s">
        <v>16</v>
      </c>
      <c r="C26" s="14" t="s">
        <v>117</v>
      </c>
      <c r="D26" s="42"/>
      <c r="E26" s="42"/>
      <c r="F26" s="42"/>
      <c r="G26" s="42"/>
      <c r="H26" s="42"/>
      <c r="I26" s="42"/>
      <c r="J26" s="42"/>
      <c r="K26" s="173"/>
      <c r="L26" s="173"/>
      <c r="M26" s="173"/>
      <c r="N26" s="173"/>
      <c r="O26" s="173"/>
      <c r="P26" s="173"/>
      <c r="Q26" s="173"/>
      <c r="R26" s="173"/>
      <c r="S26" s="42"/>
    </row>
    <row r="27" spans="2:32" ht="19" customHeight="1">
      <c r="B27" s="1" t="s">
        <v>17</v>
      </c>
      <c r="C27" s="14" t="s">
        <v>19</v>
      </c>
      <c r="D27" s="42"/>
      <c r="E27" s="42"/>
      <c r="F27" s="42"/>
      <c r="G27" s="42"/>
      <c r="H27" s="42"/>
      <c r="I27" s="42" t="s">
        <v>297</v>
      </c>
      <c r="J27" s="42" t="s">
        <v>289</v>
      </c>
      <c r="K27" s="61" t="s">
        <v>292</v>
      </c>
      <c r="L27" s="61" t="s">
        <v>293</v>
      </c>
      <c r="M27" s="61" t="s">
        <v>294</v>
      </c>
      <c r="N27" s="61" t="s">
        <v>295</v>
      </c>
      <c r="O27" s="61"/>
      <c r="P27" s="61"/>
      <c r="Q27" s="61"/>
      <c r="R27" s="61"/>
      <c r="S27" s="42"/>
    </row>
    <row r="28" spans="2:32" ht="17">
      <c r="B28" s="1" t="s">
        <v>18</v>
      </c>
      <c r="C28" s="14" t="s">
        <v>19</v>
      </c>
      <c r="D28" s="42"/>
      <c r="E28" s="42"/>
      <c r="F28" s="42"/>
      <c r="G28" s="42"/>
      <c r="H28" s="42"/>
      <c r="I28" s="42" t="s">
        <v>30</v>
      </c>
      <c r="J28" s="87" t="s">
        <v>96</v>
      </c>
      <c r="K28" s="88">
        <f>(L13-K13)/K13</f>
        <v>-1.5713233488828679E-2</v>
      </c>
      <c r="L28" s="88">
        <f>(N13-M13)/M13</f>
        <v>9.0852442671983724E-2</v>
      </c>
      <c r="M28" s="88">
        <f>(P13-O13)/O13</f>
        <v>7.2005073215727161E-2</v>
      </c>
      <c r="N28" s="88">
        <f>(R13-Q13)/Q13</f>
        <v>6.1743666971440965E-2</v>
      </c>
      <c r="O28" s="42"/>
      <c r="P28" s="42"/>
      <c r="Q28" s="42"/>
      <c r="R28" s="42"/>
      <c r="S28" s="42"/>
    </row>
    <row r="29" spans="2:32" ht="17">
      <c r="B29" s="1" t="s">
        <v>19</v>
      </c>
      <c r="C29" s="14" t="s">
        <v>19</v>
      </c>
      <c r="D29" s="42"/>
      <c r="E29" s="42"/>
      <c r="F29" s="42"/>
      <c r="G29" s="42"/>
      <c r="H29" s="42"/>
      <c r="I29" s="42" t="s">
        <v>30</v>
      </c>
      <c r="J29" s="87" t="s">
        <v>277</v>
      </c>
      <c r="K29" s="88">
        <f t="shared" ref="K29:K36" si="8">(L14-K14)/K14</f>
        <v>8.13871196036801E-2</v>
      </c>
      <c r="L29" s="88">
        <f t="shared" ref="L29:L36" si="9">(N14-M14)/M14</f>
        <v>2.6841243862520608E-2</v>
      </c>
      <c r="M29" s="88">
        <f t="shared" ref="M29:M36" si="10">(P14-O14)/O14</f>
        <v>1.8228333866325518E-2</v>
      </c>
      <c r="N29" s="88">
        <f t="shared" ref="N29:N36" si="11">(R14-Q14)/Q14</f>
        <v>5.4613935969868098E-2</v>
      </c>
      <c r="O29" s="42"/>
      <c r="P29" s="42"/>
      <c r="Q29" s="42"/>
      <c r="R29" s="42"/>
      <c r="S29" s="42"/>
    </row>
    <row r="30" spans="2:32" ht="17">
      <c r="B30" s="1" t="s">
        <v>20</v>
      </c>
      <c r="C30" s="14" t="s">
        <v>20</v>
      </c>
      <c r="D30" s="42" t="s">
        <v>277</v>
      </c>
      <c r="E30" s="42"/>
      <c r="F30" s="42"/>
      <c r="G30" s="42"/>
      <c r="H30" s="42"/>
      <c r="I30" s="42" t="s">
        <v>30</v>
      </c>
      <c r="J30" s="87" t="s">
        <v>290</v>
      </c>
      <c r="K30" s="88">
        <f t="shared" si="8"/>
        <v>9.6561814191660697E-2</v>
      </c>
      <c r="L30" s="88">
        <f t="shared" si="9"/>
        <v>3.8563829787233925E-2</v>
      </c>
      <c r="M30" s="88">
        <f>(P15-O15)/O15</f>
        <v>4.8500319081046732E-2</v>
      </c>
      <c r="N30" s="88">
        <f t="shared" si="11"/>
        <v>6.5006075334143487E-2</v>
      </c>
      <c r="O30" s="42"/>
      <c r="P30" s="42"/>
      <c r="Q30" s="42"/>
      <c r="R30" s="42"/>
      <c r="S30" s="42"/>
    </row>
    <row r="31" spans="2:32" ht="17">
      <c r="B31" s="1" t="s">
        <v>21</v>
      </c>
      <c r="C31" s="14" t="s">
        <v>21</v>
      </c>
      <c r="D31" s="42" t="s">
        <v>277</v>
      </c>
      <c r="E31" s="42"/>
      <c r="F31" s="42"/>
      <c r="G31" s="42"/>
      <c r="H31" s="42"/>
      <c r="I31" s="42" t="s">
        <v>33</v>
      </c>
      <c r="J31" s="87" t="s">
        <v>96</v>
      </c>
      <c r="K31" s="88">
        <f t="shared" si="8"/>
        <v>2.1047260667134381E-2</v>
      </c>
      <c r="L31" s="88">
        <f t="shared" si="9"/>
        <v>8.8634252090430424E-2</v>
      </c>
      <c r="M31" s="88">
        <f t="shared" si="10"/>
        <v>9.0375991721283092E-2</v>
      </c>
      <c r="N31" s="88">
        <f t="shared" si="11"/>
        <v>5.7702460141484634E-2</v>
      </c>
      <c r="O31" s="42"/>
      <c r="P31" s="42"/>
      <c r="Q31" s="42"/>
      <c r="R31" s="42"/>
      <c r="S31" s="42"/>
    </row>
    <row r="32" spans="2:32" ht="17">
      <c r="B32" s="1" t="s">
        <v>22</v>
      </c>
      <c r="C32" s="14" t="s">
        <v>20</v>
      </c>
      <c r="D32" s="42" t="s">
        <v>277</v>
      </c>
      <c r="E32" s="42"/>
      <c r="F32" s="42"/>
      <c r="G32" s="42"/>
      <c r="H32" s="42"/>
      <c r="I32" s="42" t="s">
        <v>33</v>
      </c>
      <c r="J32" s="87" t="s">
        <v>277</v>
      </c>
      <c r="K32" s="88">
        <f t="shared" si="8"/>
        <v>5.4355919583022952E-2</v>
      </c>
      <c r="L32" s="88">
        <f t="shared" si="9"/>
        <v>3.2098765432098844E-2</v>
      </c>
      <c r="M32" s="88">
        <f t="shared" si="10"/>
        <v>3.3412887828162326E-2</v>
      </c>
      <c r="N32" s="88">
        <f t="shared" si="11"/>
        <v>4.790026246719168E-2</v>
      </c>
      <c r="O32" s="42"/>
      <c r="P32" s="42"/>
      <c r="Q32" s="42"/>
      <c r="R32" s="42"/>
      <c r="S32" s="42"/>
    </row>
    <row r="33" spans="2:19" ht="14" customHeight="1">
      <c r="B33" s="1" t="s">
        <v>23</v>
      </c>
      <c r="C33" s="14" t="s">
        <v>23</v>
      </c>
      <c r="D33" s="42" t="s">
        <v>290</v>
      </c>
      <c r="E33" s="42"/>
      <c r="F33" s="42"/>
      <c r="G33" s="42"/>
      <c r="H33" s="42"/>
      <c r="I33" s="42" t="s">
        <v>33</v>
      </c>
      <c r="J33" s="87" t="s">
        <v>290</v>
      </c>
      <c r="K33" s="88">
        <f t="shared" si="8"/>
        <v>6.1302681992337162E-2</v>
      </c>
      <c r="L33" s="88">
        <f t="shared" si="9"/>
        <v>3.7356321839080588E-2</v>
      </c>
      <c r="M33" s="88">
        <f t="shared" si="10"/>
        <v>7.7931034482758704E-2</v>
      </c>
      <c r="N33" s="88">
        <f t="shared" si="11"/>
        <v>6.5646908859145842E-2</v>
      </c>
      <c r="O33" s="42"/>
      <c r="P33" s="42"/>
      <c r="Q33" s="42"/>
      <c r="R33" s="42"/>
      <c r="S33" s="42"/>
    </row>
    <row r="34" spans="2:19" ht="16">
      <c r="B34" s="1" t="s">
        <v>24</v>
      </c>
      <c r="C34" s="14" t="s">
        <v>26</v>
      </c>
      <c r="D34" s="42"/>
      <c r="E34" s="42"/>
      <c r="F34" s="42"/>
      <c r="G34" s="42"/>
      <c r="H34" s="42"/>
      <c r="I34" s="11" t="s">
        <v>34</v>
      </c>
      <c r="J34" s="87" t="s">
        <v>96</v>
      </c>
      <c r="K34" s="88">
        <f t="shared" si="8"/>
        <v>-2.1175884404584524E-3</v>
      </c>
      <c r="L34" s="88">
        <f t="shared" si="9"/>
        <v>9.0066554705479848E-2</v>
      </c>
      <c r="M34" s="88">
        <f t="shared" si="10"/>
        <v>7.835004032722663E-2</v>
      </c>
      <c r="N34" s="88">
        <f t="shared" si="11"/>
        <v>5.9854638734502176E-2</v>
      </c>
      <c r="O34" s="42"/>
      <c r="P34" s="42"/>
      <c r="Q34" s="42"/>
      <c r="R34" s="42"/>
      <c r="S34" s="42"/>
    </row>
    <row r="35" spans="2:19" ht="16">
      <c r="B35" s="1" t="s">
        <v>25</v>
      </c>
      <c r="C35" s="14" t="s">
        <v>117</v>
      </c>
      <c r="D35" s="42"/>
      <c r="E35" s="42"/>
      <c r="F35" s="42"/>
      <c r="G35" s="42"/>
      <c r="H35" s="42"/>
      <c r="I35" s="11" t="s">
        <v>34</v>
      </c>
      <c r="J35" s="87" t="s">
        <v>277</v>
      </c>
      <c r="K35" s="88" t="e">
        <f t="shared" si="8"/>
        <v>#DIV/0!</v>
      </c>
      <c r="L35" s="88">
        <f t="shared" si="9"/>
        <v>2.8901734104046242E-2</v>
      </c>
      <c r="M35" s="88">
        <f t="shared" si="10"/>
        <v>2.6115702479338768E-2</v>
      </c>
      <c r="N35" s="88">
        <f t="shared" si="11"/>
        <v>5.0738599871548072E-2</v>
      </c>
      <c r="O35" s="42"/>
      <c r="P35" s="42"/>
      <c r="Q35" s="42"/>
      <c r="R35" s="42"/>
      <c r="S35" s="42"/>
    </row>
    <row r="36" spans="2:19" ht="16">
      <c r="B36" s="1" t="s">
        <v>26</v>
      </c>
      <c r="C36" s="14" t="s">
        <v>26</v>
      </c>
      <c r="D36" s="42"/>
      <c r="E36" s="42"/>
      <c r="F36" s="42"/>
      <c r="G36" s="42"/>
      <c r="H36" s="42"/>
      <c r="I36" s="11" t="s">
        <v>34</v>
      </c>
      <c r="J36" s="87" t="s">
        <v>290</v>
      </c>
      <c r="K36" s="88">
        <f t="shared" si="8"/>
        <v>8.4139985107967108E-2</v>
      </c>
      <c r="L36" s="88">
        <f t="shared" si="9"/>
        <v>3.761969904240766E-2</v>
      </c>
      <c r="M36" s="88">
        <f t="shared" si="10"/>
        <v>5.9093893630991462E-2</v>
      </c>
      <c r="N36" s="88">
        <f t="shared" si="11"/>
        <v>6.4935064935064943E-2</v>
      </c>
      <c r="O36" s="42"/>
      <c r="P36" s="42"/>
      <c r="Q36" s="42"/>
      <c r="R36" s="42"/>
      <c r="S36" s="42"/>
    </row>
    <row r="37" spans="2:19" ht="16">
      <c r="B37" s="1" t="s">
        <v>27</v>
      </c>
      <c r="C37" s="14" t="s">
        <v>117</v>
      </c>
      <c r="D37" s="42"/>
      <c r="E37" s="42"/>
      <c r="F37" s="42"/>
      <c r="G37" s="42"/>
      <c r="H37" s="42"/>
      <c r="I37" s="42"/>
      <c r="J37" s="42"/>
      <c r="K37" s="42"/>
      <c r="L37" s="42"/>
      <c r="M37" s="42"/>
      <c r="N37" s="42"/>
      <c r="O37" s="42"/>
      <c r="P37" s="42"/>
      <c r="Q37" s="42"/>
      <c r="R37" s="42"/>
      <c r="S37" s="42"/>
    </row>
    <row r="38" spans="2:19" ht="16">
      <c r="B38" s="1" t="s">
        <v>28</v>
      </c>
      <c r="C38" s="14" t="s">
        <v>28</v>
      </c>
      <c r="D38" s="42"/>
      <c r="E38" s="42"/>
      <c r="F38" s="42"/>
      <c r="G38" s="42"/>
      <c r="H38" s="42"/>
      <c r="I38" s="42"/>
      <c r="J38" s="42"/>
      <c r="K38" s="42"/>
      <c r="L38" s="42"/>
      <c r="M38" s="42"/>
      <c r="N38" s="42"/>
      <c r="O38" s="42"/>
      <c r="P38" s="42"/>
      <c r="Q38" s="42"/>
      <c r="R38" s="42"/>
      <c r="S38" s="42"/>
    </row>
    <row r="39" spans="2:19" ht="16">
      <c r="B39" s="1" t="s">
        <v>29</v>
      </c>
      <c r="C39" s="14" t="s">
        <v>118</v>
      </c>
      <c r="D39" s="42"/>
      <c r="E39" s="42"/>
      <c r="F39" s="42"/>
      <c r="G39" s="42"/>
      <c r="H39" s="42"/>
      <c r="I39" s="42"/>
      <c r="J39" s="42"/>
      <c r="K39" s="42"/>
      <c r="L39" s="42"/>
      <c r="M39" s="42"/>
      <c r="N39" s="42"/>
      <c r="O39" s="42"/>
      <c r="P39" s="42"/>
      <c r="Q39" s="42"/>
      <c r="R39" s="42"/>
      <c r="S39" s="42"/>
    </row>
    <row r="43" spans="2:19" ht="16">
      <c r="I43" s="42"/>
      <c r="J43" s="42"/>
      <c r="K43" s="61"/>
      <c r="L43" s="61"/>
      <c r="M43" s="61"/>
      <c r="N43" s="61"/>
      <c r="O43" s="61"/>
      <c r="P43" s="61"/>
      <c r="Q43" s="61"/>
      <c r="R43" s="61"/>
    </row>
    <row r="44" spans="2:19" ht="16">
      <c r="I44" s="42"/>
      <c r="J44" s="42"/>
      <c r="K44" s="173"/>
      <c r="L44" s="173"/>
      <c r="M44" s="173"/>
      <c r="N44" s="173"/>
      <c r="O44" s="173"/>
      <c r="P44" s="173"/>
      <c r="Q44" s="173"/>
      <c r="R44" s="173"/>
    </row>
    <row r="45" spans="2:19" ht="16">
      <c r="I45" s="42"/>
      <c r="J45" s="42"/>
      <c r="K45" s="61"/>
      <c r="L45" s="61"/>
      <c r="M45" s="61"/>
      <c r="N45" s="61"/>
      <c r="O45" s="86"/>
      <c r="P45" s="86"/>
      <c r="Q45" s="86"/>
      <c r="R45" s="86"/>
    </row>
    <row r="46" spans="2:19" ht="16">
      <c r="I46" s="42"/>
      <c r="J46" s="87"/>
      <c r="K46" s="42"/>
      <c r="L46" s="42"/>
      <c r="M46" s="42"/>
      <c r="N46" s="42"/>
      <c r="O46" s="42"/>
      <c r="P46" s="42"/>
      <c r="Q46" s="42"/>
      <c r="R46" s="42"/>
    </row>
    <row r="47" spans="2:19" ht="16">
      <c r="I47" s="42"/>
      <c r="J47" s="87"/>
      <c r="K47" s="42"/>
      <c r="L47" s="42"/>
      <c r="M47" s="42"/>
      <c r="N47" s="42"/>
      <c r="O47" s="42"/>
      <c r="P47" s="42"/>
      <c r="Q47" s="42"/>
      <c r="R47" s="42"/>
    </row>
    <row r="48" spans="2:19" ht="16">
      <c r="I48" s="42"/>
      <c r="J48" s="87"/>
      <c r="K48" s="42"/>
      <c r="L48" s="42"/>
      <c r="M48" s="42"/>
      <c r="N48" s="42"/>
      <c r="O48" s="42"/>
      <c r="P48" s="42"/>
      <c r="Q48" s="42"/>
      <c r="R48" s="42"/>
    </row>
    <row r="49" spans="9:18" ht="16">
      <c r="I49" s="42"/>
      <c r="J49" s="87"/>
      <c r="K49" s="42"/>
      <c r="L49" s="42"/>
      <c r="M49" s="42"/>
      <c r="N49" s="42"/>
      <c r="O49" s="42"/>
      <c r="P49" s="42"/>
      <c r="Q49" s="42"/>
      <c r="R49" s="42"/>
    </row>
    <row r="50" spans="9:18" ht="16">
      <c r="I50" s="42"/>
      <c r="J50" s="87"/>
      <c r="K50" s="42"/>
      <c r="L50" s="42"/>
      <c r="M50" s="42"/>
      <c r="N50" s="42"/>
      <c r="O50" s="42"/>
      <c r="P50" s="42"/>
      <c r="Q50" s="42"/>
      <c r="R50" s="42"/>
    </row>
    <row r="51" spans="9:18" ht="16">
      <c r="I51" s="42"/>
      <c r="J51" s="87"/>
      <c r="K51" s="42"/>
      <c r="L51" s="42"/>
      <c r="M51" s="42"/>
      <c r="N51" s="42"/>
      <c r="O51" s="42"/>
      <c r="P51" s="42"/>
      <c r="Q51" s="42"/>
      <c r="R51" s="42"/>
    </row>
    <row r="52" spans="9:18" ht="16">
      <c r="I52" s="11"/>
      <c r="J52" s="87"/>
      <c r="K52" s="42"/>
      <c r="L52" s="42"/>
      <c r="M52" s="42"/>
      <c r="N52" s="42"/>
      <c r="O52" s="42"/>
      <c r="P52" s="42"/>
      <c r="Q52" s="42"/>
      <c r="R52" s="42"/>
    </row>
    <row r="53" spans="9:18" ht="16">
      <c r="I53" s="11"/>
      <c r="J53" s="87"/>
      <c r="K53" s="42"/>
      <c r="L53" s="42"/>
      <c r="M53" s="42"/>
      <c r="N53" s="42"/>
      <c r="O53" s="42"/>
      <c r="P53" s="42"/>
      <c r="Q53" s="42"/>
      <c r="R53" s="42"/>
    </row>
    <row r="54" spans="9:18" ht="16">
      <c r="I54" s="11"/>
      <c r="J54" s="87"/>
      <c r="K54" s="42"/>
      <c r="L54" s="42"/>
      <c r="M54" s="42"/>
      <c r="N54" s="42"/>
      <c r="O54" s="42"/>
      <c r="P54" s="42"/>
      <c r="Q54" s="42"/>
      <c r="R54" s="42"/>
    </row>
    <row r="63" spans="9:18" ht="16">
      <c r="I63" s="42"/>
      <c r="J63" s="42"/>
      <c r="K63" s="61"/>
      <c r="L63" s="61"/>
      <c r="M63" s="61"/>
      <c r="N63" s="61"/>
    </row>
    <row r="64" spans="9:18" ht="16">
      <c r="I64" s="42"/>
      <c r="J64" s="87"/>
      <c r="K64" s="88"/>
      <c r="L64" s="88"/>
      <c r="M64" s="88"/>
      <c r="N64" s="88"/>
    </row>
    <row r="65" spans="9:14" ht="16">
      <c r="I65" s="42"/>
      <c r="J65" s="87"/>
      <c r="K65" s="88"/>
      <c r="L65" s="88"/>
      <c r="M65" s="88"/>
      <c r="N65" s="88"/>
    </row>
    <row r="66" spans="9:14" ht="16">
      <c r="I66" s="42"/>
      <c r="J66" s="87"/>
      <c r="K66" s="88"/>
      <c r="L66" s="88"/>
      <c r="M66" s="88"/>
      <c r="N66" s="88"/>
    </row>
    <row r="67" spans="9:14" ht="16">
      <c r="I67" s="42"/>
      <c r="J67" s="87"/>
      <c r="K67" s="88"/>
      <c r="L67" s="88"/>
      <c r="M67" s="88"/>
      <c r="N67" s="88"/>
    </row>
    <row r="68" spans="9:14" ht="16">
      <c r="I68" s="42"/>
      <c r="J68" s="87"/>
      <c r="K68" s="88"/>
      <c r="L68" s="88"/>
      <c r="M68" s="88"/>
      <c r="N68" s="88"/>
    </row>
    <row r="69" spans="9:14" ht="16">
      <c r="I69" s="42"/>
      <c r="J69" s="87"/>
      <c r="K69" s="88"/>
      <c r="L69" s="88"/>
      <c r="M69" s="88"/>
      <c r="N69" s="88"/>
    </row>
    <row r="70" spans="9:14" ht="16">
      <c r="I70" s="11"/>
      <c r="J70" s="87"/>
      <c r="K70" s="88"/>
      <c r="L70" s="88"/>
      <c r="M70" s="88"/>
      <c r="N70" s="88"/>
    </row>
    <row r="71" spans="9:14" ht="16">
      <c r="I71" s="11"/>
      <c r="J71" s="87"/>
      <c r="K71" s="88"/>
      <c r="L71" s="88"/>
      <c r="M71" s="88"/>
      <c r="N71" s="88"/>
    </row>
    <row r="72" spans="9:14" ht="16">
      <c r="I72" s="11"/>
      <c r="J72" s="87"/>
      <c r="K72" s="88"/>
      <c r="L72" s="88"/>
      <c r="M72" s="88"/>
      <c r="N72" s="88"/>
    </row>
  </sheetData>
  <mergeCells count="12">
    <mergeCell ref="K44:L44"/>
    <mergeCell ref="M44:N44"/>
    <mergeCell ref="O44:P44"/>
    <mergeCell ref="Q44:R44"/>
    <mergeCell ref="K11:L11"/>
    <mergeCell ref="M11:N11"/>
    <mergeCell ref="O11:P11"/>
    <mergeCell ref="Q11:R11"/>
    <mergeCell ref="K26:L26"/>
    <mergeCell ref="M26:N26"/>
    <mergeCell ref="O26:P26"/>
    <mergeCell ref="Q26:R2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8B253-EC6E-454C-9D2B-B187E58C858D}">
  <dimension ref="A1:P41"/>
  <sheetViews>
    <sheetView workbookViewId="0"/>
  </sheetViews>
  <sheetFormatPr baseColWidth="10" defaultRowHeight="13"/>
  <cols>
    <col min="1" max="1" width="80.6640625" bestFit="1" customWidth="1"/>
    <col min="2" max="14" width="12.1640625" bestFit="1" customWidth="1"/>
    <col min="15" max="16" width="11.83203125" bestFit="1" customWidth="1"/>
  </cols>
  <sheetData>
    <row r="1" spans="1:16">
      <c r="A1" t="s">
        <v>299</v>
      </c>
      <c r="B1" t="s">
        <v>300</v>
      </c>
      <c r="C1" t="s">
        <v>301</v>
      </c>
      <c r="D1" t="s">
        <v>302</v>
      </c>
      <c r="E1" t="s">
        <v>303</v>
      </c>
      <c r="F1" t="s">
        <v>304</v>
      </c>
      <c r="G1" t="s">
        <v>305</v>
      </c>
      <c r="H1" t="s">
        <v>306</v>
      </c>
      <c r="I1" t="s">
        <v>307</v>
      </c>
      <c r="J1" t="s">
        <v>308</v>
      </c>
      <c r="K1" t="s">
        <v>309</v>
      </c>
      <c r="L1" t="s">
        <v>310</v>
      </c>
      <c r="M1" t="s">
        <v>311</v>
      </c>
      <c r="N1" t="s">
        <v>312</v>
      </c>
      <c r="O1" t="s">
        <v>313</v>
      </c>
      <c r="P1" t="s">
        <v>314</v>
      </c>
    </row>
    <row r="3" spans="1:16">
      <c r="A3" t="s">
        <v>315</v>
      </c>
    </row>
    <row r="9" spans="1:16">
      <c r="A9" t="s">
        <v>316</v>
      </c>
    </row>
    <row r="11" spans="1:16">
      <c r="A11" t="s">
        <v>317</v>
      </c>
    </row>
    <row r="12" spans="1:16">
      <c r="A12" t="s">
        <v>318</v>
      </c>
    </row>
    <row r="13" spans="1:16">
      <c r="O13" t="s">
        <v>319</v>
      </c>
    </row>
    <row r="14" spans="1:16">
      <c r="A14" t="s">
        <v>1</v>
      </c>
      <c r="B14">
        <v>33329</v>
      </c>
      <c r="C14">
        <v>33359</v>
      </c>
      <c r="D14">
        <v>33390</v>
      </c>
      <c r="E14">
        <v>33420</v>
      </c>
      <c r="F14">
        <v>33451</v>
      </c>
      <c r="G14">
        <v>33482</v>
      </c>
      <c r="H14">
        <v>33512</v>
      </c>
      <c r="I14">
        <v>33543</v>
      </c>
      <c r="J14">
        <v>33573</v>
      </c>
      <c r="K14">
        <v>33604</v>
      </c>
      <c r="L14">
        <v>33635</v>
      </c>
      <c r="M14">
        <v>33664</v>
      </c>
      <c r="N14" t="s">
        <v>320</v>
      </c>
      <c r="O14" t="s">
        <v>321</v>
      </c>
    </row>
    <row r="15" spans="1:16">
      <c r="A15" t="s">
        <v>322</v>
      </c>
      <c r="B15">
        <v>22.51</v>
      </c>
      <c r="C15">
        <v>26.6</v>
      </c>
      <c r="D15">
        <v>28.49</v>
      </c>
      <c r="E15">
        <v>27.26</v>
      </c>
      <c r="F15">
        <v>28.328848863636367</v>
      </c>
      <c r="G15">
        <v>31.34</v>
      </c>
      <c r="H15">
        <v>30.5</v>
      </c>
      <c r="I15">
        <v>30.926621590909097</v>
      </c>
      <c r="J15">
        <v>23.25</v>
      </c>
      <c r="K15">
        <v>24.02</v>
      </c>
      <c r="L15">
        <v>25.92</v>
      </c>
      <c r="M15">
        <v>23.82</v>
      </c>
      <c r="N15">
        <v>26.924166666666665</v>
      </c>
      <c r="O15" t="s">
        <v>323</v>
      </c>
    </row>
    <row r="16" spans="1:16">
      <c r="A16" t="s">
        <v>324</v>
      </c>
      <c r="B16">
        <v>24.82</v>
      </c>
      <c r="C16">
        <v>26.95</v>
      </c>
      <c r="D16">
        <v>26.63</v>
      </c>
      <c r="E16">
        <v>23.99</v>
      </c>
      <c r="F16">
        <v>25.01</v>
      </c>
      <c r="G16">
        <v>24.79</v>
      </c>
      <c r="H16">
        <v>20.05</v>
      </c>
      <c r="I16">
        <v>18.239999999999998</v>
      </c>
      <c r="J16">
        <v>18.239999999999998</v>
      </c>
      <c r="K16">
        <v>18.920000000000002</v>
      </c>
      <c r="L16">
        <v>19.529986842105259</v>
      </c>
      <c r="M16">
        <v>23.31</v>
      </c>
      <c r="N16">
        <v>22.551701476377943</v>
      </c>
      <c r="O16" t="s">
        <v>323</v>
      </c>
    </row>
    <row r="17" spans="1:15">
      <c r="A17" t="s">
        <v>325</v>
      </c>
      <c r="B17">
        <v>25.029405681818183</v>
      </c>
      <c r="C17">
        <v>24.994865217391304</v>
      </c>
      <c r="D17">
        <v>24.051813749999997</v>
      </c>
      <c r="E17">
        <v>25.183221739130431</v>
      </c>
      <c r="F17">
        <v>25.855818181818179</v>
      </c>
      <c r="G17">
        <v>27.495242857142859</v>
      </c>
      <c r="H17">
        <v>26.902101086956524</v>
      </c>
      <c r="I17">
        <v>23.682511904761906</v>
      </c>
      <c r="J17">
        <v>27.110101190476186</v>
      </c>
      <c r="K17">
        <v>29.592549999999996</v>
      </c>
      <c r="L17">
        <v>31.308380555555548</v>
      </c>
      <c r="M17">
        <v>28.825039285714286</v>
      </c>
      <c r="N17">
        <v>26.6</v>
      </c>
      <c r="O17" t="s">
        <v>323</v>
      </c>
    </row>
    <row r="18" spans="1:15">
      <c r="A18" t="s">
        <v>326</v>
      </c>
      <c r="B18">
        <v>24.214591666666667</v>
      </c>
      <c r="C18">
        <v>24.98887894736842</v>
      </c>
      <c r="D18">
        <v>26.425924999999999</v>
      </c>
      <c r="E18">
        <v>27.458449999999999</v>
      </c>
      <c r="F18">
        <v>28.663598809523808</v>
      </c>
      <c r="G18">
        <v>26.265218181818184</v>
      </c>
      <c r="H18">
        <v>28.449944318181817</v>
      </c>
      <c r="I18">
        <v>28.226284210526316</v>
      </c>
      <c r="J18">
        <v>28.966610714285707</v>
      </c>
      <c r="K18">
        <v>29.999534210526313</v>
      </c>
      <c r="L18">
        <v>29.647267105263154</v>
      </c>
      <c r="M18">
        <v>32.210322826086951</v>
      </c>
      <c r="N18">
        <v>27.98</v>
      </c>
      <c r="O18" t="s">
        <v>323</v>
      </c>
    </row>
    <row r="19" spans="1:15">
      <c r="A19" t="s">
        <v>327</v>
      </c>
      <c r="B19">
        <v>32.365204761904764</v>
      </c>
      <c r="C19">
        <v>36.078851249999992</v>
      </c>
      <c r="D19">
        <v>34.159547619047622</v>
      </c>
      <c r="E19">
        <v>36.353381818181809</v>
      </c>
      <c r="F19">
        <v>40.517199999999995</v>
      </c>
      <c r="G19">
        <v>39.149477272727275</v>
      </c>
      <c r="H19">
        <v>43.375466666666675</v>
      </c>
      <c r="I19">
        <v>38.898870000000002</v>
      </c>
      <c r="J19">
        <v>36.816215476190465</v>
      </c>
      <c r="K19">
        <v>40.96200249999999</v>
      </c>
      <c r="L19">
        <v>42.670598611111117</v>
      </c>
      <c r="M19">
        <v>49.27002045454546</v>
      </c>
      <c r="N19">
        <v>39.205833333333331</v>
      </c>
      <c r="O19" t="s">
        <v>323</v>
      </c>
    </row>
    <row r="20" spans="1:15">
      <c r="A20" t="s">
        <v>328</v>
      </c>
      <c r="B20">
        <v>49.427602380952379</v>
      </c>
      <c r="C20">
        <v>46.995223684210522</v>
      </c>
      <c r="D20">
        <v>52.720745454545458</v>
      </c>
      <c r="E20">
        <v>55.008083333333325</v>
      </c>
      <c r="F20">
        <v>60.048336363636373</v>
      </c>
      <c r="G20">
        <v>59.739213636363637</v>
      </c>
      <c r="H20">
        <v>56.279061904761896</v>
      </c>
      <c r="I20">
        <v>53.143807500000001</v>
      </c>
      <c r="J20">
        <v>55.045628571428587</v>
      </c>
      <c r="K20">
        <v>60.54291666666667</v>
      </c>
      <c r="L20">
        <v>58.953329999999994</v>
      </c>
      <c r="M20">
        <v>60.011573913043478</v>
      </c>
      <c r="N20">
        <v>55.720000000000006</v>
      </c>
      <c r="O20" t="s">
        <v>329</v>
      </c>
    </row>
    <row r="21" spans="1:15">
      <c r="A21" t="s">
        <v>330</v>
      </c>
      <c r="B21">
        <v>67.055031315789464</v>
      </c>
      <c r="C21">
        <v>67.22359075</v>
      </c>
      <c r="D21">
        <v>66.897534999999976</v>
      </c>
      <c r="E21">
        <v>71.285795238095261</v>
      </c>
      <c r="F21">
        <v>70.775921818181828</v>
      </c>
      <c r="G21">
        <v>60.933454285714276</v>
      </c>
      <c r="H21">
        <v>57.270684761904761</v>
      </c>
      <c r="I21">
        <v>57.793637500000003</v>
      </c>
      <c r="J21">
        <v>60.34467149999999</v>
      </c>
      <c r="K21">
        <v>52.529441428571438</v>
      </c>
      <c r="L21">
        <v>56.531044722222227</v>
      </c>
      <c r="M21">
        <v>60.262107954545442</v>
      </c>
      <c r="N21">
        <v>62.46</v>
      </c>
      <c r="O21" t="s">
        <v>331</v>
      </c>
    </row>
    <row r="22" spans="1:15">
      <c r="A22" t="s">
        <v>332</v>
      </c>
      <c r="B22">
        <v>65.481951250000009</v>
      </c>
      <c r="C22">
        <v>65.695437249999983</v>
      </c>
      <c r="D22">
        <v>68.099250714285716</v>
      </c>
      <c r="E22">
        <v>72.575061818181794</v>
      </c>
      <c r="F22">
        <v>68.982336590909085</v>
      </c>
      <c r="G22">
        <v>74.776604250000005</v>
      </c>
      <c r="H22">
        <v>79.327164347826084</v>
      </c>
      <c r="I22">
        <v>89.107013571428567</v>
      </c>
      <c r="J22">
        <v>87.921265000000034</v>
      </c>
      <c r="K22">
        <v>89.517554090909101</v>
      </c>
      <c r="L22">
        <v>92.374237368421049</v>
      </c>
      <c r="M22">
        <v>99.759819499999978</v>
      </c>
      <c r="N22">
        <v>79.249166666666667</v>
      </c>
      <c r="O22" t="s">
        <v>333</v>
      </c>
    </row>
    <row r="23" spans="1:15">
      <c r="A23" t="s">
        <v>334</v>
      </c>
      <c r="B23">
        <v>105.72015318181816</v>
      </c>
      <c r="C23">
        <v>120.90896144736843</v>
      </c>
      <c r="D23">
        <v>129.71535511904762</v>
      </c>
      <c r="E23">
        <v>132.47124826086957</v>
      </c>
      <c r="F23">
        <v>113.05438523809524</v>
      </c>
      <c r="G23">
        <v>96.812891590909103</v>
      </c>
      <c r="H23">
        <v>69.121526666666668</v>
      </c>
      <c r="I23">
        <v>50.907636000000011</v>
      </c>
      <c r="J23">
        <v>40.61143324999999</v>
      </c>
      <c r="K23">
        <v>43.986057631578959</v>
      </c>
      <c r="L23">
        <v>43.217028000000006</v>
      </c>
      <c r="M23">
        <v>46.021762045454544</v>
      </c>
      <c r="N23">
        <v>83.566666666666663</v>
      </c>
      <c r="O23" t="s">
        <v>335</v>
      </c>
    </row>
    <row r="24" spans="1:15">
      <c r="A24" t="s">
        <v>336</v>
      </c>
      <c r="B24">
        <v>50.135601875000006</v>
      </c>
      <c r="C24">
        <v>58.003360416666673</v>
      </c>
      <c r="D24">
        <v>69.115276136363633</v>
      </c>
      <c r="E24">
        <v>64.82460978260869</v>
      </c>
      <c r="F24">
        <v>71.979192105263166</v>
      </c>
      <c r="G24">
        <v>67.701650000000001</v>
      </c>
      <c r="H24">
        <v>73.064288636363642</v>
      </c>
      <c r="I24">
        <v>77.390866249999959</v>
      </c>
      <c r="J24">
        <v>75.01622261904761</v>
      </c>
      <c r="K24">
        <v>76.608826250000021</v>
      </c>
      <c r="L24">
        <v>73.694277777777771</v>
      </c>
      <c r="M24">
        <v>78.018300000000025</v>
      </c>
      <c r="N24">
        <v>69.762270040485845</v>
      </c>
      <c r="O24" t="s">
        <v>337</v>
      </c>
    </row>
    <row r="25" spans="1:15">
      <c r="A25" t="s">
        <v>338</v>
      </c>
      <c r="B25">
        <v>84.08172900000001</v>
      </c>
      <c r="C25">
        <v>76.161427777777774</v>
      </c>
      <c r="D25">
        <v>74.331090000000003</v>
      </c>
      <c r="E25">
        <v>73.543052272727266</v>
      </c>
      <c r="F25">
        <v>75.126988999999995</v>
      </c>
      <c r="G25">
        <v>76.092999999999989</v>
      </c>
      <c r="H25">
        <v>81.109814285714293</v>
      </c>
      <c r="I25">
        <v>84.255698500000008</v>
      </c>
      <c r="J25">
        <v>89.772982380952385</v>
      </c>
      <c r="K25">
        <v>93.868447999999987</v>
      </c>
      <c r="L25">
        <v>101.62099944444444</v>
      </c>
      <c r="M25">
        <v>110.71446956521741</v>
      </c>
      <c r="N25">
        <v>85.09</v>
      </c>
      <c r="O25" t="s">
        <v>339</v>
      </c>
    </row>
    <row r="26" spans="1:15">
      <c r="A26" t="s">
        <v>340</v>
      </c>
      <c r="B26">
        <v>118.63579277777778</v>
      </c>
      <c r="C26">
        <v>110.80254368421052</v>
      </c>
      <c r="D26">
        <v>109.99406772727275</v>
      </c>
      <c r="E26">
        <v>112.52711428571428</v>
      </c>
      <c r="F26">
        <v>106.93536000000002</v>
      </c>
      <c r="G26">
        <v>108.79064681818183</v>
      </c>
      <c r="H26">
        <v>106.10836949999998</v>
      </c>
      <c r="I26">
        <v>109.61574428571427</v>
      </c>
      <c r="J26">
        <v>107.19388799999999</v>
      </c>
      <c r="K26">
        <v>110.46828473684211</v>
      </c>
      <c r="L26">
        <v>117.66619714285711</v>
      </c>
      <c r="M26">
        <v>123.61055818181818</v>
      </c>
      <c r="N26">
        <v>111.89</v>
      </c>
      <c r="O26" t="s">
        <v>341</v>
      </c>
    </row>
    <row r="27" spans="1:15">
      <c r="A27" t="s">
        <v>342</v>
      </c>
      <c r="B27">
        <v>117.97451263157893</v>
      </c>
      <c r="C27">
        <v>108.05380666666667</v>
      </c>
      <c r="D27">
        <v>94.507602631578962</v>
      </c>
      <c r="E27">
        <v>100.33814000000001</v>
      </c>
      <c r="F27">
        <v>110.06828299999999</v>
      </c>
      <c r="G27">
        <v>111.77087950000001</v>
      </c>
      <c r="H27">
        <v>109.78858409090908</v>
      </c>
      <c r="I27">
        <v>107.87074714285717</v>
      </c>
      <c r="J27">
        <v>107.28096684210526</v>
      </c>
      <c r="K27">
        <v>109.55123681818182</v>
      </c>
      <c r="L27">
        <v>112.67557388888889</v>
      </c>
      <c r="M27">
        <v>106.44967000000001</v>
      </c>
      <c r="N27">
        <v>107.97</v>
      </c>
      <c r="O27" t="s">
        <v>343</v>
      </c>
    </row>
    <row r="28" spans="1:15">
      <c r="A28" t="s">
        <v>344</v>
      </c>
      <c r="B28">
        <v>101.57480404761903</v>
      </c>
      <c r="C28">
        <v>101.09704973684211</v>
      </c>
      <c r="D28">
        <v>101.11112850000002</v>
      </c>
      <c r="E28">
        <v>104.85975108695654</v>
      </c>
      <c r="F28">
        <v>108.45469894736839</v>
      </c>
      <c r="G28">
        <v>109.46571142857142</v>
      </c>
      <c r="H28">
        <v>107.37352068181818</v>
      </c>
      <c r="I28">
        <v>106.55480452380951</v>
      </c>
      <c r="J28">
        <v>108.71841975000002</v>
      </c>
      <c r="K28">
        <v>105.29499857142855</v>
      </c>
      <c r="L28">
        <v>106.18825474999998</v>
      </c>
      <c r="M28">
        <v>105.29528785714285</v>
      </c>
      <c r="N28">
        <v>105.52</v>
      </c>
      <c r="O28" t="s">
        <v>345</v>
      </c>
    </row>
    <row r="29" spans="1:15">
      <c r="A29" t="s">
        <v>346</v>
      </c>
      <c r="B29">
        <v>105.55533930000001</v>
      </c>
      <c r="C29">
        <v>106.85322644444446</v>
      </c>
      <c r="D29">
        <v>109.0539181904762</v>
      </c>
      <c r="E29">
        <v>106.2961561818182</v>
      </c>
      <c r="F29">
        <v>101.89198810000001</v>
      </c>
      <c r="G29">
        <v>96.959094045454563</v>
      </c>
      <c r="H29">
        <v>86.827638380952408</v>
      </c>
      <c r="I29">
        <v>77.581451350000009</v>
      </c>
      <c r="J29">
        <v>61.211098238095246</v>
      </c>
      <c r="K29">
        <v>46.586617428571437</v>
      </c>
      <c r="L29">
        <v>56.430382166666682</v>
      </c>
      <c r="M29">
        <v>55.176776090909101</v>
      </c>
      <c r="N29">
        <v>84.156300105691088</v>
      </c>
      <c r="O29" t="s">
        <v>347</v>
      </c>
    </row>
    <row r="30" spans="1:15">
      <c r="A30" t="s">
        <v>348</v>
      </c>
      <c r="B30">
        <v>59.070307599999992</v>
      </c>
      <c r="C30">
        <v>63.821381000000002</v>
      </c>
      <c r="D30">
        <v>61.745464190476184</v>
      </c>
      <c r="E30">
        <v>56.300030227272721</v>
      </c>
      <c r="F30">
        <v>47.327433333333339</v>
      </c>
      <c r="G30">
        <v>46.104868599999996</v>
      </c>
      <c r="H30">
        <v>46.675260727272715</v>
      </c>
      <c r="I30">
        <v>42.504005149999998</v>
      </c>
      <c r="J30">
        <v>35.680888380952382</v>
      </c>
      <c r="K30">
        <v>28.078798200000005</v>
      </c>
      <c r="L30">
        <v>30.525591894736845</v>
      </c>
      <c r="M30">
        <v>36.421309142857147</v>
      </c>
      <c r="N30">
        <v>46.16562723966944</v>
      </c>
      <c r="O30" t="s">
        <v>349</v>
      </c>
    </row>
    <row r="31" spans="1:15">
      <c r="A31" t="s">
        <v>350</v>
      </c>
      <c r="B31">
        <v>39.879094571428574</v>
      </c>
      <c r="C31">
        <v>45.006805849999999</v>
      </c>
      <c r="D31">
        <v>46.963111931818183</v>
      </c>
      <c r="E31">
        <v>43.519136674999999</v>
      </c>
      <c r="F31">
        <v>44.384978928571435</v>
      </c>
      <c r="G31">
        <v>44.480860166666659</v>
      </c>
      <c r="H31">
        <v>49.252621083333331</v>
      </c>
      <c r="I31">
        <v>44.456194318181822</v>
      </c>
      <c r="J31">
        <v>52.735649124999995</v>
      </c>
      <c r="K31">
        <v>54.077528250000015</v>
      </c>
      <c r="L31">
        <v>54.86268470000001</v>
      </c>
      <c r="M31">
        <v>51.469629652173914</v>
      </c>
      <c r="N31">
        <v>47.557812594621531</v>
      </c>
      <c r="O31" t="s">
        <v>351</v>
      </c>
    </row>
    <row r="32" spans="1:15">
      <c r="A32" t="s">
        <v>352</v>
      </c>
      <c r="B32">
        <v>52.490691055555551</v>
      </c>
      <c r="C32">
        <v>50.567623025000003</v>
      </c>
      <c r="D32">
        <v>46.555774</v>
      </c>
      <c r="E32">
        <v>47.857632880952387</v>
      </c>
      <c r="F32">
        <v>50.633570880952391</v>
      </c>
      <c r="G32">
        <v>54.523307750000001</v>
      </c>
      <c r="H32">
        <v>56.059518095238097</v>
      </c>
      <c r="I32">
        <v>61.315904545454551</v>
      </c>
      <c r="J32">
        <v>62.290080157894742</v>
      </c>
      <c r="K32">
        <v>67.060153386363623</v>
      </c>
      <c r="L32">
        <v>63.537335763157884</v>
      </c>
      <c r="M32">
        <v>63.795413214285702</v>
      </c>
      <c r="N32">
        <v>56.426878865306136</v>
      </c>
      <c r="O32" t="s">
        <v>353</v>
      </c>
    </row>
    <row r="33" spans="1:15">
      <c r="A33" t="s">
        <v>354</v>
      </c>
      <c r="B33">
        <v>69.219098437499994</v>
      </c>
      <c r="C33">
        <v>75.252045250000009</v>
      </c>
      <c r="D33">
        <v>73.825793025000024</v>
      </c>
      <c r="E33">
        <v>73.468274863636353</v>
      </c>
      <c r="F33">
        <v>72.5347376</v>
      </c>
      <c r="G33">
        <v>77.883389637499988</v>
      </c>
      <c r="H33">
        <v>80.082670250000007</v>
      </c>
      <c r="I33">
        <v>65.399219369047628</v>
      </c>
      <c r="J33">
        <v>57.772638352941186</v>
      </c>
      <c r="K33">
        <v>59.26800257954546</v>
      </c>
      <c r="L33">
        <v>64.534530625000002</v>
      </c>
      <c r="M33">
        <v>66.739999999999995</v>
      </c>
      <c r="N33">
        <v>69.88</v>
      </c>
      <c r="O33" t="s">
        <v>355</v>
      </c>
    </row>
    <row r="34" spans="1:15">
      <c r="A34" t="s">
        <v>356</v>
      </c>
      <c r="B34">
        <v>71.000922499999987</v>
      </c>
      <c r="C34">
        <v>70.013724342105249</v>
      </c>
      <c r="D34">
        <v>62.374424999999988</v>
      </c>
      <c r="E34">
        <v>63.627010326086953</v>
      </c>
      <c r="F34">
        <v>59.349817105263163</v>
      </c>
      <c r="G34">
        <v>61.723273214285719</v>
      </c>
      <c r="H34">
        <v>59.703420454545466</v>
      </c>
      <c r="I34">
        <v>62.53257261904762</v>
      </c>
      <c r="J34">
        <v>65.502042500000016</v>
      </c>
      <c r="K34">
        <v>64.309747023809535</v>
      </c>
      <c r="L34">
        <v>54.627359999999996</v>
      </c>
      <c r="M34">
        <v>33.358738068181822</v>
      </c>
      <c r="N34">
        <v>60.470826062752998</v>
      </c>
      <c r="O34" t="s">
        <v>357</v>
      </c>
    </row>
    <row r="35" spans="1:15">
      <c r="A35" t="s">
        <v>358</v>
      </c>
      <c r="B35">
        <v>19.901683749999997</v>
      </c>
      <c r="C35">
        <v>30.605539617647054</v>
      </c>
      <c r="D35">
        <v>40.633868636363637</v>
      </c>
      <c r="E35">
        <v>43.347552547619046</v>
      </c>
      <c r="F35">
        <v>44.190017605263151</v>
      </c>
      <c r="G35">
        <v>41.35410665909091</v>
      </c>
      <c r="H35">
        <v>40.658228000000001</v>
      </c>
      <c r="I35">
        <v>43.340640499999999</v>
      </c>
      <c r="J35">
        <v>49.839816952380943</v>
      </c>
      <c r="K35">
        <v>54.794569624999994</v>
      </c>
      <c r="L35">
        <v>61.216117289473672</v>
      </c>
      <c r="M35">
        <v>64.729496782608663</v>
      </c>
      <c r="N35">
        <v>44.821938917004019</v>
      </c>
      <c r="O35" t="s">
        <v>359</v>
      </c>
    </row>
    <row r="36" spans="1:15">
      <c r="A36" t="s">
        <v>360</v>
      </c>
      <c r="B36">
        <v>63.396976500000008</v>
      </c>
      <c r="C36">
        <v>66.953084852941174</v>
      </c>
      <c r="D36">
        <v>71.982647477272721</v>
      </c>
      <c r="E36">
        <v>73.539060523809511</v>
      </c>
      <c r="F36">
        <v>69.804724424999989</v>
      </c>
      <c r="G36">
        <v>73.130738295454549</v>
      </c>
      <c r="H36">
        <v>82.107393785714294</v>
      </c>
      <c r="I36">
        <v>80.637301023809528</v>
      </c>
      <c r="J36">
        <v>73.298823523809531</v>
      </c>
      <c r="K36">
        <v>84.666318799999985</v>
      </c>
      <c r="L36">
        <v>94.067715194444446</v>
      </c>
      <c r="M36">
        <v>112.87479254347826</v>
      </c>
      <c r="N36">
        <v>79.181425130081294</v>
      </c>
      <c r="O36" t="s">
        <v>359</v>
      </c>
    </row>
    <row r="37" spans="1:15">
      <c r="A37" t="s">
        <v>361</v>
      </c>
      <c r="B37">
        <v>102.96599786842103</v>
      </c>
      <c r="C37">
        <v>109.50503773684208</v>
      </c>
      <c r="D37">
        <v>116.01138504999999</v>
      </c>
      <c r="E37">
        <v>105.49124737500001</v>
      </c>
      <c r="F37">
        <v>97.404465428571427</v>
      </c>
      <c r="G37">
        <v>90.706344809523813</v>
      </c>
      <c r="H37">
        <v>91.698948700000003</v>
      </c>
      <c r="I37">
        <v>87.552266068181822</v>
      </c>
      <c r="J37">
        <v>78.100942275000008</v>
      </c>
      <c r="K37">
        <v>80.922269684210534</v>
      </c>
      <c r="L37">
        <v>82.278706675000009</v>
      </c>
      <c r="M37">
        <v>78.539480282608693</v>
      </c>
      <c r="N37">
        <v>93.151566872950767</v>
      </c>
      <c r="O37" t="s">
        <v>359</v>
      </c>
    </row>
    <row r="38" spans="1:15">
      <c r="A38" t="s">
        <v>362</v>
      </c>
      <c r="B38">
        <v>83.755358416666667</v>
      </c>
      <c r="C38">
        <v>74.981547824999993</v>
      </c>
      <c r="D38">
        <v>74.928252024999992</v>
      </c>
      <c r="E38">
        <v>80.368492428571415</v>
      </c>
      <c r="F38">
        <v>86.426703761904761</v>
      </c>
      <c r="G38">
        <v>93.539339400000003</v>
      </c>
      <c r="H38">
        <v>90.080343022727263</v>
      </c>
      <c r="I38">
        <v>83.455368214285699</v>
      </c>
      <c r="J38">
        <v>77.419721631578938</v>
      </c>
      <c r="K38">
        <v>79.216541545454547</v>
      </c>
      <c r="L38">
        <v>81.621881399999992</v>
      </c>
      <c r="M38">
        <v>84.486883150000011</v>
      </c>
      <c r="N38">
        <v>82.580010456967216</v>
      </c>
      <c r="O38" t="s">
        <v>359</v>
      </c>
    </row>
    <row r="39" spans="1:15">
      <c r="A39" t="s">
        <v>363</v>
      </c>
    </row>
    <row r="40" spans="1:15">
      <c r="A40" t="s">
        <v>364</v>
      </c>
    </row>
    <row r="41" spans="1:15">
      <c r="A41" t="s">
        <v>365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5F3ED8-E9D1-0541-A12C-EAF56A37B6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41</vt:i4>
      </vt:variant>
    </vt:vector>
  </HeadingPairs>
  <TitlesOfParts>
    <vt:vector size="58" baseType="lpstr">
      <vt:lpstr>All_India_Index_Upto_April23 (1</vt:lpstr>
      <vt:lpstr>Main Data</vt:lpstr>
      <vt:lpstr>Notes</vt:lpstr>
      <vt:lpstr>Transposed</vt:lpstr>
      <vt:lpstr>Trasnposed Sector wise</vt:lpstr>
      <vt:lpstr>Jan 2018- May 2023</vt:lpstr>
      <vt:lpstr>covid_copy</vt:lpstr>
      <vt:lpstr>Objective</vt:lpstr>
      <vt:lpstr>Communication</vt:lpstr>
      <vt:lpstr>5. Oil on Inflation</vt:lpstr>
      <vt:lpstr>Crude Oil</vt:lpstr>
      <vt:lpstr>4. Pandemic</vt:lpstr>
      <vt:lpstr>3. M-O-M</vt:lpstr>
      <vt:lpstr>2. Y-O-Y</vt:lpstr>
      <vt:lpstr>1. Contribution</vt:lpstr>
      <vt:lpstr>Rough</vt:lpstr>
      <vt:lpstr>Sheet1</vt:lpstr>
      <vt:lpstr>Baskets</vt:lpstr>
      <vt:lpstr>Baskets_1</vt:lpstr>
      <vt:lpstr>Broad_cat_cc</vt:lpstr>
      <vt:lpstr>Cere_nd_prod</vt:lpstr>
      <vt:lpstr>Egg</vt:lpstr>
      <vt:lpstr>Feb_2019</vt:lpstr>
      <vt:lpstr>Feb_2020</vt:lpstr>
      <vt:lpstr>Feb2018_p</vt:lpstr>
      <vt:lpstr>Feb2019_P</vt:lpstr>
      <vt:lpstr>Feb2020_P</vt:lpstr>
      <vt:lpstr>Feb2021_P</vt:lpstr>
      <vt:lpstr>Feb2022_P</vt:lpstr>
      <vt:lpstr>Food_cat</vt:lpstr>
      <vt:lpstr>Food_n_beve</vt:lpstr>
      <vt:lpstr>Fruits</vt:lpstr>
      <vt:lpstr>GeneralIndex</vt:lpstr>
      <vt:lpstr>March_2018</vt:lpstr>
      <vt:lpstr>March_2019</vt:lpstr>
      <vt:lpstr>March2018_P</vt:lpstr>
      <vt:lpstr>March2019_P</vt:lpstr>
      <vt:lpstr>March2020_P</vt:lpstr>
      <vt:lpstr>March2021_P</vt:lpstr>
      <vt:lpstr>March2022_P</vt:lpstr>
      <vt:lpstr>May_2021</vt:lpstr>
      <vt:lpstr>May_2023</vt:lpstr>
      <vt:lpstr>May2023_1</vt:lpstr>
      <vt:lpstr>Meat_n_fish</vt:lpstr>
      <vt:lpstr>Milk_n_prod</vt:lpstr>
      <vt:lpstr>Month_2</vt:lpstr>
      <vt:lpstr>Oil_n_fats</vt:lpstr>
      <vt:lpstr>P_n_P</vt:lpstr>
      <vt:lpstr>Prepared_meats</vt:lpstr>
      <vt:lpstr>Sector</vt:lpstr>
      <vt:lpstr>Sector_1</vt:lpstr>
      <vt:lpstr>Sector_2</vt:lpstr>
      <vt:lpstr>Sector_4</vt:lpstr>
      <vt:lpstr>Sector_Cc</vt:lpstr>
      <vt:lpstr>Sprices</vt:lpstr>
      <vt:lpstr>Sugar_n_c</vt:lpstr>
      <vt:lpstr>veggies</vt:lpstr>
      <vt:lpstr>Year_2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Donetra Lanjewar</cp:lastModifiedBy>
  <dcterms:created xsi:type="dcterms:W3CDTF">2024-10-14T12:31:27Z</dcterms:created>
  <dcterms:modified xsi:type="dcterms:W3CDTF">2024-10-14T12:42:16Z</dcterms:modified>
</cp:coreProperties>
</file>