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du\OneDrive\바탕 화면\DHY bar\마감자료\아레나\202212\"/>
    </mc:Choice>
  </mc:AlternateContent>
  <xr:revisionPtr revIDLastSave="0" documentId="13_ncr:1_{1D559E78-6219-41CE-8AF2-360DDDE2EBAC}" xr6:coauthVersionLast="47" xr6:coauthVersionMax="47" xr10:uidLastSave="{00000000-0000-0000-0000-000000000000}"/>
  <bookViews>
    <workbookView xWindow="-120" yWindow="-120" windowWidth="29040" windowHeight="15840" xr2:uid="{B3878B74-136E-44C3-86E0-2836B12CF676}"/>
  </bookViews>
  <sheets>
    <sheet name="출퇴근 및 급여" sheetId="1" r:id="rId1"/>
    <sheet name="인센" sheetId="2" r:id="rId2"/>
    <sheet name="주류장부" sheetId="4" r:id="rId3"/>
    <sheet name="달력" sheetId="5" r:id="rId4"/>
    <sheet name="Sheet2" sheetId="6" r:id="rId5"/>
  </sheets>
  <definedNames>
    <definedName name="_xlnm._FilterDatabase" localSheetId="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4" i="1" l="1"/>
  <c r="BF49" i="1" l="1"/>
  <c r="BF50" i="1" s="1"/>
  <c r="AL36" i="1"/>
  <c r="BE38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" i="1"/>
  <c r="B3" i="6"/>
  <c r="C3" i="6"/>
  <c r="D3" i="6"/>
  <c r="A3" i="6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I3" i="1"/>
  <c r="BJ3" i="1" l="1"/>
  <c r="BI3" i="1"/>
  <c r="BJ33" i="1"/>
  <c r="BI33" i="1"/>
  <c r="BH33" i="1"/>
  <c r="BJ32" i="1"/>
  <c r="BI32" i="1"/>
  <c r="BH32" i="1"/>
  <c r="BJ31" i="1"/>
  <c r="BI31" i="1"/>
  <c r="BH31" i="1"/>
  <c r="BJ30" i="1"/>
  <c r="BI30" i="1"/>
  <c r="BH30" i="1"/>
  <c r="BJ29" i="1"/>
  <c r="BI29" i="1"/>
  <c r="BH29" i="1"/>
  <c r="BJ28" i="1"/>
  <c r="BI28" i="1"/>
  <c r="BH28" i="1"/>
  <c r="BJ27" i="1"/>
  <c r="BI27" i="1"/>
  <c r="BH27" i="1"/>
  <c r="BJ26" i="1"/>
  <c r="BI26" i="1"/>
  <c r="BH26" i="1"/>
  <c r="BJ25" i="1"/>
  <c r="BI25" i="1"/>
  <c r="BH25" i="1"/>
  <c r="BJ24" i="1"/>
  <c r="BI24" i="1"/>
  <c r="BH24" i="1"/>
  <c r="BJ23" i="1"/>
  <c r="BI23" i="1"/>
  <c r="BH23" i="1"/>
  <c r="BJ22" i="1"/>
  <c r="BI22" i="1"/>
  <c r="BH22" i="1"/>
  <c r="BJ21" i="1"/>
  <c r="BI21" i="1"/>
  <c r="BH21" i="1"/>
  <c r="BJ20" i="1"/>
  <c r="BI20" i="1"/>
  <c r="BH20" i="1"/>
  <c r="BJ19" i="1"/>
  <c r="BI19" i="1"/>
  <c r="BH19" i="1"/>
  <c r="BJ18" i="1"/>
  <c r="BI18" i="1"/>
  <c r="BH18" i="1"/>
  <c r="BJ17" i="1"/>
  <c r="BI17" i="1"/>
  <c r="BH17" i="1"/>
  <c r="BJ16" i="1"/>
  <c r="BI16" i="1"/>
  <c r="BH16" i="1"/>
  <c r="BJ15" i="1"/>
  <c r="BI15" i="1"/>
  <c r="BH15" i="1"/>
  <c r="BJ14" i="1"/>
  <c r="BI14" i="1"/>
  <c r="BH14" i="1"/>
  <c r="BJ13" i="1"/>
  <c r="BI13" i="1"/>
  <c r="BH13" i="1"/>
  <c r="BJ12" i="1"/>
  <c r="BI12" i="1"/>
  <c r="BH12" i="1"/>
  <c r="BJ11" i="1"/>
  <c r="BI11" i="1"/>
  <c r="BH11" i="1"/>
  <c r="BJ10" i="1"/>
  <c r="BI10" i="1"/>
  <c r="BH10" i="1"/>
  <c r="BJ9" i="1"/>
  <c r="BI9" i="1"/>
  <c r="BH9" i="1"/>
  <c r="BJ8" i="1"/>
  <c r="BI8" i="1"/>
  <c r="BH8" i="1"/>
  <c r="BJ7" i="1"/>
  <c r="BI7" i="1"/>
  <c r="BH7" i="1"/>
  <c r="BJ6" i="1"/>
  <c r="BI6" i="1"/>
  <c r="BH6" i="1"/>
  <c r="BJ5" i="1"/>
  <c r="BI5" i="1"/>
  <c r="BH5" i="1"/>
  <c r="BJ4" i="1"/>
  <c r="BI4" i="1"/>
  <c r="BH4" i="1"/>
  <c r="BH3" i="1"/>
  <c r="BE35" i="1"/>
  <c r="H34" i="1" l="1"/>
  <c r="A2" i="1"/>
  <c r="L49" i="1"/>
  <c r="F34" i="1"/>
  <c r="D34" i="1"/>
  <c r="B34" i="1"/>
  <c r="J36" i="1"/>
  <c r="M39" i="1" s="1"/>
  <c r="N36" i="1"/>
  <c r="Q39" i="1" s="1"/>
  <c r="R36" i="1"/>
  <c r="U39" i="1" s="1"/>
  <c r="V36" i="1"/>
  <c r="Y39" i="1" s="1"/>
  <c r="Z36" i="1"/>
  <c r="AC39" i="1" s="1"/>
  <c r="AD36" i="1"/>
  <c r="AG39" i="1" s="1"/>
  <c r="AH36" i="1"/>
  <c r="AK39" i="1" s="1"/>
  <c r="AO39" i="1"/>
  <c r="AP36" i="1"/>
  <c r="AS39" i="1" s="1"/>
  <c r="AT36" i="1"/>
  <c r="AW39" i="1" s="1"/>
  <c r="AX36" i="1"/>
  <c r="BA39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J36" i="4"/>
  <c r="T35" i="4"/>
  <c r="S35" i="4"/>
  <c r="R35" i="4"/>
  <c r="Q35" i="4"/>
  <c r="P35" i="4"/>
  <c r="N35" i="4"/>
  <c r="M35" i="4"/>
  <c r="L35" i="4"/>
  <c r="J35" i="4"/>
  <c r="F35" i="4"/>
  <c r="E35" i="4"/>
  <c r="D35" i="4"/>
  <c r="C35" i="4"/>
  <c r="O33" i="4"/>
  <c r="H33" i="4"/>
  <c r="G33" i="4"/>
  <c r="H32" i="4"/>
  <c r="G32" i="4"/>
  <c r="H31" i="4"/>
  <c r="G31" i="4"/>
  <c r="H30" i="4"/>
  <c r="G30" i="4"/>
  <c r="H29" i="4"/>
  <c r="G29" i="4"/>
  <c r="H28" i="4"/>
  <c r="G28" i="4"/>
  <c r="O27" i="4"/>
  <c r="H27" i="4"/>
  <c r="G27" i="4"/>
  <c r="O26" i="4"/>
  <c r="H26" i="4"/>
  <c r="G26" i="4"/>
  <c r="O25" i="4"/>
  <c r="H25" i="4"/>
  <c r="G25" i="4"/>
  <c r="O24" i="4"/>
  <c r="H24" i="4"/>
  <c r="G24" i="4"/>
  <c r="O23" i="4"/>
  <c r="H23" i="4"/>
  <c r="G23" i="4"/>
  <c r="O22" i="4"/>
  <c r="H22" i="4"/>
  <c r="G22" i="4"/>
  <c r="O21" i="4"/>
  <c r="H21" i="4"/>
  <c r="G21" i="4"/>
  <c r="O20" i="4"/>
  <c r="H20" i="4"/>
  <c r="G20" i="4"/>
  <c r="O19" i="4"/>
  <c r="H19" i="4"/>
  <c r="G19" i="4"/>
  <c r="O18" i="4"/>
  <c r="H18" i="4"/>
  <c r="G18" i="4"/>
  <c r="O17" i="4"/>
  <c r="H17" i="4"/>
  <c r="G17" i="4"/>
  <c r="O16" i="4"/>
  <c r="H16" i="4"/>
  <c r="G16" i="4"/>
  <c r="O15" i="4"/>
  <c r="H15" i="4"/>
  <c r="G15" i="4"/>
  <c r="O14" i="4"/>
  <c r="H14" i="4"/>
  <c r="G14" i="4"/>
  <c r="O13" i="4"/>
  <c r="H13" i="4"/>
  <c r="G13" i="4"/>
  <c r="O12" i="4"/>
  <c r="H12" i="4"/>
  <c r="G12" i="4"/>
  <c r="O11" i="4"/>
  <c r="H11" i="4"/>
  <c r="G11" i="4"/>
  <c r="O10" i="4"/>
  <c r="H10" i="4"/>
  <c r="G10" i="4"/>
  <c r="O9" i="4"/>
  <c r="H9" i="4"/>
  <c r="G9" i="4"/>
  <c r="O8" i="4"/>
  <c r="H8" i="4"/>
  <c r="G8" i="4"/>
  <c r="O7" i="4"/>
  <c r="H7" i="4"/>
  <c r="G7" i="4"/>
  <c r="O6" i="4"/>
  <c r="H6" i="4"/>
  <c r="G6" i="4"/>
  <c r="O5" i="4"/>
  <c r="H5" i="4"/>
  <c r="G5" i="4"/>
  <c r="O4" i="4"/>
  <c r="H4" i="4"/>
  <c r="G4" i="4"/>
  <c r="O3" i="4"/>
  <c r="O35" i="4" s="1"/>
  <c r="O37" i="4" s="1"/>
  <c r="H3" i="4"/>
  <c r="H35" i="4" s="1"/>
  <c r="G3" i="4"/>
  <c r="G35" i="4" s="1"/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G35" i="1"/>
  <c r="D36" i="4"/>
  <c r="E36" i="4"/>
  <c r="F36" i="4"/>
  <c r="L37" i="4"/>
  <c r="N37" i="4"/>
  <c r="P37" i="4"/>
  <c r="Q37" i="4"/>
  <c r="R37" i="4"/>
  <c r="S37" i="4"/>
  <c r="T37" i="4"/>
  <c r="E35" i="1" l="1"/>
  <c r="G37" i="1"/>
  <c r="G38" i="1"/>
  <c r="I35" i="1"/>
  <c r="E37" i="1"/>
  <c r="E38" i="1"/>
  <c r="C35" i="1"/>
  <c r="BA36" i="1"/>
  <c r="AW36" i="1"/>
  <c r="AS36" i="1"/>
  <c r="AO36" i="1"/>
  <c r="AK36" i="1"/>
  <c r="AG36" i="1"/>
  <c r="AC36" i="1"/>
  <c r="Y36" i="1"/>
  <c r="U36" i="1"/>
  <c r="Q36" i="1"/>
  <c r="M36" i="1"/>
  <c r="BF36" i="1" s="1"/>
  <c r="Y513" i="2"/>
  <c r="X513" i="2"/>
  <c r="W513" i="2"/>
  <c r="V513" i="2"/>
  <c r="U513" i="2"/>
  <c r="S513" i="2"/>
  <c r="R513" i="2"/>
  <c r="Q513" i="2"/>
  <c r="P513" i="2"/>
  <c r="O513" i="2"/>
  <c r="M513" i="2"/>
  <c r="L513" i="2"/>
  <c r="K513" i="2"/>
  <c r="J513" i="2"/>
  <c r="I513" i="2"/>
  <c r="G513" i="2"/>
  <c r="F513" i="2"/>
  <c r="E513" i="2"/>
  <c r="Y512" i="2"/>
  <c r="X512" i="2"/>
  <c r="W512" i="2"/>
  <c r="V512" i="2"/>
  <c r="U512" i="2"/>
  <c r="S512" i="2"/>
  <c r="R512" i="2"/>
  <c r="Q512" i="2"/>
  <c r="P512" i="2"/>
  <c r="O512" i="2"/>
  <c r="M512" i="2"/>
  <c r="L512" i="2"/>
  <c r="K512" i="2"/>
  <c r="J512" i="2"/>
  <c r="I512" i="2"/>
  <c r="G512" i="2"/>
  <c r="F512" i="2"/>
  <c r="E512" i="2"/>
  <c r="S510" i="2"/>
  <c r="R510" i="2"/>
  <c r="Q510" i="2"/>
  <c r="P510" i="2"/>
  <c r="L510" i="2"/>
  <c r="K510" i="2"/>
  <c r="I510" i="2"/>
  <c r="E510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H504" i="2"/>
  <c r="G504" i="2"/>
  <c r="F504" i="2"/>
  <c r="E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Y499" i="2"/>
  <c r="X499" i="2"/>
  <c r="W499" i="2"/>
  <c r="V499" i="2"/>
  <c r="U499" i="2"/>
  <c r="T499" i="2"/>
  <c r="S499" i="2"/>
  <c r="R499" i="2"/>
  <c r="P499" i="2"/>
  <c r="O499" i="2"/>
  <c r="N499" i="2"/>
  <c r="M499" i="2"/>
  <c r="K499" i="2"/>
  <c r="I499" i="2"/>
  <c r="H499" i="2"/>
  <c r="G499" i="2"/>
  <c r="F499" i="2"/>
  <c r="E499" i="2"/>
  <c r="Y498" i="2"/>
  <c r="X498" i="2"/>
  <c r="W498" i="2"/>
  <c r="V498" i="2"/>
  <c r="U498" i="2"/>
  <c r="T498" i="2"/>
  <c r="S498" i="2"/>
  <c r="R498" i="2"/>
  <c r="Q498" i="2"/>
  <c r="N498" i="2"/>
  <c r="L498" i="2"/>
  <c r="K498" i="2"/>
  <c r="H498" i="2"/>
  <c r="F498" i="2"/>
  <c r="Y497" i="2"/>
  <c r="X497" i="2"/>
  <c r="W497" i="2"/>
  <c r="V497" i="2"/>
  <c r="U497" i="2"/>
  <c r="T497" i="2"/>
  <c r="S497" i="2"/>
  <c r="R497" i="2"/>
  <c r="Q497" i="2"/>
  <c r="O497" i="2"/>
  <c r="N497" i="2"/>
  <c r="L497" i="2"/>
  <c r="H497" i="2"/>
  <c r="F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H496" i="2"/>
  <c r="G496" i="2"/>
  <c r="F496" i="2"/>
  <c r="E496" i="2"/>
  <c r="E508" i="2" s="1"/>
  <c r="Y495" i="2"/>
  <c r="Y508" i="2" s="1"/>
  <c r="X495" i="2"/>
  <c r="X508" i="2" s="1"/>
  <c r="W495" i="2"/>
  <c r="W508" i="2" s="1"/>
  <c r="V495" i="2"/>
  <c r="V508" i="2" s="1"/>
  <c r="U495" i="2"/>
  <c r="U508" i="2" s="1"/>
  <c r="T495" i="2"/>
  <c r="S495" i="2"/>
  <c r="S508" i="2" s="1"/>
  <c r="R495" i="2"/>
  <c r="R508" i="2" s="1"/>
  <c r="Q495" i="2"/>
  <c r="P495" i="2"/>
  <c r="O495" i="2"/>
  <c r="N495" i="2"/>
  <c r="H495" i="2"/>
  <c r="BA487" i="2"/>
  <c r="BA486" i="2"/>
  <c r="BG485" i="2"/>
  <c r="BF485" i="2"/>
  <c r="BE485" i="2"/>
  <c r="BB485" i="2"/>
  <c r="BA485" i="2"/>
  <c r="AZ485" i="2"/>
  <c r="AA485" i="2"/>
  <c r="BC485" i="2" s="1"/>
  <c r="BD485" i="2" s="1"/>
  <c r="BG484" i="2"/>
  <c r="BF484" i="2"/>
  <c r="BE484" i="2"/>
  <c r="BB484" i="2"/>
  <c r="BA484" i="2"/>
  <c r="AZ484" i="2"/>
  <c r="AA484" i="2"/>
  <c r="BC484" i="2" s="1"/>
  <c r="BD484" i="2" s="1"/>
  <c r="BG483" i="2"/>
  <c r="BF483" i="2"/>
  <c r="BE483" i="2"/>
  <c r="BB483" i="2"/>
  <c r="BA483" i="2"/>
  <c r="AZ483" i="2"/>
  <c r="AA483" i="2"/>
  <c r="BC483" i="2" s="1"/>
  <c r="BD483" i="2" s="1"/>
  <c r="BG482" i="2"/>
  <c r="BF482" i="2"/>
  <c r="BE482" i="2"/>
  <c r="BB482" i="2"/>
  <c r="BA482" i="2"/>
  <c r="AZ482" i="2"/>
  <c r="AA482" i="2"/>
  <c r="BC482" i="2" s="1"/>
  <c r="BD482" i="2" s="1"/>
  <c r="BG481" i="2"/>
  <c r="BF481" i="2"/>
  <c r="BE481" i="2"/>
  <c r="BB481" i="2"/>
  <c r="BA481" i="2"/>
  <c r="AZ481" i="2"/>
  <c r="AA481" i="2"/>
  <c r="BC481" i="2" s="1"/>
  <c r="BD481" i="2" s="1"/>
  <c r="BG480" i="2"/>
  <c r="BF480" i="2"/>
  <c r="BE480" i="2"/>
  <c r="BB480" i="2"/>
  <c r="BA480" i="2"/>
  <c r="AZ480" i="2"/>
  <c r="AA480" i="2"/>
  <c r="BC480" i="2" s="1"/>
  <c r="BD480" i="2" s="1"/>
  <c r="BG479" i="2"/>
  <c r="BF479" i="2"/>
  <c r="BE479" i="2"/>
  <c r="BB479" i="2"/>
  <c r="BA479" i="2"/>
  <c r="AZ479" i="2"/>
  <c r="AA479" i="2"/>
  <c r="BC479" i="2" s="1"/>
  <c r="BD479" i="2" s="1"/>
  <c r="BG478" i="2"/>
  <c r="BF478" i="2"/>
  <c r="BE478" i="2"/>
  <c r="BB478" i="2"/>
  <c r="BA478" i="2"/>
  <c r="AZ478" i="2"/>
  <c r="AA478" i="2"/>
  <c r="BC478" i="2" s="1"/>
  <c r="BD478" i="2" s="1"/>
  <c r="BG477" i="2"/>
  <c r="BF477" i="2"/>
  <c r="BE477" i="2"/>
  <c r="BB477" i="2"/>
  <c r="BA477" i="2"/>
  <c r="AZ477" i="2"/>
  <c r="AA477" i="2"/>
  <c r="BC477" i="2" s="1"/>
  <c r="BD477" i="2" s="1"/>
  <c r="BG476" i="2"/>
  <c r="BF476" i="2"/>
  <c r="BE476" i="2"/>
  <c r="BB476" i="2"/>
  <c r="BA476" i="2"/>
  <c r="AZ476" i="2"/>
  <c r="AA476" i="2"/>
  <c r="BC476" i="2" s="1"/>
  <c r="BD476" i="2" s="1"/>
  <c r="BG475" i="2"/>
  <c r="BF475" i="2"/>
  <c r="BE475" i="2"/>
  <c r="BB475" i="2"/>
  <c r="BA475" i="2"/>
  <c r="AZ475" i="2"/>
  <c r="AA475" i="2"/>
  <c r="BC475" i="2" s="1"/>
  <c r="BD475" i="2" s="1"/>
  <c r="BG474" i="2"/>
  <c r="BF474" i="2"/>
  <c r="BE474" i="2"/>
  <c r="BB474" i="2"/>
  <c r="BA474" i="2"/>
  <c r="AZ474" i="2"/>
  <c r="AA474" i="2"/>
  <c r="BC474" i="2" s="1"/>
  <c r="BD474" i="2" s="1"/>
  <c r="BG473" i="2"/>
  <c r="BF473" i="2"/>
  <c r="BE473" i="2"/>
  <c r="BB473" i="2"/>
  <c r="BA473" i="2"/>
  <c r="AZ473" i="2"/>
  <c r="AA473" i="2"/>
  <c r="BC473" i="2" s="1"/>
  <c r="BD473" i="2" s="1"/>
  <c r="BG472" i="2"/>
  <c r="BF472" i="2"/>
  <c r="BE472" i="2"/>
  <c r="BB472" i="2"/>
  <c r="BA472" i="2"/>
  <c r="AZ472" i="2"/>
  <c r="AA472" i="2"/>
  <c r="BC472" i="2" s="1"/>
  <c r="BD472" i="2" s="1"/>
  <c r="BG471" i="2"/>
  <c r="BF471" i="2"/>
  <c r="BE471" i="2"/>
  <c r="BB471" i="2"/>
  <c r="BA471" i="2"/>
  <c r="AZ471" i="2"/>
  <c r="AA471" i="2"/>
  <c r="BC471" i="2" s="1"/>
  <c r="BD471" i="2" s="1"/>
  <c r="BG470" i="2"/>
  <c r="BF470" i="2"/>
  <c r="BE470" i="2"/>
  <c r="BB470" i="2"/>
  <c r="BA470" i="2"/>
  <c r="AZ470" i="2"/>
  <c r="AA470" i="2"/>
  <c r="BC470" i="2" s="1"/>
  <c r="BD470" i="2" s="1"/>
  <c r="BG469" i="2"/>
  <c r="BF469" i="2"/>
  <c r="BE469" i="2"/>
  <c r="BB469" i="2"/>
  <c r="BA469" i="2"/>
  <c r="AZ469" i="2"/>
  <c r="AA469" i="2"/>
  <c r="BC469" i="2" s="1"/>
  <c r="BD469" i="2" s="1"/>
  <c r="BG468" i="2"/>
  <c r="BF468" i="2"/>
  <c r="BE468" i="2"/>
  <c r="BB468" i="2"/>
  <c r="BA468" i="2"/>
  <c r="AZ468" i="2"/>
  <c r="AA468" i="2"/>
  <c r="BC468" i="2" s="1"/>
  <c r="BD468" i="2" s="1"/>
  <c r="BG467" i="2"/>
  <c r="BF467" i="2"/>
  <c r="BE467" i="2"/>
  <c r="BB467" i="2"/>
  <c r="BA467" i="2"/>
  <c r="AZ467" i="2"/>
  <c r="AA467" i="2"/>
  <c r="BC467" i="2" s="1"/>
  <c r="BD467" i="2" s="1"/>
  <c r="BG466" i="2"/>
  <c r="BF466" i="2"/>
  <c r="BE466" i="2"/>
  <c r="BB466" i="2"/>
  <c r="BA466" i="2"/>
  <c r="AZ466" i="2"/>
  <c r="AA466" i="2"/>
  <c r="BC466" i="2" s="1"/>
  <c r="BD466" i="2" s="1"/>
  <c r="BG465" i="2"/>
  <c r="BF465" i="2"/>
  <c r="BE465" i="2"/>
  <c r="BB465" i="2"/>
  <c r="BA465" i="2"/>
  <c r="AZ465" i="2"/>
  <c r="AA465" i="2"/>
  <c r="BC465" i="2" s="1"/>
  <c r="BD465" i="2" s="1"/>
  <c r="BG464" i="2"/>
  <c r="BF464" i="2"/>
  <c r="BE464" i="2"/>
  <c r="BB464" i="2"/>
  <c r="BA464" i="2"/>
  <c r="AZ464" i="2"/>
  <c r="AA464" i="2"/>
  <c r="BC464" i="2" s="1"/>
  <c r="BD464" i="2" s="1"/>
  <c r="BG463" i="2"/>
  <c r="BF463" i="2"/>
  <c r="BE463" i="2"/>
  <c r="BB463" i="2"/>
  <c r="BA463" i="2"/>
  <c r="AZ463" i="2"/>
  <c r="AA463" i="2"/>
  <c r="BC463" i="2" s="1"/>
  <c r="BD463" i="2" s="1"/>
  <c r="BG462" i="2"/>
  <c r="BF462" i="2"/>
  <c r="BE462" i="2"/>
  <c r="BB462" i="2"/>
  <c r="BA462" i="2"/>
  <c r="AZ462" i="2"/>
  <c r="AA462" i="2"/>
  <c r="BC462" i="2" s="1"/>
  <c r="BD462" i="2" s="1"/>
  <c r="BG461" i="2"/>
  <c r="BF461" i="2"/>
  <c r="BE461" i="2"/>
  <c r="BB461" i="2"/>
  <c r="BA461" i="2"/>
  <c r="AZ461" i="2"/>
  <c r="AA461" i="2"/>
  <c r="BC461" i="2" s="1"/>
  <c r="BD461" i="2" s="1"/>
  <c r="BG460" i="2"/>
  <c r="BF460" i="2"/>
  <c r="BE460" i="2"/>
  <c r="BB460" i="2"/>
  <c r="BA460" i="2"/>
  <c r="AZ460" i="2"/>
  <c r="AA460" i="2"/>
  <c r="BC460" i="2" s="1"/>
  <c r="BD460" i="2" s="1"/>
  <c r="BG459" i="2"/>
  <c r="BF459" i="2"/>
  <c r="BE459" i="2"/>
  <c r="BB459" i="2"/>
  <c r="BA459" i="2"/>
  <c r="AZ459" i="2"/>
  <c r="AA459" i="2"/>
  <c r="BC459" i="2" s="1"/>
  <c r="BD459" i="2" s="1"/>
  <c r="BG458" i="2"/>
  <c r="BF458" i="2"/>
  <c r="BE458" i="2"/>
  <c r="BB458" i="2"/>
  <c r="BA458" i="2"/>
  <c r="AZ458" i="2"/>
  <c r="AA458" i="2"/>
  <c r="BC458" i="2" s="1"/>
  <c r="BD458" i="2" s="1"/>
  <c r="BG457" i="2"/>
  <c r="BF457" i="2"/>
  <c r="BE457" i="2"/>
  <c r="BB457" i="2"/>
  <c r="BA457" i="2"/>
  <c r="AZ457" i="2"/>
  <c r="AA457" i="2"/>
  <c r="BC457" i="2" s="1"/>
  <c r="BD457" i="2" s="1"/>
  <c r="BG456" i="2"/>
  <c r="BF456" i="2"/>
  <c r="BE456" i="2"/>
  <c r="BB456" i="2"/>
  <c r="BA456" i="2"/>
  <c r="AZ456" i="2"/>
  <c r="AA456" i="2"/>
  <c r="BC456" i="2" s="1"/>
  <c r="BD456" i="2" s="1"/>
  <c r="BG455" i="2"/>
  <c r="BF455" i="2"/>
  <c r="BE455" i="2"/>
  <c r="BB455" i="2"/>
  <c r="BA455" i="2"/>
  <c r="AZ455" i="2"/>
  <c r="AA455" i="2"/>
  <c r="BC455" i="2" s="1"/>
  <c r="BD455" i="2" s="1"/>
  <c r="BG454" i="2"/>
  <c r="BF454" i="2"/>
  <c r="BE454" i="2"/>
  <c r="BB454" i="2"/>
  <c r="BA454" i="2"/>
  <c r="AZ454" i="2"/>
  <c r="AA454" i="2"/>
  <c r="BC454" i="2" s="1"/>
  <c r="BD454" i="2" s="1"/>
  <c r="BG453" i="2"/>
  <c r="BF453" i="2"/>
  <c r="BE453" i="2"/>
  <c r="BB453" i="2"/>
  <c r="BA453" i="2"/>
  <c r="AZ453" i="2"/>
  <c r="AA453" i="2"/>
  <c r="BC453" i="2" s="1"/>
  <c r="BD453" i="2" s="1"/>
  <c r="BG452" i="2"/>
  <c r="BF452" i="2"/>
  <c r="BE452" i="2"/>
  <c r="BB452" i="2"/>
  <c r="BA452" i="2"/>
  <c r="AZ452" i="2"/>
  <c r="AA452" i="2"/>
  <c r="BC452" i="2" s="1"/>
  <c r="BD452" i="2" s="1"/>
  <c r="BG451" i="2"/>
  <c r="BF451" i="2"/>
  <c r="BE451" i="2"/>
  <c r="BB451" i="2"/>
  <c r="BA451" i="2"/>
  <c r="AZ451" i="2"/>
  <c r="AA451" i="2"/>
  <c r="BC451" i="2" s="1"/>
  <c r="BD451" i="2" s="1"/>
  <c r="BG450" i="2"/>
  <c r="BF450" i="2"/>
  <c r="BE450" i="2"/>
  <c r="BB450" i="2"/>
  <c r="BA450" i="2"/>
  <c r="AZ450" i="2"/>
  <c r="AA450" i="2"/>
  <c r="BC450" i="2" s="1"/>
  <c r="BD450" i="2" s="1"/>
  <c r="BG449" i="2"/>
  <c r="BF449" i="2"/>
  <c r="BE449" i="2"/>
  <c r="BB449" i="2"/>
  <c r="BA449" i="2"/>
  <c r="AZ449" i="2"/>
  <c r="AA449" i="2"/>
  <c r="BC449" i="2" s="1"/>
  <c r="BD449" i="2" s="1"/>
  <c r="BG448" i="2"/>
  <c r="BF448" i="2"/>
  <c r="BE448" i="2"/>
  <c r="BB448" i="2"/>
  <c r="BA448" i="2"/>
  <c r="AZ448" i="2"/>
  <c r="AA448" i="2"/>
  <c r="BC448" i="2" s="1"/>
  <c r="BD448" i="2" s="1"/>
  <c r="BG447" i="2"/>
  <c r="BF447" i="2"/>
  <c r="BE447" i="2"/>
  <c r="BB447" i="2"/>
  <c r="BA447" i="2"/>
  <c r="AZ447" i="2"/>
  <c r="AA447" i="2"/>
  <c r="BC447" i="2" s="1"/>
  <c r="BD447" i="2" s="1"/>
  <c r="BG446" i="2"/>
  <c r="BF446" i="2"/>
  <c r="BE446" i="2"/>
  <c r="BB446" i="2"/>
  <c r="BA446" i="2"/>
  <c r="AZ446" i="2"/>
  <c r="AA446" i="2"/>
  <c r="BC446" i="2" s="1"/>
  <c r="BD446" i="2" s="1"/>
  <c r="BG445" i="2"/>
  <c r="BF445" i="2"/>
  <c r="BE445" i="2"/>
  <c r="BB445" i="2"/>
  <c r="BA445" i="2"/>
  <c r="AZ445" i="2"/>
  <c r="AA445" i="2"/>
  <c r="BC445" i="2" s="1"/>
  <c r="BD445" i="2" s="1"/>
  <c r="BG444" i="2"/>
  <c r="BF444" i="2"/>
  <c r="BE444" i="2"/>
  <c r="BB444" i="2"/>
  <c r="BA444" i="2"/>
  <c r="AZ444" i="2"/>
  <c r="AA444" i="2"/>
  <c r="BC444" i="2" s="1"/>
  <c r="BD444" i="2" s="1"/>
  <c r="BG443" i="2"/>
  <c r="BF443" i="2"/>
  <c r="BE443" i="2"/>
  <c r="BB443" i="2"/>
  <c r="BA443" i="2"/>
  <c r="AZ443" i="2"/>
  <c r="AA443" i="2"/>
  <c r="BC443" i="2" s="1"/>
  <c r="BD443" i="2" s="1"/>
  <c r="BG442" i="2"/>
  <c r="BF442" i="2"/>
  <c r="BE442" i="2"/>
  <c r="BB442" i="2"/>
  <c r="BA442" i="2"/>
  <c r="AZ442" i="2"/>
  <c r="AA442" i="2"/>
  <c r="BC442" i="2" s="1"/>
  <c r="BD442" i="2" s="1"/>
  <c r="BG441" i="2"/>
  <c r="BF441" i="2"/>
  <c r="BE441" i="2"/>
  <c r="BB441" i="2"/>
  <c r="BA441" i="2"/>
  <c r="AZ441" i="2"/>
  <c r="AA441" i="2"/>
  <c r="BC441" i="2" s="1"/>
  <c r="BD441" i="2" s="1"/>
  <c r="BG440" i="2"/>
  <c r="BF440" i="2"/>
  <c r="BE440" i="2"/>
  <c r="BB440" i="2"/>
  <c r="BA440" i="2"/>
  <c r="AZ440" i="2"/>
  <c r="AA440" i="2"/>
  <c r="BC440" i="2" s="1"/>
  <c r="BD440" i="2" s="1"/>
  <c r="BG439" i="2"/>
  <c r="BF439" i="2"/>
  <c r="BE439" i="2"/>
  <c r="BB439" i="2"/>
  <c r="BA439" i="2"/>
  <c r="AZ439" i="2"/>
  <c r="AA439" i="2"/>
  <c r="BC439" i="2" s="1"/>
  <c r="BD439" i="2" s="1"/>
  <c r="BG438" i="2"/>
  <c r="BF438" i="2"/>
  <c r="BE438" i="2"/>
  <c r="BB438" i="2"/>
  <c r="BA438" i="2"/>
  <c r="AZ438" i="2"/>
  <c r="AA438" i="2"/>
  <c r="BC438" i="2" s="1"/>
  <c r="BD438" i="2" s="1"/>
  <c r="BG437" i="2"/>
  <c r="BF437" i="2"/>
  <c r="BE437" i="2"/>
  <c r="BB437" i="2"/>
  <c r="BA437" i="2"/>
  <c r="AZ437" i="2"/>
  <c r="AY437" i="2"/>
  <c r="AA437" i="2"/>
  <c r="BC437" i="2" s="1"/>
  <c r="BD437" i="2" s="1"/>
  <c r="BG436" i="2"/>
  <c r="BF436" i="2"/>
  <c r="BE436" i="2"/>
  <c r="BB436" i="2"/>
  <c r="BA436" i="2"/>
  <c r="AZ436" i="2"/>
  <c r="AY436" i="2"/>
  <c r="AA436" i="2"/>
  <c r="BC436" i="2" s="1"/>
  <c r="BD436" i="2" s="1"/>
  <c r="BG435" i="2"/>
  <c r="BF435" i="2"/>
  <c r="BE435" i="2"/>
  <c r="BB435" i="2"/>
  <c r="BA435" i="2"/>
  <c r="AZ435" i="2"/>
  <c r="AY435" i="2"/>
  <c r="AA435" i="2"/>
  <c r="BC435" i="2" s="1"/>
  <c r="BD435" i="2" s="1"/>
  <c r="BG434" i="2"/>
  <c r="BF434" i="2"/>
  <c r="BE434" i="2"/>
  <c r="BB434" i="2"/>
  <c r="BA434" i="2"/>
  <c r="AZ434" i="2"/>
  <c r="AY434" i="2"/>
  <c r="AA434" i="2"/>
  <c r="BC434" i="2" s="1"/>
  <c r="BD434" i="2" s="1"/>
  <c r="BG433" i="2"/>
  <c r="BF433" i="2"/>
  <c r="BE433" i="2"/>
  <c r="BB433" i="2"/>
  <c r="BA433" i="2"/>
  <c r="AZ433" i="2"/>
  <c r="AY433" i="2"/>
  <c r="AA433" i="2"/>
  <c r="BC433" i="2" s="1"/>
  <c r="BD433" i="2" s="1"/>
  <c r="BG432" i="2"/>
  <c r="BF432" i="2"/>
  <c r="BE432" i="2"/>
  <c r="BB432" i="2"/>
  <c r="BA432" i="2"/>
  <c r="AZ432" i="2"/>
  <c r="AY432" i="2"/>
  <c r="AA432" i="2"/>
  <c r="BC432" i="2" s="1"/>
  <c r="BD432" i="2" s="1"/>
  <c r="BG431" i="2"/>
  <c r="BF431" i="2"/>
  <c r="BE431" i="2"/>
  <c r="BB431" i="2"/>
  <c r="BA431" i="2"/>
  <c r="AZ431" i="2"/>
  <c r="AY431" i="2"/>
  <c r="AA431" i="2"/>
  <c r="BC431" i="2" s="1"/>
  <c r="BD431" i="2" s="1"/>
  <c r="BG430" i="2"/>
  <c r="BF430" i="2"/>
  <c r="BE430" i="2"/>
  <c r="BB430" i="2"/>
  <c r="BA430" i="2"/>
  <c r="AZ430" i="2"/>
  <c r="AY430" i="2"/>
  <c r="AA430" i="2"/>
  <c r="BC430" i="2" s="1"/>
  <c r="BD430" i="2" s="1"/>
  <c r="BG429" i="2"/>
  <c r="BF429" i="2"/>
  <c r="BE429" i="2"/>
  <c r="BB429" i="2"/>
  <c r="BA429" i="2"/>
  <c r="AZ429" i="2"/>
  <c r="AY429" i="2"/>
  <c r="AA429" i="2"/>
  <c r="BC429" i="2" s="1"/>
  <c r="BD429" i="2" s="1"/>
  <c r="BG428" i="2"/>
  <c r="BF428" i="2"/>
  <c r="BE428" i="2"/>
  <c r="BB428" i="2"/>
  <c r="BA428" i="2"/>
  <c r="AZ428" i="2"/>
  <c r="AY428" i="2"/>
  <c r="AA428" i="2"/>
  <c r="BC428" i="2" s="1"/>
  <c r="BD428" i="2" s="1"/>
  <c r="BG427" i="2"/>
  <c r="BF427" i="2"/>
  <c r="BE427" i="2"/>
  <c r="BB427" i="2"/>
  <c r="BA427" i="2"/>
  <c r="AZ427" i="2"/>
  <c r="AY427" i="2"/>
  <c r="AA427" i="2"/>
  <c r="BC427" i="2" s="1"/>
  <c r="BD427" i="2" s="1"/>
  <c r="BG426" i="2"/>
  <c r="BF426" i="2"/>
  <c r="BE426" i="2"/>
  <c r="BB426" i="2"/>
  <c r="BA426" i="2"/>
  <c r="AZ426" i="2"/>
  <c r="AY426" i="2"/>
  <c r="AA426" i="2"/>
  <c r="BC426" i="2" s="1"/>
  <c r="BD426" i="2" s="1"/>
  <c r="BG425" i="2"/>
  <c r="BF425" i="2"/>
  <c r="BE425" i="2"/>
  <c r="BB425" i="2"/>
  <c r="BA425" i="2"/>
  <c r="AZ425" i="2"/>
  <c r="AY425" i="2"/>
  <c r="AA425" i="2"/>
  <c r="BC425" i="2" s="1"/>
  <c r="BD425" i="2" s="1"/>
  <c r="BG424" i="2"/>
  <c r="BF424" i="2"/>
  <c r="BE424" i="2"/>
  <c r="BB424" i="2"/>
  <c r="BA424" i="2"/>
  <c r="AZ424" i="2"/>
  <c r="AY424" i="2"/>
  <c r="AA424" i="2"/>
  <c r="BC424" i="2" s="1"/>
  <c r="BD424" i="2" s="1"/>
  <c r="BG423" i="2"/>
  <c r="BF423" i="2"/>
  <c r="BE423" i="2"/>
  <c r="BB423" i="2"/>
  <c r="BA423" i="2"/>
  <c r="AZ423" i="2"/>
  <c r="AY423" i="2"/>
  <c r="AA423" i="2"/>
  <c r="BC423" i="2" s="1"/>
  <c r="BD423" i="2" s="1"/>
  <c r="BG422" i="2"/>
  <c r="BF422" i="2"/>
  <c r="BE422" i="2"/>
  <c r="BB422" i="2"/>
  <c r="BA422" i="2"/>
  <c r="AZ422" i="2"/>
  <c r="AY422" i="2"/>
  <c r="AA422" i="2"/>
  <c r="BC422" i="2" s="1"/>
  <c r="BD422" i="2" s="1"/>
  <c r="BG421" i="2"/>
  <c r="BF421" i="2"/>
  <c r="BE421" i="2"/>
  <c r="BB421" i="2"/>
  <c r="BA421" i="2"/>
  <c r="AZ421" i="2"/>
  <c r="AY421" i="2"/>
  <c r="AA421" i="2"/>
  <c r="BC421" i="2" s="1"/>
  <c r="BD421" i="2" s="1"/>
  <c r="BG420" i="2"/>
  <c r="BF420" i="2"/>
  <c r="BE420" i="2"/>
  <c r="BB420" i="2"/>
  <c r="BA420" i="2"/>
  <c r="AZ420" i="2"/>
  <c r="AY420" i="2"/>
  <c r="AA420" i="2"/>
  <c r="BC420" i="2" s="1"/>
  <c r="BD420" i="2" s="1"/>
  <c r="BG419" i="2"/>
  <c r="BF419" i="2"/>
  <c r="BE419" i="2"/>
  <c r="BB419" i="2"/>
  <c r="BA419" i="2"/>
  <c r="AZ419" i="2"/>
  <c r="AY419" i="2"/>
  <c r="AA419" i="2"/>
  <c r="BC419" i="2" s="1"/>
  <c r="BD419" i="2" s="1"/>
  <c r="BG418" i="2"/>
  <c r="BF418" i="2"/>
  <c r="BE418" i="2"/>
  <c r="BB418" i="2"/>
  <c r="BA418" i="2"/>
  <c r="AZ418" i="2"/>
  <c r="AY418" i="2"/>
  <c r="AA418" i="2"/>
  <c r="BC418" i="2" s="1"/>
  <c r="BD418" i="2" s="1"/>
  <c r="BG417" i="2"/>
  <c r="BF417" i="2"/>
  <c r="BE417" i="2"/>
  <c r="BB417" i="2"/>
  <c r="BA417" i="2"/>
  <c r="AZ417" i="2"/>
  <c r="AY417" i="2"/>
  <c r="AA417" i="2"/>
  <c r="BC417" i="2" s="1"/>
  <c r="BD417" i="2" s="1"/>
  <c r="BG416" i="2"/>
  <c r="BF416" i="2"/>
  <c r="BE416" i="2"/>
  <c r="BB416" i="2"/>
  <c r="BA416" i="2"/>
  <c r="AZ416" i="2"/>
  <c r="AY416" i="2"/>
  <c r="AA416" i="2"/>
  <c r="BC416" i="2" s="1"/>
  <c r="BD416" i="2" s="1"/>
  <c r="BG415" i="2"/>
  <c r="BF415" i="2"/>
  <c r="BE415" i="2"/>
  <c r="BB415" i="2"/>
  <c r="BA415" i="2"/>
  <c r="AZ415" i="2"/>
  <c r="AY415" i="2"/>
  <c r="AA415" i="2"/>
  <c r="BC415" i="2" s="1"/>
  <c r="BD415" i="2" s="1"/>
  <c r="BG414" i="2"/>
  <c r="BF414" i="2"/>
  <c r="BE414" i="2"/>
  <c r="BB414" i="2"/>
  <c r="BA414" i="2"/>
  <c r="AZ414" i="2"/>
  <c r="AY414" i="2"/>
  <c r="AA414" i="2"/>
  <c r="BC414" i="2" s="1"/>
  <c r="BD414" i="2" s="1"/>
  <c r="BG413" i="2"/>
  <c r="BF413" i="2"/>
  <c r="BE413" i="2"/>
  <c r="BB413" i="2"/>
  <c r="BA413" i="2"/>
  <c r="AZ413" i="2"/>
  <c r="AY413" i="2"/>
  <c r="AA413" i="2"/>
  <c r="BC413" i="2" s="1"/>
  <c r="BD413" i="2" s="1"/>
  <c r="BG412" i="2"/>
  <c r="BF412" i="2"/>
  <c r="BE412" i="2"/>
  <c r="BB412" i="2"/>
  <c r="BA412" i="2"/>
  <c r="AZ412" i="2"/>
  <c r="AY412" i="2"/>
  <c r="AA412" i="2"/>
  <c r="BC412" i="2" s="1"/>
  <c r="BD412" i="2" s="1"/>
  <c r="BG411" i="2"/>
  <c r="BF411" i="2"/>
  <c r="BE411" i="2"/>
  <c r="BB411" i="2"/>
  <c r="BA411" i="2"/>
  <c r="AZ411" i="2"/>
  <c r="AY411" i="2"/>
  <c r="AA411" i="2"/>
  <c r="BC411" i="2" s="1"/>
  <c r="BD411" i="2" s="1"/>
  <c r="BG410" i="2"/>
  <c r="BF410" i="2"/>
  <c r="BE410" i="2"/>
  <c r="BB410" i="2"/>
  <c r="BA410" i="2"/>
  <c r="AZ410" i="2"/>
  <c r="AY410" i="2"/>
  <c r="AA410" i="2"/>
  <c r="BC410" i="2" s="1"/>
  <c r="BD410" i="2" s="1"/>
  <c r="BG409" i="2"/>
  <c r="BF409" i="2"/>
  <c r="BE409" i="2"/>
  <c r="BB409" i="2"/>
  <c r="BA409" i="2"/>
  <c r="AZ409" i="2"/>
  <c r="AY409" i="2"/>
  <c r="AA409" i="2"/>
  <c r="BC409" i="2" s="1"/>
  <c r="BD409" i="2" s="1"/>
  <c r="BG408" i="2"/>
  <c r="BF408" i="2"/>
  <c r="BE408" i="2"/>
  <c r="BB408" i="2"/>
  <c r="BA408" i="2"/>
  <c r="AZ408" i="2"/>
  <c r="AY408" i="2"/>
  <c r="AA408" i="2"/>
  <c r="BC408" i="2" s="1"/>
  <c r="BD408" i="2" s="1"/>
  <c r="BG407" i="2"/>
  <c r="BF407" i="2"/>
  <c r="BE407" i="2"/>
  <c r="BB407" i="2"/>
  <c r="BA407" i="2"/>
  <c r="AZ407" i="2"/>
  <c r="AY407" i="2"/>
  <c r="AA407" i="2"/>
  <c r="BC407" i="2" s="1"/>
  <c r="BD407" i="2" s="1"/>
  <c r="BG406" i="2"/>
  <c r="BF406" i="2"/>
  <c r="BE406" i="2"/>
  <c r="BB406" i="2"/>
  <c r="BA406" i="2"/>
  <c r="AZ406" i="2"/>
  <c r="AY406" i="2"/>
  <c r="AA406" i="2"/>
  <c r="BC406" i="2" s="1"/>
  <c r="BD406" i="2" s="1"/>
  <c r="BG405" i="2"/>
  <c r="BF405" i="2"/>
  <c r="BE405" i="2"/>
  <c r="BB405" i="2"/>
  <c r="BA405" i="2"/>
  <c r="AZ405" i="2"/>
  <c r="AY405" i="2"/>
  <c r="AA405" i="2"/>
  <c r="BC405" i="2" s="1"/>
  <c r="BD405" i="2" s="1"/>
  <c r="BG404" i="2"/>
  <c r="BF404" i="2"/>
  <c r="BE404" i="2"/>
  <c r="BB404" i="2"/>
  <c r="BA404" i="2"/>
  <c r="AZ404" i="2"/>
  <c r="AY404" i="2"/>
  <c r="AA404" i="2"/>
  <c r="BC404" i="2" s="1"/>
  <c r="BD404" i="2" s="1"/>
  <c r="BG403" i="2"/>
  <c r="BF403" i="2"/>
  <c r="BE403" i="2"/>
  <c r="BB403" i="2"/>
  <c r="BA403" i="2"/>
  <c r="AZ403" i="2"/>
  <c r="AY403" i="2"/>
  <c r="AA403" i="2"/>
  <c r="BC403" i="2" s="1"/>
  <c r="BD403" i="2" s="1"/>
  <c r="BG402" i="2"/>
  <c r="BF402" i="2"/>
  <c r="BE402" i="2"/>
  <c r="BB402" i="2"/>
  <c r="BA402" i="2"/>
  <c r="AZ402" i="2"/>
  <c r="AY402" i="2"/>
  <c r="AA402" i="2"/>
  <c r="BC402" i="2" s="1"/>
  <c r="BD402" i="2" s="1"/>
  <c r="BG401" i="2"/>
  <c r="BF401" i="2"/>
  <c r="BE401" i="2"/>
  <c r="BB401" i="2"/>
  <c r="BA401" i="2"/>
  <c r="AZ401" i="2"/>
  <c r="AY401" i="2"/>
  <c r="AA401" i="2"/>
  <c r="BC401" i="2" s="1"/>
  <c r="BD401" i="2" s="1"/>
  <c r="BG400" i="2"/>
  <c r="BF400" i="2"/>
  <c r="BE400" i="2"/>
  <c r="BB400" i="2"/>
  <c r="BA400" i="2"/>
  <c r="AZ400" i="2"/>
  <c r="AY400" i="2"/>
  <c r="AA400" i="2"/>
  <c r="BC400" i="2" s="1"/>
  <c r="BD400" i="2" s="1"/>
  <c r="BG399" i="2"/>
  <c r="BF399" i="2"/>
  <c r="BE399" i="2"/>
  <c r="BB399" i="2"/>
  <c r="BA399" i="2"/>
  <c r="AZ399" i="2"/>
  <c r="AY399" i="2"/>
  <c r="AA399" i="2"/>
  <c r="BC399" i="2" s="1"/>
  <c r="BD399" i="2" s="1"/>
  <c r="BG398" i="2"/>
  <c r="BF398" i="2"/>
  <c r="BE398" i="2"/>
  <c r="BB398" i="2"/>
  <c r="BA398" i="2"/>
  <c r="AZ398" i="2"/>
  <c r="AY398" i="2"/>
  <c r="AA398" i="2"/>
  <c r="BC398" i="2" s="1"/>
  <c r="BD398" i="2" s="1"/>
  <c r="BG397" i="2"/>
  <c r="BF397" i="2"/>
  <c r="BE397" i="2"/>
  <c r="BB397" i="2"/>
  <c r="BA397" i="2"/>
  <c r="AZ397" i="2"/>
  <c r="AY397" i="2"/>
  <c r="AA397" i="2"/>
  <c r="BC397" i="2" s="1"/>
  <c r="BD397" i="2" s="1"/>
  <c r="BG396" i="2"/>
  <c r="BF396" i="2"/>
  <c r="BE396" i="2"/>
  <c r="BB396" i="2"/>
  <c r="BA396" i="2"/>
  <c r="AZ396" i="2"/>
  <c r="AY396" i="2"/>
  <c r="AA396" i="2"/>
  <c r="BC396" i="2" s="1"/>
  <c r="BD396" i="2" s="1"/>
  <c r="BG395" i="2"/>
  <c r="BF395" i="2"/>
  <c r="BE395" i="2"/>
  <c r="BB395" i="2"/>
  <c r="BA395" i="2"/>
  <c r="AZ395" i="2"/>
  <c r="AY395" i="2"/>
  <c r="AA395" i="2"/>
  <c r="BC395" i="2" s="1"/>
  <c r="BD395" i="2" s="1"/>
  <c r="BG394" i="2"/>
  <c r="BF394" i="2"/>
  <c r="BE394" i="2"/>
  <c r="BB394" i="2"/>
  <c r="BA394" i="2"/>
  <c r="AZ394" i="2"/>
  <c r="AY394" i="2"/>
  <c r="AA394" i="2"/>
  <c r="BC394" i="2" s="1"/>
  <c r="BD394" i="2" s="1"/>
  <c r="BG393" i="2"/>
  <c r="BF393" i="2"/>
  <c r="BE393" i="2"/>
  <c r="BB393" i="2"/>
  <c r="BA393" i="2"/>
  <c r="AZ393" i="2"/>
  <c r="AY393" i="2"/>
  <c r="AA393" i="2"/>
  <c r="BC393" i="2" s="1"/>
  <c r="BD393" i="2" s="1"/>
  <c r="BG392" i="2"/>
  <c r="BF392" i="2"/>
  <c r="BE392" i="2"/>
  <c r="BB392" i="2"/>
  <c r="BA392" i="2"/>
  <c r="AZ392" i="2"/>
  <c r="AY392" i="2"/>
  <c r="AA392" i="2"/>
  <c r="BC392" i="2" s="1"/>
  <c r="BD392" i="2" s="1"/>
  <c r="BG391" i="2"/>
  <c r="BF391" i="2"/>
  <c r="BE391" i="2"/>
  <c r="BB391" i="2"/>
  <c r="BA391" i="2"/>
  <c r="AZ391" i="2"/>
  <c r="AY391" i="2"/>
  <c r="AA391" i="2"/>
  <c r="BC391" i="2" s="1"/>
  <c r="BD391" i="2" s="1"/>
  <c r="BG390" i="2"/>
  <c r="BF390" i="2"/>
  <c r="BE390" i="2"/>
  <c r="BB390" i="2"/>
  <c r="BA390" i="2"/>
  <c r="AZ390" i="2"/>
  <c r="AY390" i="2"/>
  <c r="AA390" i="2"/>
  <c r="BC390" i="2" s="1"/>
  <c r="BD390" i="2" s="1"/>
  <c r="BG389" i="2"/>
  <c r="BF389" i="2"/>
  <c r="BE389" i="2"/>
  <c r="BB389" i="2"/>
  <c r="BA389" i="2"/>
  <c r="AZ389" i="2"/>
  <c r="AY389" i="2"/>
  <c r="AA389" i="2"/>
  <c r="BC389" i="2" s="1"/>
  <c r="BD389" i="2" s="1"/>
  <c r="BG388" i="2"/>
  <c r="BF388" i="2"/>
  <c r="BE388" i="2"/>
  <c r="BB388" i="2"/>
  <c r="BA388" i="2"/>
  <c r="AZ388" i="2"/>
  <c r="AY388" i="2"/>
  <c r="AA388" i="2"/>
  <c r="BC388" i="2" s="1"/>
  <c r="BD388" i="2" s="1"/>
  <c r="BG387" i="2"/>
  <c r="BF387" i="2"/>
  <c r="BE387" i="2"/>
  <c r="BB387" i="2"/>
  <c r="BA387" i="2"/>
  <c r="AZ387" i="2"/>
  <c r="AY387" i="2"/>
  <c r="AA387" i="2"/>
  <c r="BC387" i="2" s="1"/>
  <c r="BD387" i="2" s="1"/>
  <c r="BG386" i="2"/>
  <c r="BF386" i="2"/>
  <c r="BE386" i="2"/>
  <c r="BB386" i="2"/>
  <c r="BA386" i="2"/>
  <c r="AZ386" i="2"/>
  <c r="AY386" i="2"/>
  <c r="AA386" i="2"/>
  <c r="BC386" i="2" s="1"/>
  <c r="BD386" i="2" s="1"/>
  <c r="BG385" i="2"/>
  <c r="BF385" i="2"/>
  <c r="BE385" i="2"/>
  <c r="BB385" i="2"/>
  <c r="BA385" i="2"/>
  <c r="AZ385" i="2"/>
  <c r="AY385" i="2"/>
  <c r="AA385" i="2"/>
  <c r="BC385" i="2" s="1"/>
  <c r="BD385" i="2" s="1"/>
  <c r="BG384" i="2"/>
  <c r="BF384" i="2"/>
  <c r="BE384" i="2"/>
  <c r="BB384" i="2"/>
  <c r="BA384" i="2"/>
  <c r="AZ384" i="2"/>
  <c r="AY384" i="2"/>
  <c r="AA384" i="2"/>
  <c r="BC384" i="2" s="1"/>
  <c r="BD384" i="2" s="1"/>
  <c r="BG383" i="2"/>
  <c r="BF383" i="2"/>
  <c r="BE383" i="2"/>
  <c r="BB383" i="2"/>
  <c r="BA383" i="2"/>
  <c r="AZ383" i="2"/>
  <c r="AY383" i="2"/>
  <c r="AA383" i="2"/>
  <c r="BC383" i="2" s="1"/>
  <c r="BD383" i="2" s="1"/>
  <c r="BG382" i="2"/>
  <c r="BF382" i="2"/>
  <c r="BE382" i="2"/>
  <c r="BB382" i="2"/>
  <c r="BA382" i="2"/>
  <c r="AZ382" i="2"/>
  <c r="AY382" i="2"/>
  <c r="AA382" i="2"/>
  <c r="BC382" i="2" s="1"/>
  <c r="BD382" i="2" s="1"/>
  <c r="BG381" i="2"/>
  <c r="BF381" i="2"/>
  <c r="BE381" i="2"/>
  <c r="BB381" i="2"/>
  <c r="BA381" i="2"/>
  <c r="AZ381" i="2"/>
  <c r="AY381" i="2"/>
  <c r="AA381" i="2"/>
  <c r="BC381" i="2" s="1"/>
  <c r="BD381" i="2" s="1"/>
  <c r="BG380" i="2"/>
  <c r="BF380" i="2"/>
  <c r="BE380" i="2"/>
  <c r="BB380" i="2"/>
  <c r="BA380" i="2"/>
  <c r="AZ380" i="2"/>
  <c r="AY380" i="2"/>
  <c r="AA380" i="2"/>
  <c r="BC380" i="2" s="1"/>
  <c r="BD380" i="2" s="1"/>
  <c r="BG379" i="2"/>
  <c r="BF379" i="2"/>
  <c r="BE379" i="2"/>
  <c r="BB379" i="2"/>
  <c r="BA379" i="2"/>
  <c r="AZ379" i="2"/>
  <c r="AY379" i="2"/>
  <c r="AA379" i="2"/>
  <c r="BC379" i="2" s="1"/>
  <c r="BD379" i="2" s="1"/>
  <c r="BG378" i="2"/>
  <c r="BF378" i="2"/>
  <c r="BE378" i="2"/>
  <c r="BB378" i="2"/>
  <c r="BA378" i="2"/>
  <c r="AZ378" i="2"/>
  <c r="AY378" i="2"/>
  <c r="AA378" i="2"/>
  <c r="BC378" i="2" s="1"/>
  <c r="BD378" i="2" s="1"/>
  <c r="BG377" i="2"/>
  <c r="BF377" i="2"/>
  <c r="BE377" i="2"/>
  <c r="BB377" i="2"/>
  <c r="BA377" i="2"/>
  <c r="AZ377" i="2"/>
  <c r="AY377" i="2"/>
  <c r="AA377" i="2"/>
  <c r="BC377" i="2" s="1"/>
  <c r="BD377" i="2" s="1"/>
  <c r="BG376" i="2"/>
  <c r="BF376" i="2"/>
  <c r="BE376" i="2"/>
  <c r="BB376" i="2"/>
  <c r="BA376" i="2"/>
  <c r="AZ376" i="2"/>
  <c r="AY376" i="2"/>
  <c r="AA376" i="2"/>
  <c r="BC376" i="2" s="1"/>
  <c r="BD376" i="2" s="1"/>
  <c r="BG375" i="2"/>
  <c r="BF375" i="2"/>
  <c r="BE375" i="2"/>
  <c r="BB375" i="2"/>
  <c r="BA375" i="2"/>
  <c r="AZ375" i="2"/>
  <c r="AY375" i="2"/>
  <c r="AA375" i="2"/>
  <c r="BC375" i="2" s="1"/>
  <c r="BD375" i="2" s="1"/>
  <c r="BG374" i="2"/>
  <c r="BF374" i="2"/>
  <c r="BE374" i="2"/>
  <c r="BB374" i="2"/>
  <c r="BA374" i="2"/>
  <c r="AZ374" i="2"/>
  <c r="AY374" i="2"/>
  <c r="AA374" i="2"/>
  <c r="BC374" i="2" s="1"/>
  <c r="BD374" i="2" s="1"/>
  <c r="BG373" i="2"/>
  <c r="BF373" i="2"/>
  <c r="BE373" i="2"/>
  <c r="BB373" i="2"/>
  <c r="BA373" i="2"/>
  <c r="AZ373" i="2"/>
  <c r="AY373" i="2"/>
  <c r="AA373" i="2"/>
  <c r="BC373" i="2" s="1"/>
  <c r="BD373" i="2" s="1"/>
  <c r="BG372" i="2"/>
  <c r="BF372" i="2"/>
  <c r="BE372" i="2"/>
  <c r="BB372" i="2"/>
  <c r="BA372" i="2"/>
  <c r="AZ372" i="2"/>
  <c r="AY372" i="2"/>
  <c r="AA372" i="2"/>
  <c r="BC372" i="2" s="1"/>
  <c r="BD372" i="2" s="1"/>
  <c r="BG371" i="2"/>
  <c r="BF371" i="2"/>
  <c r="BE371" i="2"/>
  <c r="BB371" i="2"/>
  <c r="BA371" i="2"/>
  <c r="AZ371" i="2"/>
  <c r="AY371" i="2"/>
  <c r="AA371" i="2"/>
  <c r="BC371" i="2" s="1"/>
  <c r="BD371" i="2" s="1"/>
  <c r="BG370" i="2"/>
  <c r="BF370" i="2"/>
  <c r="BE370" i="2"/>
  <c r="BB370" i="2"/>
  <c r="BA370" i="2"/>
  <c r="AZ370" i="2"/>
  <c r="AY370" i="2"/>
  <c r="AA370" i="2"/>
  <c r="BC370" i="2" s="1"/>
  <c r="BD370" i="2" s="1"/>
  <c r="BG369" i="2"/>
  <c r="BF369" i="2"/>
  <c r="BE369" i="2"/>
  <c r="BB369" i="2"/>
  <c r="BA369" i="2"/>
  <c r="AZ369" i="2"/>
  <c r="AY369" i="2"/>
  <c r="AA369" i="2"/>
  <c r="BC369" i="2" s="1"/>
  <c r="BD369" i="2" s="1"/>
  <c r="BG368" i="2"/>
  <c r="BF368" i="2"/>
  <c r="BE368" i="2"/>
  <c r="BB368" i="2"/>
  <c r="BA368" i="2"/>
  <c r="AZ368" i="2"/>
  <c r="AY368" i="2"/>
  <c r="AA368" i="2"/>
  <c r="BC368" i="2" s="1"/>
  <c r="BD368" i="2" s="1"/>
  <c r="BG367" i="2"/>
  <c r="BF367" i="2"/>
  <c r="BE367" i="2"/>
  <c r="BB367" i="2"/>
  <c r="BA367" i="2"/>
  <c r="AZ367" i="2"/>
  <c r="AY367" i="2"/>
  <c r="AA367" i="2"/>
  <c r="BC367" i="2" s="1"/>
  <c r="BD367" i="2" s="1"/>
  <c r="BG366" i="2"/>
  <c r="BF366" i="2"/>
  <c r="BE366" i="2"/>
  <c r="BB366" i="2"/>
  <c r="BA366" i="2"/>
  <c r="AZ366" i="2"/>
  <c r="AY366" i="2"/>
  <c r="AA366" i="2"/>
  <c r="BC366" i="2" s="1"/>
  <c r="BD366" i="2" s="1"/>
  <c r="BG365" i="2"/>
  <c r="BF365" i="2"/>
  <c r="BE365" i="2"/>
  <c r="BB365" i="2"/>
  <c r="BA365" i="2"/>
  <c r="AZ365" i="2"/>
  <c r="AY365" i="2"/>
  <c r="AA365" i="2"/>
  <c r="BC365" i="2" s="1"/>
  <c r="BD365" i="2" s="1"/>
  <c r="BG364" i="2"/>
  <c r="BF364" i="2"/>
  <c r="BE364" i="2"/>
  <c r="BB364" i="2"/>
  <c r="BA364" i="2"/>
  <c r="AZ364" i="2"/>
  <c r="AY364" i="2"/>
  <c r="AA364" i="2"/>
  <c r="BC364" i="2" s="1"/>
  <c r="BD364" i="2" s="1"/>
  <c r="BG363" i="2"/>
  <c r="BF363" i="2"/>
  <c r="BE363" i="2"/>
  <c r="BB363" i="2"/>
  <c r="BA363" i="2"/>
  <c r="AZ363" i="2"/>
  <c r="AY363" i="2"/>
  <c r="AA363" i="2"/>
  <c r="BC363" i="2" s="1"/>
  <c r="BD363" i="2" s="1"/>
  <c r="BG362" i="2"/>
  <c r="BF362" i="2"/>
  <c r="BE362" i="2"/>
  <c r="BB362" i="2"/>
  <c r="BA362" i="2"/>
  <c r="AZ362" i="2"/>
  <c r="AY362" i="2"/>
  <c r="AA362" i="2"/>
  <c r="BC362" i="2" s="1"/>
  <c r="BD362" i="2" s="1"/>
  <c r="BG361" i="2"/>
  <c r="BF361" i="2"/>
  <c r="BE361" i="2"/>
  <c r="BB361" i="2"/>
  <c r="BA361" i="2"/>
  <c r="AZ361" i="2"/>
  <c r="AY361" i="2"/>
  <c r="AA361" i="2"/>
  <c r="BC361" i="2" s="1"/>
  <c r="BD361" i="2" s="1"/>
  <c r="BG360" i="2"/>
  <c r="BF360" i="2"/>
  <c r="BE360" i="2"/>
  <c r="BB360" i="2"/>
  <c r="BA360" i="2"/>
  <c r="AZ360" i="2"/>
  <c r="AY360" i="2"/>
  <c r="AA360" i="2"/>
  <c r="BC360" i="2" s="1"/>
  <c r="BD360" i="2" s="1"/>
  <c r="BG359" i="2"/>
  <c r="BF359" i="2"/>
  <c r="BE359" i="2"/>
  <c r="BB359" i="2"/>
  <c r="BA359" i="2"/>
  <c r="AZ359" i="2"/>
  <c r="AY359" i="2"/>
  <c r="AA359" i="2"/>
  <c r="BC359" i="2" s="1"/>
  <c r="BD359" i="2" s="1"/>
  <c r="BG358" i="2"/>
  <c r="BF358" i="2"/>
  <c r="BE358" i="2"/>
  <c r="BB358" i="2"/>
  <c r="BA358" i="2"/>
  <c r="AZ358" i="2"/>
  <c r="AY358" i="2"/>
  <c r="AA358" i="2"/>
  <c r="BC358" i="2" s="1"/>
  <c r="BD358" i="2" s="1"/>
  <c r="BG357" i="2"/>
  <c r="BF357" i="2"/>
  <c r="BE357" i="2"/>
  <c r="BB357" i="2"/>
  <c r="BA357" i="2"/>
  <c r="AZ357" i="2"/>
  <c r="AY357" i="2"/>
  <c r="AA357" i="2"/>
  <c r="BC357" i="2" s="1"/>
  <c r="BD357" i="2" s="1"/>
  <c r="BG356" i="2"/>
  <c r="BF356" i="2"/>
  <c r="BE356" i="2"/>
  <c r="BB356" i="2"/>
  <c r="BA356" i="2"/>
  <c r="AZ356" i="2"/>
  <c r="AY356" i="2"/>
  <c r="AA356" i="2"/>
  <c r="BC356" i="2" s="1"/>
  <c r="BD356" i="2" s="1"/>
  <c r="BG355" i="2"/>
  <c r="BF355" i="2"/>
  <c r="BE355" i="2"/>
  <c r="BB355" i="2"/>
  <c r="BA355" i="2"/>
  <c r="AZ355" i="2"/>
  <c r="AY355" i="2"/>
  <c r="AA355" i="2"/>
  <c r="BC355" i="2" s="1"/>
  <c r="BD355" i="2" s="1"/>
  <c r="BG354" i="2"/>
  <c r="BF354" i="2"/>
  <c r="BE354" i="2"/>
  <c r="BB354" i="2"/>
  <c r="BA354" i="2"/>
  <c r="AZ354" i="2"/>
  <c r="AY354" i="2"/>
  <c r="AA354" i="2"/>
  <c r="BC354" i="2" s="1"/>
  <c r="BD354" i="2" s="1"/>
  <c r="BG353" i="2"/>
  <c r="BF353" i="2"/>
  <c r="BE353" i="2"/>
  <c r="BB353" i="2"/>
  <c r="BA353" i="2"/>
  <c r="AZ353" i="2"/>
  <c r="AY353" i="2"/>
  <c r="AA353" i="2"/>
  <c r="BC353" i="2" s="1"/>
  <c r="BD353" i="2" s="1"/>
  <c r="BG352" i="2"/>
  <c r="BF352" i="2"/>
  <c r="BE352" i="2"/>
  <c r="BB352" i="2"/>
  <c r="BA352" i="2"/>
  <c r="AZ352" i="2"/>
  <c r="AY352" i="2"/>
  <c r="AA352" i="2"/>
  <c r="BC352" i="2" s="1"/>
  <c r="BD352" i="2" s="1"/>
  <c r="BG351" i="2"/>
  <c r="BF351" i="2"/>
  <c r="BE351" i="2"/>
  <c r="BB351" i="2"/>
  <c r="BA351" i="2"/>
  <c r="AZ351" i="2"/>
  <c r="AY351" i="2"/>
  <c r="AA351" i="2"/>
  <c r="BC351" i="2" s="1"/>
  <c r="BD351" i="2" s="1"/>
  <c r="BG350" i="2"/>
  <c r="BF350" i="2"/>
  <c r="BE350" i="2"/>
  <c r="BB350" i="2"/>
  <c r="BA350" i="2"/>
  <c r="AZ350" i="2"/>
  <c r="AY350" i="2"/>
  <c r="AA350" i="2"/>
  <c r="BC350" i="2" s="1"/>
  <c r="BD350" i="2" s="1"/>
  <c r="BG349" i="2"/>
  <c r="BF349" i="2"/>
  <c r="BE349" i="2"/>
  <c r="BB349" i="2"/>
  <c r="BA349" i="2"/>
  <c r="AZ349" i="2"/>
  <c r="AY349" i="2"/>
  <c r="AA349" i="2"/>
  <c r="BC349" i="2" s="1"/>
  <c r="BD349" i="2" s="1"/>
  <c r="BG348" i="2"/>
  <c r="BF348" i="2"/>
  <c r="BE348" i="2"/>
  <c r="BB348" i="2"/>
  <c r="BA348" i="2"/>
  <c r="AZ348" i="2"/>
  <c r="AY348" i="2"/>
  <c r="AA348" i="2"/>
  <c r="BC348" i="2" s="1"/>
  <c r="BD348" i="2" s="1"/>
  <c r="BG347" i="2"/>
  <c r="BF347" i="2"/>
  <c r="BE347" i="2"/>
  <c r="BB347" i="2"/>
  <c r="BA347" i="2"/>
  <c r="AZ347" i="2"/>
  <c r="AY347" i="2"/>
  <c r="AA347" i="2"/>
  <c r="BC347" i="2" s="1"/>
  <c r="BD347" i="2" s="1"/>
  <c r="BG346" i="2"/>
  <c r="BF346" i="2"/>
  <c r="BE346" i="2"/>
  <c r="BB346" i="2"/>
  <c r="BA346" i="2"/>
  <c r="AZ346" i="2"/>
  <c r="AY346" i="2"/>
  <c r="AA346" i="2"/>
  <c r="BC346" i="2" s="1"/>
  <c r="BD346" i="2" s="1"/>
  <c r="BG345" i="2"/>
  <c r="BF345" i="2"/>
  <c r="BE345" i="2"/>
  <c r="BB345" i="2"/>
  <c r="BA345" i="2"/>
  <c r="AZ345" i="2"/>
  <c r="AY345" i="2"/>
  <c r="AA345" i="2"/>
  <c r="BC345" i="2" s="1"/>
  <c r="BD345" i="2" s="1"/>
  <c r="BG344" i="2"/>
  <c r="BF344" i="2"/>
  <c r="BE344" i="2"/>
  <c r="BB344" i="2"/>
  <c r="BA344" i="2"/>
  <c r="AZ344" i="2"/>
  <c r="AY344" i="2"/>
  <c r="AA344" i="2"/>
  <c r="BC344" i="2" s="1"/>
  <c r="BD344" i="2" s="1"/>
  <c r="BG343" i="2"/>
  <c r="BF343" i="2"/>
  <c r="BE343" i="2"/>
  <c r="BB343" i="2"/>
  <c r="BA343" i="2"/>
  <c r="AZ343" i="2"/>
  <c r="AY343" i="2"/>
  <c r="AA343" i="2"/>
  <c r="BC343" i="2" s="1"/>
  <c r="BD343" i="2" s="1"/>
  <c r="BG342" i="2"/>
  <c r="BF342" i="2"/>
  <c r="BE342" i="2"/>
  <c r="BB342" i="2"/>
  <c r="BA342" i="2"/>
  <c r="AZ342" i="2"/>
  <c r="AY342" i="2"/>
  <c r="AA342" i="2"/>
  <c r="BC342" i="2" s="1"/>
  <c r="BD342" i="2" s="1"/>
  <c r="BG341" i="2"/>
  <c r="BF341" i="2"/>
  <c r="BE341" i="2"/>
  <c r="BB341" i="2"/>
  <c r="BA341" i="2"/>
  <c r="AZ341" i="2"/>
  <c r="AY341" i="2"/>
  <c r="AA341" i="2"/>
  <c r="BC341" i="2" s="1"/>
  <c r="BD341" i="2" s="1"/>
  <c r="BG340" i="2"/>
  <c r="BF340" i="2"/>
  <c r="BE340" i="2"/>
  <c r="BB340" i="2"/>
  <c r="BA340" i="2"/>
  <c r="AZ340" i="2"/>
  <c r="AY340" i="2"/>
  <c r="AA340" i="2"/>
  <c r="BC340" i="2" s="1"/>
  <c r="BD340" i="2" s="1"/>
  <c r="BG339" i="2"/>
  <c r="BF339" i="2"/>
  <c r="BE339" i="2"/>
  <c r="BB339" i="2"/>
  <c r="BA339" i="2"/>
  <c r="AZ339" i="2"/>
  <c r="AY339" i="2"/>
  <c r="AA339" i="2"/>
  <c r="BC339" i="2" s="1"/>
  <c r="BD339" i="2" s="1"/>
  <c r="BG338" i="2"/>
  <c r="BF338" i="2"/>
  <c r="BE338" i="2"/>
  <c r="BB338" i="2"/>
  <c r="BA338" i="2"/>
  <c r="AZ338" i="2"/>
  <c r="AY338" i="2"/>
  <c r="AA338" i="2"/>
  <c r="BC338" i="2" s="1"/>
  <c r="BD338" i="2" s="1"/>
  <c r="BG337" i="2"/>
  <c r="BF337" i="2"/>
  <c r="BE337" i="2"/>
  <c r="BB337" i="2"/>
  <c r="BA337" i="2"/>
  <c r="AZ337" i="2"/>
  <c r="AY337" i="2"/>
  <c r="AA337" i="2"/>
  <c r="BC337" i="2" s="1"/>
  <c r="BD337" i="2" s="1"/>
  <c r="BG336" i="2"/>
  <c r="BF336" i="2"/>
  <c r="BE336" i="2"/>
  <c r="BB336" i="2"/>
  <c r="BA336" i="2"/>
  <c r="AZ336" i="2"/>
  <c r="AY336" i="2"/>
  <c r="AA336" i="2"/>
  <c r="BC336" i="2" s="1"/>
  <c r="BD336" i="2" s="1"/>
  <c r="BG335" i="2"/>
  <c r="BF335" i="2"/>
  <c r="BE335" i="2"/>
  <c r="BB335" i="2"/>
  <c r="BA335" i="2"/>
  <c r="AZ335" i="2"/>
  <c r="AY335" i="2"/>
  <c r="AA335" i="2"/>
  <c r="BC335" i="2" s="1"/>
  <c r="BD335" i="2" s="1"/>
  <c r="BG334" i="2"/>
  <c r="BF334" i="2"/>
  <c r="BE334" i="2"/>
  <c r="BB334" i="2"/>
  <c r="BA334" i="2"/>
  <c r="AZ334" i="2"/>
  <c r="AY334" i="2"/>
  <c r="AA334" i="2"/>
  <c r="BC334" i="2" s="1"/>
  <c r="BD334" i="2" s="1"/>
  <c r="BG333" i="2"/>
  <c r="BF333" i="2"/>
  <c r="BE333" i="2"/>
  <c r="BB333" i="2"/>
  <c r="BA333" i="2"/>
  <c r="AZ333" i="2"/>
  <c r="AY333" i="2"/>
  <c r="AA333" i="2"/>
  <c r="BC333" i="2" s="1"/>
  <c r="BD333" i="2" s="1"/>
  <c r="BG332" i="2"/>
  <c r="BF332" i="2"/>
  <c r="BE332" i="2"/>
  <c r="BB332" i="2"/>
  <c r="BA332" i="2"/>
  <c r="AZ332" i="2"/>
  <c r="AY332" i="2"/>
  <c r="AA332" i="2"/>
  <c r="BC332" i="2" s="1"/>
  <c r="BD332" i="2" s="1"/>
  <c r="BG331" i="2"/>
  <c r="BF331" i="2"/>
  <c r="BE331" i="2"/>
  <c r="BB331" i="2"/>
  <c r="BA331" i="2"/>
  <c r="AZ331" i="2"/>
  <c r="AY331" i="2"/>
  <c r="AA331" i="2"/>
  <c r="BC331" i="2" s="1"/>
  <c r="BD331" i="2" s="1"/>
  <c r="BG330" i="2"/>
  <c r="BF330" i="2"/>
  <c r="BE330" i="2"/>
  <c r="BB330" i="2"/>
  <c r="BA330" i="2"/>
  <c r="AZ330" i="2"/>
  <c r="AY330" i="2"/>
  <c r="AA330" i="2"/>
  <c r="BC330" i="2" s="1"/>
  <c r="BD330" i="2" s="1"/>
  <c r="BG329" i="2"/>
  <c r="BF329" i="2"/>
  <c r="BE329" i="2"/>
  <c r="BB329" i="2"/>
  <c r="BA329" i="2"/>
  <c r="AZ329" i="2"/>
  <c r="AY329" i="2"/>
  <c r="AA329" i="2"/>
  <c r="BC329" i="2" s="1"/>
  <c r="BD329" i="2" s="1"/>
  <c r="BG328" i="2"/>
  <c r="BF328" i="2"/>
  <c r="BE328" i="2"/>
  <c r="BB328" i="2"/>
  <c r="BA328" i="2"/>
  <c r="AZ328" i="2"/>
  <c r="AY328" i="2"/>
  <c r="AA328" i="2"/>
  <c r="BC328" i="2" s="1"/>
  <c r="BD328" i="2" s="1"/>
  <c r="BG327" i="2"/>
  <c r="BF327" i="2"/>
  <c r="BE327" i="2"/>
  <c r="BB327" i="2"/>
  <c r="BA327" i="2"/>
  <c r="AZ327" i="2"/>
  <c r="AY327" i="2"/>
  <c r="AA327" i="2"/>
  <c r="BC327" i="2" s="1"/>
  <c r="BD327" i="2" s="1"/>
  <c r="BG326" i="2"/>
  <c r="BF326" i="2"/>
  <c r="BE326" i="2"/>
  <c r="BB326" i="2"/>
  <c r="BA326" i="2"/>
  <c r="AZ326" i="2"/>
  <c r="AY326" i="2"/>
  <c r="AA326" i="2"/>
  <c r="BC326" i="2" s="1"/>
  <c r="BD326" i="2" s="1"/>
  <c r="BG325" i="2"/>
  <c r="BF325" i="2"/>
  <c r="BE325" i="2"/>
  <c r="BB325" i="2"/>
  <c r="BA325" i="2"/>
  <c r="AZ325" i="2"/>
  <c r="AY325" i="2"/>
  <c r="AA325" i="2"/>
  <c r="BC325" i="2" s="1"/>
  <c r="BD325" i="2" s="1"/>
  <c r="BG324" i="2"/>
  <c r="BF324" i="2"/>
  <c r="BE324" i="2"/>
  <c r="BB324" i="2"/>
  <c r="BA324" i="2"/>
  <c r="AZ324" i="2"/>
  <c r="AY324" i="2"/>
  <c r="AA324" i="2"/>
  <c r="BC324" i="2" s="1"/>
  <c r="BD324" i="2" s="1"/>
  <c r="BG323" i="2"/>
  <c r="BF323" i="2"/>
  <c r="BE323" i="2"/>
  <c r="BB323" i="2"/>
  <c r="BA323" i="2"/>
  <c r="AZ323" i="2"/>
  <c r="AY323" i="2"/>
  <c r="AA323" i="2"/>
  <c r="BC323" i="2" s="1"/>
  <c r="BD323" i="2" s="1"/>
  <c r="BG322" i="2"/>
  <c r="BF322" i="2"/>
  <c r="BE322" i="2"/>
  <c r="BB322" i="2"/>
  <c r="BA322" i="2"/>
  <c r="AZ322" i="2"/>
  <c r="AY322" i="2"/>
  <c r="AA322" i="2"/>
  <c r="BC322" i="2" s="1"/>
  <c r="BD322" i="2" s="1"/>
  <c r="BG321" i="2"/>
  <c r="BF321" i="2"/>
  <c r="BE321" i="2"/>
  <c r="BB321" i="2"/>
  <c r="BA321" i="2"/>
  <c r="AZ321" i="2"/>
  <c r="AY321" i="2"/>
  <c r="AA321" i="2"/>
  <c r="BC321" i="2" s="1"/>
  <c r="BD321" i="2" s="1"/>
  <c r="BG320" i="2"/>
  <c r="BF320" i="2"/>
  <c r="BE320" i="2"/>
  <c r="BB320" i="2"/>
  <c r="BA320" i="2"/>
  <c r="AZ320" i="2"/>
  <c r="AY320" i="2"/>
  <c r="AA320" i="2"/>
  <c r="BC320" i="2" s="1"/>
  <c r="BD320" i="2" s="1"/>
  <c r="BG319" i="2"/>
  <c r="BF319" i="2"/>
  <c r="BE319" i="2"/>
  <c r="BB319" i="2"/>
  <c r="BA319" i="2"/>
  <c r="AZ319" i="2"/>
  <c r="AY319" i="2"/>
  <c r="AA319" i="2"/>
  <c r="BC319" i="2" s="1"/>
  <c r="BD319" i="2" s="1"/>
  <c r="BG318" i="2"/>
  <c r="BF318" i="2"/>
  <c r="BE318" i="2"/>
  <c r="BB318" i="2"/>
  <c r="BA318" i="2"/>
  <c r="AZ318" i="2"/>
  <c r="AY318" i="2"/>
  <c r="AA318" i="2"/>
  <c r="BC318" i="2" s="1"/>
  <c r="BD318" i="2" s="1"/>
  <c r="BG317" i="2"/>
  <c r="BF317" i="2"/>
  <c r="BE317" i="2"/>
  <c r="BB317" i="2"/>
  <c r="BA317" i="2"/>
  <c r="AZ317" i="2"/>
  <c r="AY317" i="2"/>
  <c r="AA317" i="2"/>
  <c r="BC317" i="2" s="1"/>
  <c r="BD317" i="2" s="1"/>
  <c r="BG316" i="2"/>
  <c r="BF316" i="2"/>
  <c r="BE316" i="2"/>
  <c r="BB316" i="2"/>
  <c r="BA316" i="2"/>
  <c r="AZ316" i="2"/>
  <c r="AY316" i="2"/>
  <c r="AA316" i="2"/>
  <c r="BC316" i="2" s="1"/>
  <c r="BD316" i="2" s="1"/>
  <c r="BG315" i="2"/>
  <c r="BF315" i="2"/>
  <c r="BE315" i="2"/>
  <c r="BB315" i="2"/>
  <c r="BA315" i="2"/>
  <c r="AZ315" i="2"/>
  <c r="AY315" i="2"/>
  <c r="AA315" i="2"/>
  <c r="BC315" i="2" s="1"/>
  <c r="BD315" i="2" s="1"/>
  <c r="BG314" i="2"/>
  <c r="BF314" i="2"/>
  <c r="BE314" i="2"/>
  <c r="BB314" i="2"/>
  <c r="BA314" i="2"/>
  <c r="AZ314" i="2"/>
  <c r="AY314" i="2"/>
  <c r="AA314" i="2"/>
  <c r="BC314" i="2" s="1"/>
  <c r="BD314" i="2" s="1"/>
  <c r="BG313" i="2"/>
  <c r="BF313" i="2"/>
  <c r="BE313" i="2"/>
  <c r="BB313" i="2"/>
  <c r="BA313" i="2"/>
  <c r="AZ313" i="2"/>
  <c r="AY313" i="2"/>
  <c r="AA313" i="2"/>
  <c r="BC313" i="2" s="1"/>
  <c r="BD313" i="2" s="1"/>
  <c r="BG312" i="2"/>
  <c r="BF312" i="2"/>
  <c r="BE312" i="2"/>
  <c r="BB312" i="2"/>
  <c r="BA312" i="2"/>
  <c r="AZ312" i="2"/>
  <c r="AY312" i="2"/>
  <c r="AA312" i="2"/>
  <c r="BC312" i="2" s="1"/>
  <c r="BD312" i="2" s="1"/>
  <c r="BG311" i="2"/>
  <c r="BF311" i="2"/>
  <c r="BE311" i="2"/>
  <c r="BB311" i="2"/>
  <c r="BA311" i="2"/>
  <c r="AZ311" i="2"/>
  <c r="AY311" i="2"/>
  <c r="AA311" i="2"/>
  <c r="BC311" i="2" s="1"/>
  <c r="BD311" i="2" s="1"/>
  <c r="BG310" i="2"/>
  <c r="BF310" i="2"/>
  <c r="BE310" i="2"/>
  <c r="BB310" i="2"/>
  <c r="BA310" i="2"/>
  <c r="AZ310" i="2"/>
  <c r="AY310" i="2"/>
  <c r="AA310" i="2"/>
  <c r="BC310" i="2" s="1"/>
  <c r="BD310" i="2" s="1"/>
  <c r="BG309" i="2"/>
  <c r="BF309" i="2"/>
  <c r="BE309" i="2"/>
  <c r="BB309" i="2"/>
  <c r="BA309" i="2"/>
  <c r="AZ309" i="2"/>
  <c r="AY309" i="2"/>
  <c r="AA309" i="2"/>
  <c r="BC309" i="2" s="1"/>
  <c r="BD309" i="2" s="1"/>
  <c r="BG308" i="2"/>
  <c r="BF308" i="2"/>
  <c r="BE308" i="2"/>
  <c r="BB308" i="2"/>
  <c r="BA308" i="2"/>
  <c r="AZ308" i="2"/>
  <c r="AY308" i="2"/>
  <c r="AA308" i="2"/>
  <c r="BC308" i="2" s="1"/>
  <c r="BD308" i="2" s="1"/>
  <c r="BG307" i="2"/>
  <c r="BF307" i="2"/>
  <c r="BE307" i="2"/>
  <c r="BB307" i="2"/>
  <c r="BA307" i="2"/>
  <c r="AZ307" i="2"/>
  <c r="AY307" i="2"/>
  <c r="AA307" i="2"/>
  <c r="BC307" i="2" s="1"/>
  <c r="BD307" i="2" s="1"/>
  <c r="BG306" i="2"/>
  <c r="BF306" i="2"/>
  <c r="BE306" i="2"/>
  <c r="BB306" i="2"/>
  <c r="BA306" i="2"/>
  <c r="AZ306" i="2"/>
  <c r="AY306" i="2"/>
  <c r="AA306" i="2"/>
  <c r="BC306" i="2" s="1"/>
  <c r="BD306" i="2" s="1"/>
  <c r="BG305" i="2"/>
  <c r="BF305" i="2"/>
  <c r="BE305" i="2"/>
  <c r="BB305" i="2"/>
  <c r="BA305" i="2"/>
  <c r="AZ305" i="2"/>
  <c r="AY305" i="2"/>
  <c r="AA305" i="2"/>
  <c r="BC305" i="2" s="1"/>
  <c r="BD305" i="2" s="1"/>
  <c r="BG304" i="2"/>
  <c r="BF304" i="2"/>
  <c r="BE304" i="2"/>
  <c r="BB304" i="2"/>
  <c r="BA304" i="2"/>
  <c r="AZ304" i="2"/>
  <c r="AY304" i="2"/>
  <c r="AA304" i="2"/>
  <c r="BC304" i="2" s="1"/>
  <c r="BD304" i="2" s="1"/>
  <c r="BG303" i="2"/>
  <c r="BF303" i="2"/>
  <c r="BE303" i="2"/>
  <c r="BB303" i="2"/>
  <c r="BA303" i="2"/>
  <c r="AZ303" i="2"/>
  <c r="AY303" i="2"/>
  <c r="AA303" i="2"/>
  <c r="BC303" i="2" s="1"/>
  <c r="BD303" i="2" s="1"/>
  <c r="BG302" i="2"/>
  <c r="BF302" i="2"/>
  <c r="BE302" i="2"/>
  <c r="BB302" i="2"/>
  <c r="BA302" i="2"/>
  <c r="AZ302" i="2"/>
  <c r="AY302" i="2"/>
  <c r="AA302" i="2"/>
  <c r="BC302" i="2" s="1"/>
  <c r="BD302" i="2" s="1"/>
  <c r="BG301" i="2"/>
  <c r="BF301" i="2"/>
  <c r="BE301" i="2"/>
  <c r="BB301" i="2"/>
  <c r="BA301" i="2"/>
  <c r="AZ301" i="2"/>
  <c r="AY301" i="2"/>
  <c r="AA301" i="2"/>
  <c r="BC301" i="2" s="1"/>
  <c r="BD301" i="2" s="1"/>
  <c r="BG300" i="2"/>
  <c r="BF300" i="2"/>
  <c r="BE300" i="2"/>
  <c r="BB300" i="2"/>
  <c r="BA300" i="2"/>
  <c r="AZ300" i="2"/>
  <c r="AY300" i="2"/>
  <c r="AA300" i="2"/>
  <c r="BC300" i="2" s="1"/>
  <c r="BD300" i="2" s="1"/>
  <c r="BG299" i="2"/>
  <c r="BF299" i="2"/>
  <c r="BE299" i="2"/>
  <c r="BB299" i="2"/>
  <c r="BA299" i="2"/>
  <c r="AZ299" i="2"/>
  <c r="AY299" i="2"/>
  <c r="AA299" i="2"/>
  <c r="BC299" i="2" s="1"/>
  <c r="BD299" i="2" s="1"/>
  <c r="BG298" i="2"/>
  <c r="BF298" i="2"/>
  <c r="BE298" i="2"/>
  <c r="BB298" i="2"/>
  <c r="BA298" i="2"/>
  <c r="AZ298" i="2"/>
  <c r="AY298" i="2"/>
  <c r="AA298" i="2"/>
  <c r="BC298" i="2" s="1"/>
  <c r="BD298" i="2" s="1"/>
  <c r="BG297" i="2"/>
  <c r="BF297" i="2"/>
  <c r="BE297" i="2"/>
  <c r="BB297" i="2"/>
  <c r="BA297" i="2"/>
  <c r="AZ297" i="2"/>
  <c r="AY297" i="2"/>
  <c r="AA297" i="2"/>
  <c r="BC297" i="2" s="1"/>
  <c r="BD297" i="2" s="1"/>
  <c r="BG296" i="2"/>
  <c r="BF296" i="2"/>
  <c r="BE296" i="2"/>
  <c r="BB296" i="2"/>
  <c r="BA296" i="2"/>
  <c r="AZ296" i="2"/>
  <c r="AY296" i="2"/>
  <c r="AA296" i="2"/>
  <c r="BC296" i="2" s="1"/>
  <c r="BD296" i="2" s="1"/>
  <c r="BG295" i="2"/>
  <c r="BF295" i="2"/>
  <c r="BE295" i="2"/>
  <c r="BB295" i="2"/>
  <c r="BA295" i="2"/>
  <c r="AZ295" i="2"/>
  <c r="AY295" i="2"/>
  <c r="AA295" i="2"/>
  <c r="BC295" i="2" s="1"/>
  <c r="BD295" i="2" s="1"/>
  <c r="BG294" i="2"/>
  <c r="BF294" i="2"/>
  <c r="BE294" i="2"/>
  <c r="BB294" i="2"/>
  <c r="BA294" i="2"/>
  <c r="AZ294" i="2"/>
  <c r="AY294" i="2"/>
  <c r="AA294" i="2"/>
  <c r="BC294" i="2" s="1"/>
  <c r="BD294" i="2" s="1"/>
  <c r="BG293" i="2"/>
  <c r="BF293" i="2"/>
  <c r="BE293" i="2"/>
  <c r="BB293" i="2"/>
  <c r="BA293" i="2"/>
  <c r="AZ293" i="2"/>
  <c r="AY293" i="2"/>
  <c r="AA293" i="2"/>
  <c r="BC293" i="2" s="1"/>
  <c r="BD293" i="2" s="1"/>
  <c r="BG292" i="2"/>
  <c r="BF292" i="2"/>
  <c r="BE292" i="2"/>
  <c r="BB292" i="2"/>
  <c r="BA292" i="2"/>
  <c r="AZ292" i="2"/>
  <c r="AY292" i="2"/>
  <c r="AA292" i="2"/>
  <c r="BC292" i="2" s="1"/>
  <c r="BD292" i="2" s="1"/>
  <c r="BG291" i="2"/>
  <c r="BF291" i="2"/>
  <c r="BE291" i="2"/>
  <c r="BB291" i="2"/>
  <c r="BA291" i="2"/>
  <c r="AZ291" i="2"/>
  <c r="AY291" i="2"/>
  <c r="AA291" i="2"/>
  <c r="BC291" i="2" s="1"/>
  <c r="BD291" i="2" s="1"/>
  <c r="BG290" i="2"/>
  <c r="BF290" i="2"/>
  <c r="BE290" i="2"/>
  <c r="BB290" i="2"/>
  <c r="BA290" i="2"/>
  <c r="AZ290" i="2"/>
  <c r="AY290" i="2"/>
  <c r="AA290" i="2"/>
  <c r="BC290" i="2" s="1"/>
  <c r="BD290" i="2" s="1"/>
  <c r="BG289" i="2"/>
  <c r="BF289" i="2"/>
  <c r="BE289" i="2"/>
  <c r="BB289" i="2"/>
  <c r="BA289" i="2"/>
  <c r="AZ289" i="2"/>
  <c r="AY289" i="2"/>
  <c r="AA289" i="2"/>
  <c r="BC289" i="2" s="1"/>
  <c r="BD289" i="2" s="1"/>
  <c r="BG288" i="2"/>
  <c r="BF288" i="2"/>
  <c r="BE288" i="2"/>
  <c r="BB288" i="2"/>
  <c r="BA288" i="2"/>
  <c r="AZ288" i="2"/>
  <c r="AY288" i="2"/>
  <c r="AA288" i="2"/>
  <c r="BC288" i="2" s="1"/>
  <c r="BD288" i="2" s="1"/>
  <c r="BG287" i="2"/>
  <c r="BF287" i="2"/>
  <c r="BE287" i="2"/>
  <c r="BB287" i="2"/>
  <c r="BA287" i="2"/>
  <c r="AZ287" i="2"/>
  <c r="AY287" i="2"/>
  <c r="AA287" i="2"/>
  <c r="BC287" i="2" s="1"/>
  <c r="BD287" i="2" s="1"/>
  <c r="BG286" i="2"/>
  <c r="BF286" i="2"/>
  <c r="BE286" i="2"/>
  <c r="BB286" i="2"/>
  <c r="BA286" i="2"/>
  <c r="AZ286" i="2"/>
  <c r="AY286" i="2"/>
  <c r="AA286" i="2"/>
  <c r="BC286" i="2" s="1"/>
  <c r="BD286" i="2" s="1"/>
  <c r="BG285" i="2"/>
  <c r="BF285" i="2"/>
  <c r="BE285" i="2"/>
  <c r="BB285" i="2"/>
  <c r="BA285" i="2"/>
  <c r="AZ285" i="2"/>
  <c r="AY285" i="2"/>
  <c r="AA285" i="2"/>
  <c r="BC285" i="2" s="1"/>
  <c r="BD285" i="2" s="1"/>
  <c r="BG284" i="2"/>
  <c r="BF284" i="2"/>
  <c r="BE284" i="2"/>
  <c r="BB284" i="2"/>
  <c r="BA284" i="2"/>
  <c r="AZ284" i="2"/>
  <c r="AY284" i="2"/>
  <c r="AA284" i="2"/>
  <c r="BC284" i="2" s="1"/>
  <c r="BD284" i="2" s="1"/>
  <c r="BG283" i="2"/>
  <c r="BF283" i="2"/>
  <c r="BE283" i="2"/>
  <c r="BB283" i="2"/>
  <c r="BA283" i="2"/>
  <c r="AZ283" i="2"/>
  <c r="AY283" i="2"/>
  <c r="AA283" i="2"/>
  <c r="BC283" i="2" s="1"/>
  <c r="BD283" i="2" s="1"/>
  <c r="BG282" i="2"/>
  <c r="BF282" i="2"/>
  <c r="BE282" i="2"/>
  <c r="BB282" i="2"/>
  <c r="BA282" i="2"/>
  <c r="AZ282" i="2"/>
  <c r="AY282" i="2"/>
  <c r="AA282" i="2"/>
  <c r="BC282" i="2" s="1"/>
  <c r="BD282" i="2" s="1"/>
  <c r="BG281" i="2"/>
  <c r="BF281" i="2"/>
  <c r="BE281" i="2"/>
  <c r="BB281" i="2"/>
  <c r="BA281" i="2"/>
  <c r="AZ281" i="2"/>
  <c r="AY281" i="2"/>
  <c r="AA281" i="2"/>
  <c r="BC281" i="2" s="1"/>
  <c r="BD281" i="2" s="1"/>
  <c r="BG280" i="2"/>
  <c r="BF280" i="2"/>
  <c r="BE280" i="2"/>
  <c r="BB280" i="2"/>
  <c r="BA280" i="2"/>
  <c r="AZ280" i="2"/>
  <c r="AY280" i="2"/>
  <c r="AA280" i="2"/>
  <c r="BC280" i="2" s="1"/>
  <c r="BD280" i="2" s="1"/>
  <c r="BG279" i="2"/>
  <c r="BF279" i="2"/>
  <c r="BE279" i="2"/>
  <c r="BB279" i="2"/>
  <c r="BA279" i="2"/>
  <c r="AZ279" i="2"/>
  <c r="AY279" i="2"/>
  <c r="AA279" i="2"/>
  <c r="BC279" i="2" s="1"/>
  <c r="BD279" i="2" s="1"/>
  <c r="BG278" i="2"/>
  <c r="BF278" i="2"/>
  <c r="BE278" i="2"/>
  <c r="BB278" i="2"/>
  <c r="BA278" i="2"/>
  <c r="AZ278" i="2"/>
  <c r="AY278" i="2"/>
  <c r="AA278" i="2"/>
  <c r="BC278" i="2" s="1"/>
  <c r="BD278" i="2" s="1"/>
  <c r="BG277" i="2"/>
  <c r="BF277" i="2"/>
  <c r="BE277" i="2"/>
  <c r="BB277" i="2"/>
  <c r="BA277" i="2"/>
  <c r="AZ277" i="2"/>
  <c r="AY277" i="2"/>
  <c r="AA277" i="2"/>
  <c r="BC277" i="2" s="1"/>
  <c r="BD277" i="2" s="1"/>
  <c r="BG276" i="2"/>
  <c r="BF276" i="2"/>
  <c r="BE276" i="2"/>
  <c r="BB276" i="2"/>
  <c r="BA276" i="2"/>
  <c r="AZ276" i="2"/>
  <c r="AY276" i="2"/>
  <c r="AA276" i="2"/>
  <c r="BC276" i="2" s="1"/>
  <c r="BD276" i="2" s="1"/>
  <c r="BG275" i="2"/>
  <c r="BF275" i="2"/>
  <c r="BE275" i="2"/>
  <c r="BB275" i="2"/>
  <c r="BA275" i="2"/>
  <c r="AZ275" i="2"/>
  <c r="AY275" i="2"/>
  <c r="AA275" i="2"/>
  <c r="BC275" i="2" s="1"/>
  <c r="BD275" i="2" s="1"/>
  <c r="BG274" i="2"/>
  <c r="BF274" i="2"/>
  <c r="BE274" i="2"/>
  <c r="BB274" i="2"/>
  <c r="BA274" i="2"/>
  <c r="AZ274" i="2"/>
  <c r="AY274" i="2"/>
  <c r="AA274" i="2"/>
  <c r="BC274" i="2" s="1"/>
  <c r="BD274" i="2" s="1"/>
  <c r="BG273" i="2"/>
  <c r="BF273" i="2"/>
  <c r="BE273" i="2"/>
  <c r="BB273" i="2"/>
  <c r="BA273" i="2"/>
  <c r="AZ273" i="2"/>
  <c r="AY273" i="2"/>
  <c r="AA273" i="2"/>
  <c r="BC273" i="2" s="1"/>
  <c r="BD273" i="2" s="1"/>
  <c r="BG272" i="2"/>
  <c r="BF272" i="2"/>
  <c r="BE272" i="2"/>
  <c r="BB272" i="2"/>
  <c r="BA272" i="2"/>
  <c r="AZ272" i="2"/>
  <c r="AY272" i="2"/>
  <c r="AA272" i="2"/>
  <c r="BC272" i="2" s="1"/>
  <c r="BD272" i="2" s="1"/>
  <c r="BG271" i="2"/>
  <c r="BF271" i="2"/>
  <c r="BE271" i="2"/>
  <c r="BB271" i="2"/>
  <c r="BA271" i="2"/>
  <c r="AZ271" i="2"/>
  <c r="AY271" i="2"/>
  <c r="AA271" i="2"/>
  <c r="BC271" i="2" s="1"/>
  <c r="BD271" i="2" s="1"/>
  <c r="BG270" i="2"/>
  <c r="BF270" i="2"/>
  <c r="BE270" i="2"/>
  <c r="BB270" i="2"/>
  <c r="BA270" i="2"/>
  <c r="AZ270" i="2"/>
  <c r="AY270" i="2"/>
  <c r="AA270" i="2"/>
  <c r="BC270" i="2" s="1"/>
  <c r="BD270" i="2" s="1"/>
  <c r="BG269" i="2"/>
  <c r="BF269" i="2"/>
  <c r="BE269" i="2"/>
  <c r="BB269" i="2"/>
  <c r="BA269" i="2"/>
  <c r="AZ269" i="2"/>
  <c r="AY269" i="2"/>
  <c r="AA269" i="2"/>
  <c r="BC269" i="2" s="1"/>
  <c r="BD269" i="2" s="1"/>
  <c r="BG268" i="2"/>
  <c r="BF268" i="2"/>
  <c r="BE268" i="2"/>
  <c r="BB268" i="2"/>
  <c r="BA268" i="2"/>
  <c r="AZ268" i="2"/>
  <c r="AY268" i="2"/>
  <c r="AA268" i="2"/>
  <c r="BC268" i="2" s="1"/>
  <c r="BD268" i="2" s="1"/>
  <c r="BG267" i="2"/>
  <c r="BF267" i="2"/>
  <c r="BE267" i="2"/>
  <c r="BB267" i="2"/>
  <c r="BA267" i="2"/>
  <c r="AZ267" i="2"/>
  <c r="AY267" i="2"/>
  <c r="AA267" i="2"/>
  <c r="BC267" i="2" s="1"/>
  <c r="BD267" i="2" s="1"/>
  <c r="BG266" i="2"/>
  <c r="BF266" i="2"/>
  <c r="BE266" i="2"/>
  <c r="BB266" i="2"/>
  <c r="BA266" i="2"/>
  <c r="AZ266" i="2"/>
  <c r="AY266" i="2"/>
  <c r="AA266" i="2"/>
  <c r="BC266" i="2" s="1"/>
  <c r="BD266" i="2" s="1"/>
  <c r="BG265" i="2"/>
  <c r="BF265" i="2"/>
  <c r="BE265" i="2"/>
  <c r="BB265" i="2"/>
  <c r="BA265" i="2"/>
  <c r="AZ265" i="2"/>
  <c r="AY265" i="2"/>
  <c r="AA265" i="2"/>
  <c r="BC265" i="2" s="1"/>
  <c r="BD265" i="2" s="1"/>
  <c r="BG264" i="2"/>
  <c r="BF264" i="2"/>
  <c r="BE264" i="2"/>
  <c r="BB264" i="2"/>
  <c r="BA264" i="2"/>
  <c r="AZ264" i="2"/>
  <c r="AY264" i="2"/>
  <c r="AA264" i="2"/>
  <c r="BC264" i="2" s="1"/>
  <c r="BD264" i="2" s="1"/>
  <c r="BG263" i="2"/>
  <c r="BF263" i="2"/>
  <c r="BE263" i="2"/>
  <c r="BB263" i="2"/>
  <c r="BA263" i="2"/>
  <c r="AZ263" i="2"/>
  <c r="AY263" i="2"/>
  <c r="AA263" i="2"/>
  <c r="BC263" i="2" s="1"/>
  <c r="BD263" i="2" s="1"/>
  <c r="BG262" i="2"/>
  <c r="BF262" i="2"/>
  <c r="BE262" i="2"/>
  <c r="BB262" i="2"/>
  <c r="BA262" i="2"/>
  <c r="AZ262" i="2"/>
  <c r="AY262" i="2"/>
  <c r="AA262" i="2"/>
  <c r="BC262" i="2" s="1"/>
  <c r="BD262" i="2" s="1"/>
  <c r="BG261" i="2"/>
  <c r="BF261" i="2"/>
  <c r="BE261" i="2"/>
  <c r="BB261" i="2"/>
  <c r="BA261" i="2"/>
  <c r="AZ261" i="2"/>
  <c r="AY261" i="2"/>
  <c r="AA261" i="2"/>
  <c r="BC261" i="2" s="1"/>
  <c r="BD261" i="2" s="1"/>
  <c r="BG260" i="2"/>
  <c r="BF260" i="2"/>
  <c r="BE260" i="2"/>
  <c r="BB260" i="2"/>
  <c r="BA260" i="2"/>
  <c r="AZ260" i="2"/>
  <c r="AY260" i="2"/>
  <c r="AA260" i="2"/>
  <c r="BC260" i="2" s="1"/>
  <c r="BD260" i="2" s="1"/>
  <c r="BG259" i="2"/>
  <c r="BF259" i="2"/>
  <c r="BE259" i="2"/>
  <c r="BB259" i="2"/>
  <c r="BA259" i="2"/>
  <c r="AZ259" i="2"/>
  <c r="AY259" i="2"/>
  <c r="AA259" i="2"/>
  <c r="BC259" i="2" s="1"/>
  <c r="BD259" i="2" s="1"/>
  <c r="BG258" i="2"/>
  <c r="BF258" i="2"/>
  <c r="BE258" i="2"/>
  <c r="BB258" i="2"/>
  <c r="BA258" i="2"/>
  <c r="AZ258" i="2"/>
  <c r="AY258" i="2"/>
  <c r="AA258" i="2"/>
  <c r="BC258" i="2" s="1"/>
  <c r="BD258" i="2" s="1"/>
  <c r="BG257" i="2"/>
  <c r="BF257" i="2"/>
  <c r="BE257" i="2"/>
  <c r="BB257" i="2"/>
  <c r="BA257" i="2"/>
  <c r="AZ257" i="2"/>
  <c r="AY257" i="2"/>
  <c r="AA257" i="2"/>
  <c r="BC257" i="2" s="1"/>
  <c r="BD257" i="2" s="1"/>
  <c r="BG256" i="2"/>
  <c r="BF256" i="2"/>
  <c r="BE256" i="2"/>
  <c r="BB256" i="2"/>
  <c r="BA256" i="2"/>
  <c r="AZ256" i="2"/>
  <c r="AY256" i="2"/>
  <c r="AA256" i="2"/>
  <c r="BC256" i="2" s="1"/>
  <c r="BD256" i="2" s="1"/>
  <c r="BG255" i="2"/>
  <c r="BF255" i="2"/>
  <c r="BE255" i="2"/>
  <c r="BB255" i="2"/>
  <c r="BA255" i="2"/>
  <c r="AZ255" i="2"/>
  <c r="AY255" i="2"/>
  <c r="AA255" i="2"/>
  <c r="BC255" i="2" s="1"/>
  <c r="BD255" i="2" s="1"/>
  <c r="BG254" i="2"/>
  <c r="BF254" i="2"/>
  <c r="BE254" i="2"/>
  <c r="BB254" i="2"/>
  <c r="BA254" i="2"/>
  <c r="AZ254" i="2"/>
  <c r="AY254" i="2"/>
  <c r="AA254" i="2"/>
  <c r="BC254" i="2" s="1"/>
  <c r="BD254" i="2" s="1"/>
  <c r="BG253" i="2"/>
  <c r="BF253" i="2"/>
  <c r="BE253" i="2"/>
  <c r="BB253" i="2"/>
  <c r="BA253" i="2"/>
  <c r="AZ253" i="2"/>
  <c r="AY253" i="2"/>
  <c r="AA253" i="2"/>
  <c r="BC253" i="2" s="1"/>
  <c r="BD253" i="2" s="1"/>
  <c r="BG252" i="2"/>
  <c r="BF252" i="2"/>
  <c r="BE252" i="2"/>
  <c r="BB252" i="2"/>
  <c r="BA252" i="2"/>
  <c r="AZ252" i="2"/>
  <c r="AY252" i="2"/>
  <c r="AA252" i="2"/>
  <c r="BC252" i="2" s="1"/>
  <c r="BD252" i="2" s="1"/>
  <c r="BG251" i="2"/>
  <c r="BF251" i="2"/>
  <c r="BE251" i="2"/>
  <c r="BB251" i="2"/>
  <c r="BA251" i="2"/>
  <c r="AZ251" i="2"/>
  <c r="AY251" i="2"/>
  <c r="AA251" i="2"/>
  <c r="BC251" i="2" s="1"/>
  <c r="BD251" i="2" s="1"/>
  <c r="BG250" i="2"/>
  <c r="BF250" i="2"/>
  <c r="BE250" i="2"/>
  <c r="BB250" i="2"/>
  <c r="BA250" i="2"/>
  <c r="AZ250" i="2"/>
  <c r="AY250" i="2"/>
  <c r="AA250" i="2"/>
  <c r="BC250" i="2" s="1"/>
  <c r="BD250" i="2" s="1"/>
  <c r="BG249" i="2"/>
  <c r="BF249" i="2"/>
  <c r="BE249" i="2"/>
  <c r="BB249" i="2"/>
  <c r="BA249" i="2"/>
  <c r="AZ249" i="2"/>
  <c r="AY249" i="2"/>
  <c r="AA249" i="2"/>
  <c r="BC249" i="2" s="1"/>
  <c r="BD249" i="2" s="1"/>
  <c r="BG248" i="2"/>
  <c r="BF248" i="2"/>
  <c r="BE248" i="2"/>
  <c r="BB248" i="2"/>
  <c r="BA248" i="2"/>
  <c r="AZ248" i="2"/>
  <c r="AY248" i="2"/>
  <c r="AA248" i="2"/>
  <c r="BC248" i="2" s="1"/>
  <c r="BD248" i="2" s="1"/>
  <c r="BG247" i="2"/>
  <c r="BF247" i="2"/>
  <c r="BE247" i="2"/>
  <c r="BB247" i="2"/>
  <c r="BA247" i="2"/>
  <c r="AZ247" i="2"/>
  <c r="AY247" i="2"/>
  <c r="AA247" i="2"/>
  <c r="BC247" i="2" s="1"/>
  <c r="BD247" i="2" s="1"/>
  <c r="BG246" i="2"/>
  <c r="BF246" i="2"/>
  <c r="BE246" i="2"/>
  <c r="BB246" i="2"/>
  <c r="BA246" i="2"/>
  <c r="AZ246" i="2"/>
  <c r="AY246" i="2"/>
  <c r="AA246" i="2"/>
  <c r="BC246" i="2" s="1"/>
  <c r="BD246" i="2" s="1"/>
  <c r="BG245" i="2"/>
  <c r="BF245" i="2"/>
  <c r="BE245" i="2"/>
  <c r="BB245" i="2"/>
  <c r="BA245" i="2"/>
  <c r="AZ245" i="2"/>
  <c r="AY245" i="2"/>
  <c r="AA245" i="2"/>
  <c r="BC245" i="2" s="1"/>
  <c r="BD245" i="2" s="1"/>
  <c r="BG244" i="2"/>
  <c r="BF244" i="2"/>
  <c r="BE244" i="2"/>
  <c r="BB244" i="2"/>
  <c r="BA244" i="2"/>
  <c r="AZ244" i="2"/>
  <c r="AY244" i="2"/>
  <c r="AA244" i="2"/>
  <c r="BC244" i="2" s="1"/>
  <c r="BD244" i="2" s="1"/>
  <c r="BG243" i="2"/>
  <c r="BF243" i="2"/>
  <c r="BE243" i="2"/>
  <c r="BB243" i="2"/>
  <c r="BA243" i="2"/>
  <c r="AZ243" i="2"/>
  <c r="AY243" i="2"/>
  <c r="AA243" i="2"/>
  <c r="BC243" i="2" s="1"/>
  <c r="BD243" i="2" s="1"/>
  <c r="BG242" i="2"/>
  <c r="BF242" i="2"/>
  <c r="BE242" i="2"/>
  <c r="BB242" i="2"/>
  <c r="BA242" i="2"/>
  <c r="AZ242" i="2"/>
  <c r="AY242" i="2"/>
  <c r="AA242" i="2"/>
  <c r="BC242" i="2" s="1"/>
  <c r="BD242" i="2" s="1"/>
  <c r="BG241" i="2"/>
  <c r="BF241" i="2"/>
  <c r="BE241" i="2"/>
  <c r="BB241" i="2"/>
  <c r="BA241" i="2"/>
  <c r="AZ241" i="2"/>
  <c r="AY241" i="2"/>
  <c r="AA241" i="2"/>
  <c r="BC241" i="2" s="1"/>
  <c r="BD241" i="2" s="1"/>
  <c r="BG240" i="2"/>
  <c r="BF240" i="2"/>
  <c r="BE240" i="2"/>
  <c r="BB240" i="2"/>
  <c r="BA240" i="2"/>
  <c r="AZ240" i="2"/>
  <c r="AY240" i="2"/>
  <c r="AA240" i="2"/>
  <c r="BC240" i="2" s="1"/>
  <c r="BD240" i="2" s="1"/>
  <c r="BG239" i="2"/>
  <c r="BF239" i="2"/>
  <c r="BE239" i="2"/>
  <c r="BB239" i="2"/>
  <c r="BA239" i="2"/>
  <c r="AZ239" i="2"/>
  <c r="AY239" i="2"/>
  <c r="AA239" i="2"/>
  <c r="BC239" i="2" s="1"/>
  <c r="BD239" i="2" s="1"/>
  <c r="BG238" i="2"/>
  <c r="BF238" i="2"/>
  <c r="BE238" i="2"/>
  <c r="BB238" i="2"/>
  <c r="BA238" i="2"/>
  <c r="AZ238" i="2"/>
  <c r="AY238" i="2"/>
  <c r="AA238" i="2"/>
  <c r="BC238" i="2" s="1"/>
  <c r="BD238" i="2" s="1"/>
  <c r="BG237" i="2"/>
  <c r="BF237" i="2"/>
  <c r="BE237" i="2"/>
  <c r="BB237" i="2"/>
  <c r="BA237" i="2"/>
  <c r="AZ237" i="2"/>
  <c r="AY237" i="2"/>
  <c r="AA237" i="2"/>
  <c r="BC237" i="2" s="1"/>
  <c r="BD237" i="2" s="1"/>
  <c r="BG236" i="2"/>
  <c r="BF236" i="2"/>
  <c r="BE236" i="2"/>
  <c r="BB236" i="2"/>
  <c r="BA236" i="2"/>
  <c r="AZ236" i="2"/>
  <c r="AY236" i="2"/>
  <c r="AA236" i="2"/>
  <c r="BC236" i="2" s="1"/>
  <c r="BD236" i="2" s="1"/>
  <c r="BG235" i="2"/>
  <c r="BF235" i="2"/>
  <c r="BE235" i="2"/>
  <c r="BB235" i="2"/>
  <c r="BA235" i="2"/>
  <c r="AZ235" i="2"/>
  <c r="AY235" i="2"/>
  <c r="AA235" i="2"/>
  <c r="BC235" i="2" s="1"/>
  <c r="BD235" i="2" s="1"/>
  <c r="BG234" i="2"/>
  <c r="BF234" i="2"/>
  <c r="BE234" i="2"/>
  <c r="BB234" i="2"/>
  <c r="BA234" i="2"/>
  <c r="AZ234" i="2"/>
  <c r="AY234" i="2"/>
  <c r="AA234" i="2"/>
  <c r="BC234" i="2" s="1"/>
  <c r="BD234" i="2" s="1"/>
  <c r="BG233" i="2"/>
  <c r="BF233" i="2"/>
  <c r="BE233" i="2"/>
  <c r="BB233" i="2"/>
  <c r="BA233" i="2"/>
  <c r="AZ233" i="2"/>
  <c r="AY233" i="2"/>
  <c r="AA233" i="2"/>
  <c r="BC233" i="2" s="1"/>
  <c r="BD233" i="2" s="1"/>
  <c r="BG232" i="2"/>
  <c r="BF232" i="2"/>
  <c r="BE232" i="2"/>
  <c r="BB232" i="2"/>
  <c r="BA232" i="2"/>
  <c r="AZ232" i="2"/>
  <c r="AY232" i="2"/>
  <c r="AA232" i="2"/>
  <c r="BC232" i="2" s="1"/>
  <c r="BD232" i="2" s="1"/>
  <c r="BG231" i="2"/>
  <c r="BF231" i="2"/>
  <c r="BE231" i="2"/>
  <c r="BB231" i="2"/>
  <c r="BA231" i="2"/>
  <c r="AZ231" i="2"/>
  <c r="AY231" i="2"/>
  <c r="AA231" i="2"/>
  <c r="BC231" i="2" s="1"/>
  <c r="BD231" i="2" s="1"/>
  <c r="BG230" i="2"/>
  <c r="BF230" i="2"/>
  <c r="BE230" i="2"/>
  <c r="BB230" i="2"/>
  <c r="BA230" i="2"/>
  <c r="AZ230" i="2"/>
  <c r="AY230" i="2"/>
  <c r="AA230" i="2"/>
  <c r="BC230" i="2" s="1"/>
  <c r="BD230" i="2" s="1"/>
  <c r="BG229" i="2"/>
  <c r="BF229" i="2"/>
  <c r="BE229" i="2"/>
  <c r="BB229" i="2"/>
  <c r="BA229" i="2"/>
  <c r="AZ229" i="2"/>
  <c r="AY229" i="2"/>
  <c r="AA229" i="2"/>
  <c r="BC229" i="2" s="1"/>
  <c r="BD229" i="2" s="1"/>
  <c r="BG228" i="2"/>
  <c r="BF228" i="2"/>
  <c r="BE228" i="2"/>
  <c r="BB228" i="2"/>
  <c r="BA228" i="2"/>
  <c r="AZ228" i="2"/>
  <c r="AY228" i="2"/>
  <c r="AA228" i="2"/>
  <c r="BC228" i="2" s="1"/>
  <c r="BD228" i="2" s="1"/>
  <c r="BG227" i="2"/>
  <c r="BF227" i="2"/>
  <c r="BE227" i="2"/>
  <c r="BB227" i="2"/>
  <c r="BA227" i="2"/>
  <c r="AZ227" i="2"/>
  <c r="AY227" i="2"/>
  <c r="AA227" i="2"/>
  <c r="BC227" i="2" s="1"/>
  <c r="BD227" i="2" s="1"/>
  <c r="BG226" i="2"/>
  <c r="BF226" i="2"/>
  <c r="BE226" i="2"/>
  <c r="BB226" i="2"/>
  <c r="BA226" i="2"/>
  <c r="AZ226" i="2"/>
  <c r="AY226" i="2"/>
  <c r="AA226" i="2"/>
  <c r="BC226" i="2" s="1"/>
  <c r="BD226" i="2" s="1"/>
  <c r="BG225" i="2"/>
  <c r="BF225" i="2"/>
  <c r="BE225" i="2"/>
  <c r="BB225" i="2"/>
  <c r="BA225" i="2"/>
  <c r="AZ225" i="2"/>
  <c r="AY225" i="2"/>
  <c r="AA225" i="2"/>
  <c r="BC225" i="2" s="1"/>
  <c r="BD225" i="2" s="1"/>
  <c r="BG224" i="2"/>
  <c r="BF224" i="2"/>
  <c r="BE224" i="2"/>
  <c r="BB224" i="2"/>
  <c r="BA224" i="2"/>
  <c r="AZ224" i="2"/>
  <c r="AY224" i="2"/>
  <c r="AA224" i="2"/>
  <c r="BC224" i="2" s="1"/>
  <c r="BD224" i="2" s="1"/>
  <c r="BG223" i="2"/>
  <c r="BF223" i="2"/>
  <c r="BE223" i="2"/>
  <c r="BB223" i="2"/>
  <c r="BA223" i="2"/>
  <c r="AZ223" i="2"/>
  <c r="AY223" i="2"/>
  <c r="AA223" i="2"/>
  <c r="BC223" i="2" s="1"/>
  <c r="BD223" i="2" s="1"/>
  <c r="BG222" i="2"/>
  <c r="BF222" i="2"/>
  <c r="BE222" i="2"/>
  <c r="BB222" i="2"/>
  <c r="BA222" i="2"/>
  <c r="AZ222" i="2"/>
  <c r="AY222" i="2"/>
  <c r="AA222" i="2"/>
  <c r="BC222" i="2" s="1"/>
  <c r="BD222" i="2" s="1"/>
  <c r="BG221" i="2"/>
  <c r="BF221" i="2"/>
  <c r="BE221" i="2"/>
  <c r="BB221" i="2"/>
  <c r="BA221" i="2"/>
  <c r="AZ221" i="2"/>
  <c r="AY221" i="2"/>
  <c r="AA221" i="2"/>
  <c r="BC221" i="2" s="1"/>
  <c r="BD221" i="2" s="1"/>
  <c r="BG220" i="2"/>
  <c r="BF220" i="2"/>
  <c r="BE220" i="2"/>
  <c r="BB220" i="2"/>
  <c r="BA220" i="2"/>
  <c r="AZ220" i="2"/>
  <c r="AY220" i="2"/>
  <c r="AA220" i="2"/>
  <c r="BC220" i="2" s="1"/>
  <c r="BD220" i="2" s="1"/>
  <c r="BG219" i="2"/>
  <c r="BF219" i="2"/>
  <c r="BE219" i="2"/>
  <c r="BB219" i="2"/>
  <c r="BA219" i="2"/>
  <c r="AZ219" i="2"/>
  <c r="AY219" i="2"/>
  <c r="AA219" i="2"/>
  <c r="BC219" i="2" s="1"/>
  <c r="BD219" i="2" s="1"/>
  <c r="BG218" i="2"/>
  <c r="BF218" i="2"/>
  <c r="BE218" i="2"/>
  <c r="BB218" i="2"/>
  <c r="BA218" i="2"/>
  <c r="AZ218" i="2"/>
  <c r="AY218" i="2"/>
  <c r="AA218" i="2"/>
  <c r="BC218" i="2" s="1"/>
  <c r="BD218" i="2" s="1"/>
  <c r="BG217" i="2"/>
  <c r="BF217" i="2"/>
  <c r="BE217" i="2"/>
  <c r="BB217" i="2"/>
  <c r="BA217" i="2"/>
  <c r="AZ217" i="2"/>
  <c r="AY217" i="2"/>
  <c r="AA217" i="2"/>
  <c r="BC217" i="2" s="1"/>
  <c r="BD217" i="2" s="1"/>
  <c r="BG216" i="2"/>
  <c r="BF216" i="2"/>
  <c r="BE216" i="2"/>
  <c r="BB216" i="2"/>
  <c r="BA216" i="2"/>
  <c r="AZ216" i="2"/>
  <c r="AY216" i="2"/>
  <c r="AA216" i="2"/>
  <c r="BC216" i="2" s="1"/>
  <c r="BD216" i="2" s="1"/>
  <c r="BG215" i="2"/>
  <c r="BF215" i="2"/>
  <c r="BE215" i="2"/>
  <c r="BB215" i="2"/>
  <c r="BA215" i="2"/>
  <c r="AZ215" i="2"/>
  <c r="AY215" i="2"/>
  <c r="AA215" i="2"/>
  <c r="BC215" i="2" s="1"/>
  <c r="BD215" i="2" s="1"/>
  <c r="BG214" i="2"/>
  <c r="BF214" i="2"/>
  <c r="BE214" i="2"/>
  <c r="BB214" i="2"/>
  <c r="BA214" i="2"/>
  <c r="AZ214" i="2"/>
  <c r="AY214" i="2"/>
  <c r="AA214" i="2"/>
  <c r="BC214" i="2" s="1"/>
  <c r="BD214" i="2" s="1"/>
  <c r="BG213" i="2"/>
  <c r="BF213" i="2"/>
  <c r="BE213" i="2"/>
  <c r="BB213" i="2"/>
  <c r="BA213" i="2"/>
  <c r="AZ213" i="2"/>
  <c r="AY213" i="2"/>
  <c r="AA213" i="2"/>
  <c r="BC213" i="2" s="1"/>
  <c r="BD213" i="2" s="1"/>
  <c r="BG212" i="2"/>
  <c r="BF212" i="2"/>
  <c r="BE212" i="2"/>
  <c r="BB212" i="2"/>
  <c r="BA212" i="2"/>
  <c r="AZ212" i="2"/>
  <c r="AY212" i="2"/>
  <c r="AA212" i="2"/>
  <c r="BC212" i="2" s="1"/>
  <c r="BD212" i="2" s="1"/>
  <c r="BG211" i="2"/>
  <c r="BF211" i="2"/>
  <c r="BE211" i="2"/>
  <c r="BB211" i="2"/>
  <c r="BA211" i="2"/>
  <c r="AZ211" i="2"/>
  <c r="AY211" i="2"/>
  <c r="AA211" i="2"/>
  <c r="BC211" i="2" s="1"/>
  <c r="BD211" i="2" s="1"/>
  <c r="BG210" i="2"/>
  <c r="BF210" i="2"/>
  <c r="BE210" i="2"/>
  <c r="BB210" i="2"/>
  <c r="BA210" i="2"/>
  <c r="AZ210" i="2"/>
  <c r="AY210" i="2"/>
  <c r="AA210" i="2"/>
  <c r="BC210" i="2" s="1"/>
  <c r="BD210" i="2" s="1"/>
  <c r="BG209" i="2"/>
  <c r="BF209" i="2"/>
  <c r="BE209" i="2"/>
  <c r="BB209" i="2"/>
  <c r="BA209" i="2"/>
  <c r="AZ209" i="2"/>
  <c r="AY209" i="2"/>
  <c r="AA209" i="2"/>
  <c r="BC209" i="2" s="1"/>
  <c r="BD209" i="2" s="1"/>
  <c r="BG208" i="2"/>
  <c r="BF208" i="2"/>
  <c r="BE208" i="2"/>
  <c r="BB208" i="2"/>
  <c r="BA208" i="2"/>
  <c r="AZ208" i="2"/>
  <c r="AY208" i="2"/>
  <c r="AA208" i="2"/>
  <c r="BC208" i="2" s="1"/>
  <c r="BD208" i="2" s="1"/>
  <c r="BG207" i="2"/>
  <c r="BF207" i="2"/>
  <c r="BE207" i="2"/>
  <c r="BB207" i="2"/>
  <c r="BA207" i="2"/>
  <c r="AZ207" i="2"/>
  <c r="AY207" i="2"/>
  <c r="AA207" i="2"/>
  <c r="BC207" i="2" s="1"/>
  <c r="BD207" i="2" s="1"/>
  <c r="BG206" i="2"/>
  <c r="BF206" i="2"/>
  <c r="BE206" i="2"/>
  <c r="BB206" i="2"/>
  <c r="BA206" i="2"/>
  <c r="AZ206" i="2"/>
  <c r="AY206" i="2"/>
  <c r="AA206" i="2"/>
  <c r="BC206" i="2" s="1"/>
  <c r="BD206" i="2" s="1"/>
  <c r="BG205" i="2"/>
  <c r="BF205" i="2"/>
  <c r="BE205" i="2"/>
  <c r="BB205" i="2"/>
  <c r="BA205" i="2"/>
  <c r="AZ205" i="2"/>
  <c r="AY205" i="2"/>
  <c r="AA205" i="2"/>
  <c r="BC205" i="2" s="1"/>
  <c r="BD205" i="2" s="1"/>
  <c r="BG204" i="2"/>
  <c r="BF204" i="2"/>
  <c r="BE204" i="2"/>
  <c r="BB204" i="2"/>
  <c r="BA204" i="2"/>
  <c r="AZ204" i="2"/>
  <c r="AY204" i="2"/>
  <c r="AA204" i="2"/>
  <c r="BC204" i="2" s="1"/>
  <c r="BD204" i="2" s="1"/>
  <c r="BG203" i="2"/>
  <c r="BF203" i="2"/>
  <c r="BE203" i="2"/>
  <c r="BB203" i="2"/>
  <c r="BA203" i="2"/>
  <c r="AZ203" i="2"/>
  <c r="AY203" i="2"/>
  <c r="AA203" i="2"/>
  <c r="BC203" i="2" s="1"/>
  <c r="BD203" i="2" s="1"/>
  <c r="BG202" i="2"/>
  <c r="BF202" i="2"/>
  <c r="BE202" i="2"/>
  <c r="BB202" i="2"/>
  <c r="BA202" i="2"/>
  <c r="AZ202" i="2"/>
  <c r="AY202" i="2"/>
  <c r="AA202" i="2"/>
  <c r="BC202" i="2" s="1"/>
  <c r="BD202" i="2" s="1"/>
  <c r="BG201" i="2"/>
  <c r="BF201" i="2"/>
  <c r="BE201" i="2"/>
  <c r="BB201" i="2"/>
  <c r="BA201" i="2"/>
  <c r="AZ201" i="2"/>
  <c r="AY201" i="2"/>
  <c r="AA201" i="2"/>
  <c r="BC201" i="2" s="1"/>
  <c r="BD201" i="2" s="1"/>
  <c r="BG200" i="2"/>
  <c r="BF200" i="2"/>
  <c r="BE200" i="2"/>
  <c r="BB200" i="2"/>
  <c r="BA200" i="2"/>
  <c r="AZ200" i="2"/>
  <c r="AY200" i="2"/>
  <c r="AA200" i="2"/>
  <c r="BC200" i="2" s="1"/>
  <c r="BD200" i="2" s="1"/>
  <c r="BG199" i="2"/>
  <c r="BF199" i="2"/>
  <c r="BE199" i="2"/>
  <c r="BB199" i="2"/>
  <c r="BA199" i="2"/>
  <c r="AZ199" i="2"/>
  <c r="AY199" i="2"/>
  <c r="AA199" i="2"/>
  <c r="BC199" i="2" s="1"/>
  <c r="BD199" i="2" s="1"/>
  <c r="BG198" i="2"/>
  <c r="BF198" i="2"/>
  <c r="BE198" i="2"/>
  <c r="BB198" i="2"/>
  <c r="BA198" i="2"/>
  <c r="AZ198" i="2"/>
  <c r="AY198" i="2"/>
  <c r="AA198" i="2"/>
  <c r="BC198" i="2" s="1"/>
  <c r="BD198" i="2" s="1"/>
  <c r="BG197" i="2"/>
  <c r="BF197" i="2"/>
  <c r="BE197" i="2"/>
  <c r="BB197" i="2"/>
  <c r="BA197" i="2"/>
  <c r="AZ197" i="2"/>
  <c r="AY197" i="2"/>
  <c r="AA197" i="2"/>
  <c r="BC197" i="2" s="1"/>
  <c r="BD197" i="2" s="1"/>
  <c r="BG196" i="2"/>
  <c r="BF196" i="2"/>
  <c r="BE196" i="2"/>
  <c r="BB196" i="2"/>
  <c r="BA196" i="2"/>
  <c r="AZ196" i="2"/>
  <c r="AY196" i="2"/>
  <c r="AA196" i="2"/>
  <c r="BC196" i="2" s="1"/>
  <c r="BD196" i="2" s="1"/>
  <c r="BG195" i="2"/>
  <c r="BF195" i="2"/>
  <c r="BE195" i="2"/>
  <c r="BB195" i="2"/>
  <c r="BA195" i="2"/>
  <c r="AZ195" i="2"/>
  <c r="AY195" i="2"/>
  <c r="AA195" i="2"/>
  <c r="BC195" i="2" s="1"/>
  <c r="BD195" i="2" s="1"/>
  <c r="BG194" i="2"/>
  <c r="BF194" i="2"/>
  <c r="BE194" i="2"/>
  <c r="BB194" i="2"/>
  <c r="BA194" i="2"/>
  <c r="AZ194" i="2"/>
  <c r="AY194" i="2"/>
  <c r="AA194" i="2"/>
  <c r="BC194" i="2" s="1"/>
  <c r="BD194" i="2" s="1"/>
  <c r="BG193" i="2"/>
  <c r="BF193" i="2"/>
  <c r="BE193" i="2"/>
  <c r="BB193" i="2"/>
  <c r="BA193" i="2"/>
  <c r="AZ193" i="2"/>
  <c r="AY193" i="2"/>
  <c r="AA193" i="2"/>
  <c r="BC193" i="2" s="1"/>
  <c r="BD193" i="2" s="1"/>
  <c r="BG192" i="2"/>
  <c r="BF192" i="2"/>
  <c r="BE192" i="2"/>
  <c r="BB192" i="2"/>
  <c r="BA192" i="2"/>
  <c r="AZ192" i="2"/>
  <c r="AY192" i="2"/>
  <c r="AA192" i="2"/>
  <c r="BC192" i="2" s="1"/>
  <c r="BD192" i="2" s="1"/>
  <c r="BG191" i="2"/>
  <c r="BF191" i="2"/>
  <c r="BE191" i="2"/>
  <c r="BB191" i="2"/>
  <c r="BA191" i="2"/>
  <c r="AZ191" i="2"/>
  <c r="AY191" i="2"/>
  <c r="AA191" i="2"/>
  <c r="BC191" i="2" s="1"/>
  <c r="BD191" i="2" s="1"/>
  <c r="BG190" i="2"/>
  <c r="BF190" i="2"/>
  <c r="BE190" i="2"/>
  <c r="BB190" i="2"/>
  <c r="BA190" i="2"/>
  <c r="AZ190" i="2"/>
  <c r="AY190" i="2"/>
  <c r="AA190" i="2"/>
  <c r="BC190" i="2" s="1"/>
  <c r="BD190" i="2" s="1"/>
  <c r="BG189" i="2"/>
  <c r="BF189" i="2"/>
  <c r="BE189" i="2"/>
  <c r="BB189" i="2"/>
  <c r="BA189" i="2"/>
  <c r="AZ189" i="2"/>
  <c r="AY189" i="2"/>
  <c r="AA189" i="2"/>
  <c r="BC189" i="2" s="1"/>
  <c r="BD189" i="2" s="1"/>
  <c r="BG188" i="2"/>
  <c r="BF188" i="2"/>
  <c r="BE188" i="2"/>
  <c r="BB188" i="2"/>
  <c r="BA188" i="2"/>
  <c r="AZ188" i="2"/>
  <c r="AY188" i="2"/>
  <c r="AA188" i="2"/>
  <c r="BC188" i="2" s="1"/>
  <c r="BD188" i="2" s="1"/>
  <c r="BG187" i="2"/>
  <c r="BF187" i="2"/>
  <c r="BE187" i="2"/>
  <c r="BB187" i="2"/>
  <c r="BA187" i="2"/>
  <c r="AZ187" i="2"/>
  <c r="AY187" i="2"/>
  <c r="AA187" i="2"/>
  <c r="BC187" i="2" s="1"/>
  <c r="BD187" i="2" s="1"/>
  <c r="BG186" i="2"/>
  <c r="BF186" i="2"/>
  <c r="BE186" i="2"/>
  <c r="BB186" i="2"/>
  <c r="BA186" i="2"/>
  <c r="AZ186" i="2"/>
  <c r="AY186" i="2"/>
  <c r="AA186" i="2"/>
  <c r="BC186" i="2" s="1"/>
  <c r="BD186" i="2" s="1"/>
  <c r="BG185" i="2"/>
  <c r="BF185" i="2"/>
  <c r="BE185" i="2"/>
  <c r="BB185" i="2"/>
  <c r="BA185" i="2"/>
  <c r="AZ185" i="2"/>
  <c r="AY185" i="2"/>
  <c r="AA185" i="2"/>
  <c r="BC185" i="2" s="1"/>
  <c r="BD185" i="2" s="1"/>
  <c r="BG184" i="2"/>
  <c r="BF184" i="2"/>
  <c r="BE184" i="2"/>
  <c r="BB184" i="2"/>
  <c r="BA184" i="2"/>
  <c r="AZ184" i="2"/>
  <c r="AY184" i="2"/>
  <c r="AA184" i="2"/>
  <c r="BC184" i="2" s="1"/>
  <c r="BD184" i="2" s="1"/>
  <c r="BG183" i="2"/>
  <c r="BF183" i="2"/>
  <c r="BE183" i="2"/>
  <c r="BB183" i="2"/>
  <c r="BA183" i="2"/>
  <c r="AZ183" i="2"/>
  <c r="AY183" i="2"/>
  <c r="AA183" i="2"/>
  <c r="BC183" i="2" s="1"/>
  <c r="BD183" i="2" s="1"/>
  <c r="BG182" i="2"/>
  <c r="BF182" i="2"/>
  <c r="BE182" i="2"/>
  <c r="BB182" i="2"/>
  <c r="BA182" i="2"/>
  <c r="AZ182" i="2"/>
  <c r="AY182" i="2"/>
  <c r="AA182" i="2"/>
  <c r="BC182" i="2" s="1"/>
  <c r="BD182" i="2" s="1"/>
  <c r="BG181" i="2"/>
  <c r="BF181" i="2"/>
  <c r="BE181" i="2"/>
  <c r="BB181" i="2"/>
  <c r="BA181" i="2"/>
  <c r="AZ181" i="2"/>
  <c r="AY181" i="2"/>
  <c r="AA181" i="2"/>
  <c r="BC181" i="2" s="1"/>
  <c r="BD181" i="2" s="1"/>
  <c r="BG180" i="2"/>
  <c r="BF180" i="2"/>
  <c r="BE180" i="2"/>
  <c r="BB180" i="2"/>
  <c r="BA180" i="2"/>
  <c r="AZ180" i="2"/>
  <c r="AY180" i="2"/>
  <c r="AA180" i="2"/>
  <c r="BC180" i="2" s="1"/>
  <c r="BD180" i="2" s="1"/>
  <c r="BG179" i="2"/>
  <c r="BF179" i="2"/>
  <c r="BE179" i="2"/>
  <c r="BB179" i="2"/>
  <c r="BA179" i="2"/>
  <c r="AZ179" i="2"/>
  <c r="AY179" i="2"/>
  <c r="AA179" i="2"/>
  <c r="BC179" i="2" s="1"/>
  <c r="BD179" i="2" s="1"/>
  <c r="BG178" i="2"/>
  <c r="BF178" i="2"/>
  <c r="BE178" i="2"/>
  <c r="BB178" i="2"/>
  <c r="BA178" i="2"/>
  <c r="AZ178" i="2"/>
  <c r="AY178" i="2"/>
  <c r="AA178" i="2"/>
  <c r="BC178" i="2" s="1"/>
  <c r="BD178" i="2" s="1"/>
  <c r="BG177" i="2"/>
  <c r="BF177" i="2"/>
  <c r="BE177" i="2"/>
  <c r="BB177" i="2"/>
  <c r="BA177" i="2"/>
  <c r="AZ177" i="2"/>
  <c r="AY177" i="2"/>
  <c r="AA177" i="2"/>
  <c r="BC177" i="2" s="1"/>
  <c r="BD177" i="2" s="1"/>
  <c r="BG176" i="2"/>
  <c r="BF176" i="2"/>
  <c r="BE176" i="2"/>
  <c r="BB176" i="2"/>
  <c r="BA176" i="2"/>
  <c r="AZ176" i="2"/>
  <c r="AY176" i="2"/>
  <c r="AA176" i="2"/>
  <c r="BC176" i="2" s="1"/>
  <c r="BD176" i="2" s="1"/>
  <c r="BG175" i="2"/>
  <c r="BF175" i="2"/>
  <c r="BE175" i="2"/>
  <c r="BB175" i="2"/>
  <c r="BA175" i="2"/>
  <c r="AZ175" i="2"/>
  <c r="AY175" i="2"/>
  <c r="AA175" i="2"/>
  <c r="BC175" i="2" s="1"/>
  <c r="BD175" i="2" s="1"/>
  <c r="BG174" i="2"/>
  <c r="BF174" i="2"/>
  <c r="BE174" i="2"/>
  <c r="BB174" i="2"/>
  <c r="BA174" i="2"/>
  <c r="AZ174" i="2"/>
  <c r="AY174" i="2"/>
  <c r="AA174" i="2"/>
  <c r="BC174" i="2" s="1"/>
  <c r="BD174" i="2" s="1"/>
  <c r="BG173" i="2"/>
  <c r="BF173" i="2"/>
  <c r="BE173" i="2"/>
  <c r="BB173" i="2"/>
  <c r="BA173" i="2"/>
  <c r="AZ173" i="2"/>
  <c r="AY173" i="2"/>
  <c r="AA173" i="2"/>
  <c r="BC173" i="2" s="1"/>
  <c r="BD173" i="2" s="1"/>
  <c r="BG172" i="2"/>
  <c r="BF172" i="2"/>
  <c r="BE172" i="2"/>
  <c r="BB172" i="2"/>
  <c r="BA172" i="2"/>
  <c r="AZ172" i="2"/>
  <c r="AY172" i="2"/>
  <c r="AA172" i="2"/>
  <c r="BC172" i="2" s="1"/>
  <c r="BD172" i="2" s="1"/>
  <c r="BG171" i="2"/>
  <c r="BF171" i="2"/>
  <c r="BE171" i="2"/>
  <c r="BB171" i="2"/>
  <c r="BA171" i="2"/>
  <c r="AZ171" i="2"/>
  <c r="AY171" i="2"/>
  <c r="AA171" i="2"/>
  <c r="BC171" i="2" s="1"/>
  <c r="BD171" i="2" s="1"/>
  <c r="BG170" i="2"/>
  <c r="BF170" i="2"/>
  <c r="BE170" i="2"/>
  <c r="BB170" i="2"/>
  <c r="BA170" i="2"/>
  <c r="AZ170" i="2"/>
  <c r="AY170" i="2"/>
  <c r="AA170" i="2"/>
  <c r="BC170" i="2" s="1"/>
  <c r="BD170" i="2" s="1"/>
  <c r="BG169" i="2"/>
  <c r="BF169" i="2"/>
  <c r="BE169" i="2"/>
  <c r="BB169" i="2"/>
  <c r="BA169" i="2"/>
  <c r="AZ169" i="2"/>
  <c r="AY169" i="2"/>
  <c r="AA169" i="2"/>
  <c r="BC169" i="2" s="1"/>
  <c r="BD169" i="2" s="1"/>
  <c r="BG168" i="2"/>
  <c r="BF168" i="2"/>
  <c r="BE168" i="2"/>
  <c r="BB168" i="2"/>
  <c r="BA168" i="2"/>
  <c r="AZ168" i="2"/>
  <c r="AY168" i="2"/>
  <c r="AA168" i="2"/>
  <c r="BC168" i="2" s="1"/>
  <c r="BD168" i="2" s="1"/>
  <c r="BG167" i="2"/>
  <c r="BF167" i="2"/>
  <c r="BE167" i="2"/>
  <c r="BB167" i="2"/>
  <c r="BA167" i="2"/>
  <c r="AZ167" i="2"/>
  <c r="AY167" i="2"/>
  <c r="AA167" i="2"/>
  <c r="BC167" i="2" s="1"/>
  <c r="BD167" i="2" s="1"/>
  <c r="BG166" i="2"/>
  <c r="BF166" i="2"/>
  <c r="BE166" i="2"/>
  <c r="BB166" i="2"/>
  <c r="BA166" i="2"/>
  <c r="AZ166" i="2"/>
  <c r="AY166" i="2"/>
  <c r="AA166" i="2"/>
  <c r="BC166" i="2" s="1"/>
  <c r="BD166" i="2" s="1"/>
  <c r="BG165" i="2"/>
  <c r="BF165" i="2"/>
  <c r="BE165" i="2"/>
  <c r="BB165" i="2"/>
  <c r="BA165" i="2"/>
  <c r="AZ165" i="2"/>
  <c r="AY165" i="2"/>
  <c r="AA165" i="2"/>
  <c r="BC165" i="2" s="1"/>
  <c r="BD165" i="2" s="1"/>
  <c r="BG164" i="2"/>
  <c r="BF164" i="2"/>
  <c r="BE164" i="2"/>
  <c r="BB164" i="2"/>
  <c r="BA164" i="2"/>
  <c r="AZ164" i="2"/>
  <c r="AY164" i="2"/>
  <c r="AA164" i="2"/>
  <c r="BC164" i="2" s="1"/>
  <c r="BD164" i="2" s="1"/>
  <c r="BG163" i="2"/>
  <c r="BF163" i="2"/>
  <c r="BE163" i="2"/>
  <c r="BB163" i="2"/>
  <c r="BA163" i="2"/>
  <c r="AZ163" i="2"/>
  <c r="AY163" i="2"/>
  <c r="AA163" i="2"/>
  <c r="BC163" i="2" s="1"/>
  <c r="BD163" i="2" s="1"/>
  <c r="BG162" i="2"/>
  <c r="BF162" i="2"/>
  <c r="BE162" i="2"/>
  <c r="BB162" i="2"/>
  <c r="BA162" i="2"/>
  <c r="AZ162" i="2"/>
  <c r="AY162" i="2"/>
  <c r="AA162" i="2"/>
  <c r="BC162" i="2" s="1"/>
  <c r="BD162" i="2" s="1"/>
  <c r="BG161" i="2"/>
  <c r="BF161" i="2"/>
  <c r="BE161" i="2"/>
  <c r="BB161" i="2"/>
  <c r="BA161" i="2"/>
  <c r="AZ161" i="2"/>
  <c r="AY161" i="2"/>
  <c r="AA161" i="2"/>
  <c r="BC161" i="2" s="1"/>
  <c r="BD161" i="2" s="1"/>
  <c r="BG160" i="2"/>
  <c r="BF160" i="2"/>
  <c r="BE160" i="2"/>
  <c r="BB160" i="2"/>
  <c r="BA160" i="2"/>
  <c r="AZ160" i="2"/>
  <c r="AY160" i="2"/>
  <c r="AA160" i="2"/>
  <c r="BC160" i="2" s="1"/>
  <c r="BD160" i="2" s="1"/>
  <c r="BG159" i="2"/>
  <c r="BF159" i="2"/>
  <c r="BE159" i="2"/>
  <c r="BB159" i="2"/>
  <c r="BA159" i="2"/>
  <c r="AZ159" i="2"/>
  <c r="AY159" i="2"/>
  <c r="AA159" i="2"/>
  <c r="BC159" i="2" s="1"/>
  <c r="BD159" i="2" s="1"/>
  <c r="BG158" i="2"/>
  <c r="BF158" i="2"/>
  <c r="BE158" i="2"/>
  <c r="BB158" i="2"/>
  <c r="BA158" i="2"/>
  <c r="AZ158" i="2"/>
  <c r="AY158" i="2"/>
  <c r="AA158" i="2"/>
  <c r="BC158" i="2" s="1"/>
  <c r="BD158" i="2" s="1"/>
  <c r="BG157" i="2"/>
  <c r="BF157" i="2"/>
  <c r="BE157" i="2"/>
  <c r="BB157" i="2"/>
  <c r="BA157" i="2"/>
  <c r="AZ157" i="2"/>
  <c r="AY157" i="2"/>
  <c r="AA157" i="2"/>
  <c r="BC157" i="2" s="1"/>
  <c r="BD157" i="2" s="1"/>
  <c r="BG156" i="2"/>
  <c r="BF156" i="2"/>
  <c r="BE156" i="2"/>
  <c r="BB156" i="2"/>
  <c r="BA156" i="2"/>
  <c r="AZ156" i="2"/>
  <c r="AY156" i="2"/>
  <c r="AA156" i="2"/>
  <c r="BC156" i="2" s="1"/>
  <c r="BD156" i="2" s="1"/>
  <c r="BG155" i="2"/>
  <c r="BF155" i="2"/>
  <c r="BE155" i="2"/>
  <c r="BB155" i="2"/>
  <c r="BA155" i="2"/>
  <c r="AZ155" i="2"/>
  <c r="AY155" i="2"/>
  <c r="AA155" i="2"/>
  <c r="BC155" i="2" s="1"/>
  <c r="BD155" i="2" s="1"/>
  <c r="BG154" i="2"/>
  <c r="BF154" i="2"/>
  <c r="BE154" i="2"/>
  <c r="BB154" i="2"/>
  <c r="BA154" i="2"/>
  <c r="AZ154" i="2"/>
  <c r="AY154" i="2"/>
  <c r="AA154" i="2"/>
  <c r="BC154" i="2" s="1"/>
  <c r="BD154" i="2" s="1"/>
  <c r="BG153" i="2"/>
  <c r="BF153" i="2"/>
  <c r="BE153" i="2"/>
  <c r="BB153" i="2"/>
  <c r="BA153" i="2"/>
  <c r="AZ153" i="2"/>
  <c r="AY153" i="2"/>
  <c r="AA153" i="2"/>
  <c r="BC153" i="2" s="1"/>
  <c r="BD153" i="2" s="1"/>
  <c r="BA152" i="2"/>
  <c r="AY152" i="2"/>
  <c r="BG151" i="2"/>
  <c r="BF151" i="2"/>
  <c r="BE151" i="2"/>
  <c r="BB151" i="2"/>
  <c r="BA151" i="2"/>
  <c r="AZ151" i="2"/>
  <c r="AY151" i="2"/>
  <c r="AA151" i="2"/>
  <c r="BC151" i="2" s="1"/>
  <c r="BD151" i="2" s="1"/>
  <c r="BG150" i="2"/>
  <c r="BF150" i="2"/>
  <c r="BE150" i="2"/>
  <c r="BB150" i="2"/>
  <c r="BA150" i="2"/>
  <c r="AZ150" i="2"/>
  <c r="AY150" i="2"/>
  <c r="AA150" i="2"/>
  <c r="BC150" i="2" s="1"/>
  <c r="BD150" i="2" s="1"/>
  <c r="BG149" i="2"/>
  <c r="BF149" i="2"/>
  <c r="BE149" i="2"/>
  <c r="BB149" i="2"/>
  <c r="BA149" i="2"/>
  <c r="AZ149" i="2"/>
  <c r="AY149" i="2"/>
  <c r="AA149" i="2"/>
  <c r="BC149" i="2" s="1"/>
  <c r="BD149" i="2" s="1"/>
  <c r="BG148" i="2"/>
  <c r="BF148" i="2"/>
  <c r="BE148" i="2"/>
  <c r="BB148" i="2"/>
  <c r="BA148" i="2"/>
  <c r="AZ148" i="2"/>
  <c r="AY148" i="2"/>
  <c r="AA148" i="2"/>
  <c r="BC148" i="2" s="1"/>
  <c r="BD148" i="2" s="1"/>
  <c r="BG147" i="2"/>
  <c r="BF147" i="2"/>
  <c r="BE147" i="2"/>
  <c r="BB147" i="2"/>
  <c r="BA147" i="2"/>
  <c r="AZ147" i="2"/>
  <c r="AY147" i="2"/>
  <c r="AA147" i="2"/>
  <c r="BC147" i="2" s="1"/>
  <c r="BD147" i="2" s="1"/>
  <c r="BG146" i="2"/>
  <c r="BF146" i="2"/>
  <c r="BE146" i="2"/>
  <c r="BB146" i="2"/>
  <c r="BA146" i="2"/>
  <c r="AZ146" i="2"/>
  <c r="AY146" i="2"/>
  <c r="AA146" i="2"/>
  <c r="BC146" i="2" s="1"/>
  <c r="BD146" i="2" s="1"/>
  <c r="BG145" i="2"/>
  <c r="BF145" i="2"/>
  <c r="BE145" i="2"/>
  <c r="BB145" i="2"/>
  <c r="BA145" i="2"/>
  <c r="AZ145" i="2"/>
  <c r="AY145" i="2"/>
  <c r="AA145" i="2"/>
  <c r="BC145" i="2" s="1"/>
  <c r="BD145" i="2" s="1"/>
  <c r="BG144" i="2"/>
  <c r="BF144" i="2"/>
  <c r="BE144" i="2"/>
  <c r="BB144" i="2"/>
  <c r="BA144" i="2"/>
  <c r="AZ144" i="2"/>
  <c r="AY144" i="2"/>
  <c r="AA144" i="2"/>
  <c r="BC144" i="2" s="1"/>
  <c r="BD144" i="2" s="1"/>
  <c r="BG143" i="2"/>
  <c r="BF143" i="2"/>
  <c r="BE143" i="2"/>
  <c r="BB143" i="2"/>
  <c r="BA143" i="2"/>
  <c r="AZ143" i="2"/>
  <c r="AY143" i="2"/>
  <c r="AA143" i="2"/>
  <c r="BC143" i="2" s="1"/>
  <c r="BD143" i="2" s="1"/>
  <c r="BG142" i="2"/>
  <c r="BF142" i="2"/>
  <c r="BE142" i="2"/>
  <c r="BB142" i="2"/>
  <c r="BA142" i="2"/>
  <c r="AZ142" i="2"/>
  <c r="AY142" i="2"/>
  <c r="AA142" i="2"/>
  <c r="BC142" i="2" s="1"/>
  <c r="BD142" i="2" s="1"/>
  <c r="BG141" i="2"/>
  <c r="BF141" i="2"/>
  <c r="BE141" i="2"/>
  <c r="BB141" i="2"/>
  <c r="BA141" i="2"/>
  <c r="AZ141" i="2"/>
  <c r="AY141" i="2"/>
  <c r="AA141" i="2"/>
  <c r="BC141" i="2" s="1"/>
  <c r="BD141" i="2" s="1"/>
  <c r="BG140" i="2"/>
  <c r="BF140" i="2"/>
  <c r="BE140" i="2"/>
  <c r="BB140" i="2"/>
  <c r="BA140" i="2"/>
  <c r="AZ140" i="2"/>
  <c r="AY140" i="2"/>
  <c r="AA140" i="2"/>
  <c r="BC140" i="2" s="1"/>
  <c r="BD140" i="2" s="1"/>
  <c r="BG139" i="2"/>
  <c r="BF139" i="2"/>
  <c r="BE139" i="2"/>
  <c r="BB139" i="2"/>
  <c r="BA139" i="2"/>
  <c r="AZ139" i="2"/>
  <c r="AY139" i="2"/>
  <c r="AA139" i="2"/>
  <c r="BC139" i="2" s="1"/>
  <c r="BD139" i="2" s="1"/>
  <c r="BG138" i="2"/>
  <c r="BF138" i="2"/>
  <c r="BE138" i="2"/>
  <c r="BB138" i="2"/>
  <c r="BA138" i="2"/>
  <c r="AZ138" i="2"/>
  <c r="AY138" i="2"/>
  <c r="AA138" i="2"/>
  <c r="BC138" i="2" s="1"/>
  <c r="BD138" i="2" s="1"/>
  <c r="BG137" i="2"/>
  <c r="BF137" i="2"/>
  <c r="BE137" i="2"/>
  <c r="BB137" i="2"/>
  <c r="BA137" i="2"/>
  <c r="AZ137" i="2"/>
  <c r="AY137" i="2"/>
  <c r="AA137" i="2"/>
  <c r="BC137" i="2" s="1"/>
  <c r="BD137" i="2" s="1"/>
  <c r="BG136" i="2"/>
  <c r="BF136" i="2"/>
  <c r="BE136" i="2"/>
  <c r="BB136" i="2"/>
  <c r="BA136" i="2"/>
  <c r="AZ136" i="2"/>
  <c r="AY136" i="2"/>
  <c r="AA136" i="2"/>
  <c r="BC136" i="2" s="1"/>
  <c r="BD136" i="2" s="1"/>
  <c r="BG135" i="2"/>
  <c r="BF135" i="2"/>
  <c r="BE135" i="2"/>
  <c r="BB135" i="2"/>
  <c r="BA135" i="2"/>
  <c r="AZ135" i="2"/>
  <c r="AY135" i="2"/>
  <c r="AA135" i="2"/>
  <c r="BC135" i="2" s="1"/>
  <c r="BD135" i="2" s="1"/>
  <c r="BG134" i="2"/>
  <c r="BF134" i="2"/>
  <c r="BE134" i="2"/>
  <c r="BB134" i="2"/>
  <c r="BA134" i="2"/>
  <c r="AZ134" i="2"/>
  <c r="AY134" i="2"/>
  <c r="AA134" i="2"/>
  <c r="BC134" i="2" s="1"/>
  <c r="BD134" i="2" s="1"/>
  <c r="BG133" i="2"/>
  <c r="BF133" i="2"/>
  <c r="BE133" i="2"/>
  <c r="BB133" i="2"/>
  <c r="BA133" i="2"/>
  <c r="AZ133" i="2"/>
  <c r="AY133" i="2"/>
  <c r="AA133" i="2"/>
  <c r="BC133" i="2" s="1"/>
  <c r="BD133" i="2" s="1"/>
  <c r="BG132" i="2"/>
  <c r="BF132" i="2"/>
  <c r="BE132" i="2"/>
  <c r="BB132" i="2"/>
  <c r="BA132" i="2"/>
  <c r="AZ132" i="2"/>
  <c r="AY132" i="2"/>
  <c r="AA132" i="2"/>
  <c r="BC132" i="2" s="1"/>
  <c r="BD132" i="2" s="1"/>
  <c r="BG131" i="2"/>
  <c r="BF131" i="2"/>
  <c r="BE131" i="2"/>
  <c r="BB131" i="2"/>
  <c r="BA131" i="2"/>
  <c r="AZ131" i="2"/>
  <c r="AY131" i="2"/>
  <c r="AA131" i="2"/>
  <c r="BC131" i="2" s="1"/>
  <c r="BD131" i="2" s="1"/>
  <c r="BG130" i="2"/>
  <c r="BF130" i="2"/>
  <c r="BE130" i="2"/>
  <c r="BB130" i="2"/>
  <c r="BA130" i="2"/>
  <c r="AZ130" i="2"/>
  <c r="AY130" i="2"/>
  <c r="AA130" i="2"/>
  <c r="BC130" i="2" s="1"/>
  <c r="BD130" i="2" s="1"/>
  <c r="BG129" i="2"/>
  <c r="BF129" i="2"/>
  <c r="BE129" i="2"/>
  <c r="BB129" i="2"/>
  <c r="BA129" i="2"/>
  <c r="AZ129" i="2"/>
  <c r="AY129" i="2"/>
  <c r="AA129" i="2"/>
  <c r="BC129" i="2" s="1"/>
  <c r="BD129" i="2" s="1"/>
  <c r="BG128" i="2"/>
  <c r="BF128" i="2"/>
  <c r="BE128" i="2"/>
  <c r="BB128" i="2"/>
  <c r="BA128" i="2"/>
  <c r="AZ128" i="2"/>
  <c r="AY128" i="2"/>
  <c r="AA128" i="2"/>
  <c r="BC128" i="2" s="1"/>
  <c r="BD128" i="2" s="1"/>
  <c r="BG127" i="2"/>
  <c r="BF127" i="2"/>
  <c r="BE127" i="2"/>
  <c r="BB127" i="2"/>
  <c r="BA127" i="2"/>
  <c r="AZ127" i="2"/>
  <c r="AY127" i="2"/>
  <c r="AA127" i="2"/>
  <c r="BC127" i="2" s="1"/>
  <c r="BD127" i="2" s="1"/>
  <c r="BG126" i="2"/>
  <c r="BF126" i="2"/>
  <c r="BE126" i="2"/>
  <c r="BA126" i="2"/>
  <c r="AZ126" i="2"/>
  <c r="AY126" i="2"/>
  <c r="AA126" i="2"/>
  <c r="BC126" i="2" s="1"/>
  <c r="BD126" i="2" s="1"/>
  <c r="BG125" i="2"/>
  <c r="BF125" i="2"/>
  <c r="BE125" i="2"/>
  <c r="BB125" i="2"/>
  <c r="BA125" i="2"/>
  <c r="AZ125" i="2"/>
  <c r="AY125" i="2"/>
  <c r="AA125" i="2"/>
  <c r="BC125" i="2" s="1"/>
  <c r="BD125" i="2" s="1"/>
  <c r="BG124" i="2"/>
  <c r="BF124" i="2"/>
  <c r="BE124" i="2"/>
  <c r="BB124" i="2"/>
  <c r="BA124" i="2"/>
  <c r="AZ124" i="2"/>
  <c r="AY124" i="2"/>
  <c r="AA124" i="2"/>
  <c r="BC124" i="2" s="1"/>
  <c r="BD124" i="2" s="1"/>
  <c r="BG123" i="2"/>
  <c r="BF123" i="2"/>
  <c r="BE123" i="2"/>
  <c r="BB123" i="2"/>
  <c r="BA123" i="2"/>
  <c r="AZ123" i="2"/>
  <c r="AY123" i="2"/>
  <c r="AA123" i="2"/>
  <c r="BC123" i="2" s="1"/>
  <c r="BD123" i="2" s="1"/>
  <c r="BG122" i="2"/>
  <c r="BF122" i="2"/>
  <c r="BE122" i="2"/>
  <c r="BB122" i="2"/>
  <c r="BA122" i="2"/>
  <c r="AZ122" i="2"/>
  <c r="AY122" i="2"/>
  <c r="AA122" i="2"/>
  <c r="BC122" i="2" s="1"/>
  <c r="BD122" i="2" s="1"/>
  <c r="BG121" i="2"/>
  <c r="BF121" i="2"/>
  <c r="BE121" i="2"/>
  <c r="BB121" i="2"/>
  <c r="BA121" i="2"/>
  <c r="AZ121" i="2"/>
  <c r="AY121" i="2"/>
  <c r="AA121" i="2"/>
  <c r="BC121" i="2" s="1"/>
  <c r="BD121" i="2" s="1"/>
  <c r="BG120" i="2"/>
  <c r="BF120" i="2"/>
  <c r="BE120" i="2"/>
  <c r="BB120" i="2"/>
  <c r="BA120" i="2"/>
  <c r="AZ120" i="2"/>
  <c r="AY120" i="2"/>
  <c r="AA120" i="2"/>
  <c r="BC120" i="2" s="1"/>
  <c r="BD120" i="2" s="1"/>
  <c r="BG119" i="2"/>
  <c r="BF119" i="2"/>
  <c r="BE119" i="2"/>
  <c r="BB119" i="2"/>
  <c r="BA119" i="2"/>
  <c r="AZ119" i="2"/>
  <c r="AY119" i="2"/>
  <c r="AA119" i="2"/>
  <c r="BC119" i="2" s="1"/>
  <c r="BD119" i="2" s="1"/>
  <c r="BG118" i="2"/>
  <c r="BF118" i="2"/>
  <c r="BE118" i="2"/>
  <c r="BB118" i="2"/>
  <c r="BA118" i="2"/>
  <c r="AZ118" i="2"/>
  <c r="AY118" i="2"/>
  <c r="AA118" i="2"/>
  <c r="BC118" i="2" s="1"/>
  <c r="BD118" i="2" s="1"/>
  <c r="BG117" i="2"/>
  <c r="BF117" i="2"/>
  <c r="BE117" i="2"/>
  <c r="BB117" i="2"/>
  <c r="BA117" i="2"/>
  <c r="AZ117" i="2"/>
  <c r="AY117" i="2"/>
  <c r="AA117" i="2"/>
  <c r="BC117" i="2" s="1"/>
  <c r="BD117" i="2" s="1"/>
  <c r="BG116" i="2"/>
  <c r="BF116" i="2"/>
  <c r="BE116" i="2"/>
  <c r="BB116" i="2"/>
  <c r="BA116" i="2"/>
  <c r="AZ116" i="2"/>
  <c r="AY116" i="2"/>
  <c r="AA116" i="2"/>
  <c r="BC116" i="2" s="1"/>
  <c r="BD116" i="2" s="1"/>
  <c r="BG115" i="2"/>
  <c r="BF115" i="2"/>
  <c r="BE115" i="2"/>
  <c r="BB115" i="2"/>
  <c r="BA115" i="2"/>
  <c r="AZ115" i="2"/>
  <c r="AY115" i="2"/>
  <c r="AA115" i="2"/>
  <c r="BC115" i="2" s="1"/>
  <c r="BD115" i="2" s="1"/>
  <c r="BG114" i="2"/>
  <c r="BF114" i="2"/>
  <c r="BE114" i="2"/>
  <c r="BB114" i="2"/>
  <c r="BA114" i="2"/>
  <c r="AZ114" i="2"/>
  <c r="AY114" i="2"/>
  <c r="AA114" i="2"/>
  <c r="BC114" i="2" s="1"/>
  <c r="BD114" i="2" s="1"/>
  <c r="BG113" i="2"/>
  <c r="BF113" i="2"/>
  <c r="BE113" i="2"/>
  <c r="BB113" i="2"/>
  <c r="BA113" i="2"/>
  <c r="AZ113" i="2"/>
  <c r="AY113" i="2"/>
  <c r="AA113" i="2"/>
  <c r="BC113" i="2" s="1"/>
  <c r="BD113" i="2" s="1"/>
  <c r="BG112" i="2"/>
  <c r="BF112" i="2"/>
  <c r="BE112" i="2"/>
  <c r="BB112" i="2"/>
  <c r="BA112" i="2"/>
  <c r="AZ112" i="2"/>
  <c r="AY112" i="2"/>
  <c r="AA112" i="2"/>
  <c r="BC112" i="2" s="1"/>
  <c r="BD112" i="2" s="1"/>
  <c r="BG111" i="2"/>
  <c r="BF111" i="2"/>
  <c r="BE111" i="2"/>
  <c r="BB111" i="2"/>
  <c r="BA111" i="2"/>
  <c r="AZ111" i="2"/>
  <c r="AY111" i="2"/>
  <c r="AA111" i="2"/>
  <c r="BC111" i="2" s="1"/>
  <c r="BD111" i="2" s="1"/>
  <c r="BG110" i="2"/>
  <c r="BF110" i="2"/>
  <c r="BE110" i="2"/>
  <c r="BB110" i="2"/>
  <c r="BA110" i="2"/>
  <c r="AZ110" i="2"/>
  <c r="AY110" i="2"/>
  <c r="AA110" i="2"/>
  <c r="BC110" i="2" s="1"/>
  <c r="BD110" i="2" s="1"/>
  <c r="BG109" i="2"/>
  <c r="BF109" i="2"/>
  <c r="BE109" i="2"/>
  <c r="BB109" i="2"/>
  <c r="BA109" i="2"/>
  <c r="AZ109" i="2"/>
  <c r="AY109" i="2"/>
  <c r="AA109" i="2"/>
  <c r="BC109" i="2" s="1"/>
  <c r="BD109" i="2" s="1"/>
  <c r="BG108" i="2"/>
  <c r="BF108" i="2"/>
  <c r="BE108" i="2"/>
  <c r="BB108" i="2"/>
  <c r="BA108" i="2"/>
  <c r="AZ108" i="2"/>
  <c r="AY108" i="2"/>
  <c r="AA108" i="2"/>
  <c r="BC108" i="2" s="1"/>
  <c r="BD108" i="2" s="1"/>
  <c r="BG107" i="2"/>
  <c r="BF107" i="2"/>
  <c r="BE107" i="2"/>
  <c r="BB107" i="2"/>
  <c r="BA107" i="2"/>
  <c r="AZ107" i="2"/>
  <c r="AY107" i="2"/>
  <c r="AA107" i="2"/>
  <c r="BC107" i="2" s="1"/>
  <c r="BD107" i="2" s="1"/>
  <c r="BG106" i="2"/>
  <c r="BF106" i="2"/>
  <c r="BE106" i="2"/>
  <c r="BB106" i="2"/>
  <c r="BA106" i="2"/>
  <c r="AZ106" i="2"/>
  <c r="AY106" i="2"/>
  <c r="AA106" i="2"/>
  <c r="BC106" i="2" s="1"/>
  <c r="BD106" i="2" s="1"/>
  <c r="BG105" i="2"/>
  <c r="BF105" i="2"/>
  <c r="BE105" i="2"/>
  <c r="BB105" i="2"/>
  <c r="BA105" i="2"/>
  <c r="AZ105" i="2"/>
  <c r="AY105" i="2"/>
  <c r="AA105" i="2"/>
  <c r="BC105" i="2" s="1"/>
  <c r="BD105" i="2" s="1"/>
  <c r="AZ104" i="2"/>
  <c r="BG103" i="2"/>
  <c r="BF103" i="2"/>
  <c r="BE103" i="2"/>
  <c r="BB103" i="2"/>
  <c r="BA103" i="2"/>
  <c r="AZ103" i="2"/>
  <c r="AY103" i="2"/>
  <c r="AA103" i="2"/>
  <c r="BC103" i="2" s="1"/>
  <c r="BD103" i="2" s="1"/>
  <c r="BA102" i="2"/>
  <c r="AZ102" i="2"/>
  <c r="AY102" i="2"/>
  <c r="BG101" i="2"/>
  <c r="BF101" i="2"/>
  <c r="BE101" i="2"/>
  <c r="BB101" i="2"/>
  <c r="BA101" i="2"/>
  <c r="AZ101" i="2"/>
  <c r="AY101" i="2"/>
  <c r="AA101" i="2"/>
  <c r="BC101" i="2" s="1"/>
  <c r="BD101" i="2" s="1"/>
  <c r="AZ100" i="2"/>
  <c r="AY100" i="2"/>
  <c r="AA100" i="2"/>
  <c r="BC100" i="2" s="1"/>
  <c r="BD100" i="2" s="1"/>
  <c r="BG99" i="2"/>
  <c r="BF99" i="2"/>
  <c r="BE99" i="2"/>
  <c r="BB99" i="2"/>
  <c r="BA99" i="2"/>
  <c r="AZ99" i="2"/>
  <c r="AY99" i="2"/>
  <c r="AA99" i="2"/>
  <c r="BC99" i="2" s="1"/>
  <c r="BD99" i="2" s="1"/>
  <c r="BG98" i="2"/>
  <c r="BF98" i="2"/>
  <c r="BE98" i="2"/>
  <c r="BB98" i="2"/>
  <c r="BA98" i="2"/>
  <c r="AZ98" i="2"/>
  <c r="AY98" i="2"/>
  <c r="AA98" i="2"/>
  <c r="BC98" i="2" s="1"/>
  <c r="BD98" i="2" s="1"/>
  <c r="BG97" i="2"/>
  <c r="BF97" i="2"/>
  <c r="BE97" i="2"/>
  <c r="BB97" i="2"/>
  <c r="BA97" i="2"/>
  <c r="AZ97" i="2"/>
  <c r="AY97" i="2"/>
  <c r="AA97" i="2"/>
  <c r="BC97" i="2" s="1"/>
  <c r="BD97" i="2" s="1"/>
  <c r="BG96" i="2"/>
  <c r="BF96" i="2"/>
  <c r="BE96" i="2"/>
  <c r="BB96" i="2"/>
  <c r="BA96" i="2"/>
  <c r="AZ96" i="2"/>
  <c r="AY96" i="2"/>
  <c r="AA96" i="2"/>
  <c r="BC96" i="2" s="1"/>
  <c r="BD96" i="2" s="1"/>
  <c r="BG95" i="2"/>
  <c r="BF95" i="2"/>
  <c r="BE95" i="2"/>
  <c r="BB95" i="2"/>
  <c r="BA95" i="2"/>
  <c r="AZ95" i="2"/>
  <c r="AY95" i="2"/>
  <c r="AA95" i="2"/>
  <c r="BC95" i="2" s="1"/>
  <c r="BD95" i="2" s="1"/>
  <c r="BG94" i="2"/>
  <c r="BF94" i="2"/>
  <c r="BE94" i="2"/>
  <c r="BB94" i="2"/>
  <c r="BA94" i="2"/>
  <c r="AZ94" i="2"/>
  <c r="AY94" i="2"/>
  <c r="AA94" i="2"/>
  <c r="BC94" i="2" s="1"/>
  <c r="BD94" i="2" s="1"/>
  <c r="BG93" i="2"/>
  <c r="BF93" i="2"/>
  <c r="BE93" i="2"/>
  <c r="BB93" i="2"/>
  <c r="BA93" i="2"/>
  <c r="AZ93" i="2"/>
  <c r="AY93" i="2"/>
  <c r="AA93" i="2"/>
  <c r="BC93" i="2" s="1"/>
  <c r="BD93" i="2" s="1"/>
  <c r="BG92" i="2"/>
  <c r="BF92" i="2"/>
  <c r="BE92" i="2"/>
  <c r="BB92" i="2"/>
  <c r="BA92" i="2"/>
  <c r="AZ92" i="2"/>
  <c r="AY92" i="2"/>
  <c r="AA92" i="2"/>
  <c r="BC92" i="2" s="1"/>
  <c r="BD92" i="2" s="1"/>
  <c r="BG91" i="2"/>
  <c r="BF91" i="2"/>
  <c r="BE91" i="2"/>
  <c r="BB91" i="2"/>
  <c r="BA91" i="2"/>
  <c r="AZ91" i="2"/>
  <c r="AY91" i="2"/>
  <c r="AA91" i="2"/>
  <c r="BC91" i="2" s="1"/>
  <c r="BD91" i="2" s="1"/>
  <c r="BG90" i="2"/>
  <c r="BF90" i="2"/>
  <c r="BE90" i="2"/>
  <c r="BB90" i="2"/>
  <c r="BA90" i="2"/>
  <c r="AZ90" i="2"/>
  <c r="AY90" i="2"/>
  <c r="AA90" i="2"/>
  <c r="BC90" i="2" s="1"/>
  <c r="BD90" i="2" s="1"/>
  <c r="BG89" i="2"/>
  <c r="BF89" i="2"/>
  <c r="BE89" i="2"/>
  <c r="BB89" i="2"/>
  <c r="BA89" i="2"/>
  <c r="AZ89" i="2"/>
  <c r="AY89" i="2"/>
  <c r="AA89" i="2"/>
  <c r="BC89" i="2" s="1"/>
  <c r="BD89" i="2" s="1"/>
  <c r="BG88" i="2"/>
  <c r="BF88" i="2"/>
  <c r="BE88" i="2"/>
  <c r="BB88" i="2"/>
  <c r="BA88" i="2"/>
  <c r="AZ88" i="2"/>
  <c r="AY88" i="2"/>
  <c r="AA88" i="2"/>
  <c r="BC88" i="2" s="1"/>
  <c r="BD88" i="2" s="1"/>
  <c r="BG87" i="2"/>
  <c r="BF87" i="2"/>
  <c r="BE87" i="2"/>
  <c r="BB87" i="2"/>
  <c r="BA87" i="2"/>
  <c r="AZ87" i="2"/>
  <c r="AY87" i="2"/>
  <c r="AA87" i="2"/>
  <c r="BC87" i="2" s="1"/>
  <c r="BD87" i="2" s="1"/>
  <c r="BG86" i="2"/>
  <c r="BF86" i="2"/>
  <c r="BE86" i="2"/>
  <c r="BB86" i="2"/>
  <c r="BA86" i="2"/>
  <c r="AZ86" i="2"/>
  <c r="AY86" i="2"/>
  <c r="AA86" i="2"/>
  <c r="BC86" i="2" s="1"/>
  <c r="BD86" i="2" s="1"/>
  <c r="BG85" i="2"/>
  <c r="BF85" i="2"/>
  <c r="BE85" i="2"/>
  <c r="BB85" i="2"/>
  <c r="BA85" i="2"/>
  <c r="AZ85" i="2"/>
  <c r="AY85" i="2"/>
  <c r="AA85" i="2"/>
  <c r="BC85" i="2" s="1"/>
  <c r="BD85" i="2" s="1"/>
  <c r="BG84" i="2"/>
  <c r="BF84" i="2"/>
  <c r="BE84" i="2"/>
  <c r="BB84" i="2"/>
  <c r="BA84" i="2"/>
  <c r="AZ84" i="2"/>
  <c r="AY84" i="2"/>
  <c r="AA84" i="2"/>
  <c r="BC84" i="2" s="1"/>
  <c r="BD84" i="2" s="1"/>
  <c r="BG83" i="2"/>
  <c r="BF83" i="2"/>
  <c r="BE83" i="2"/>
  <c r="BB83" i="2"/>
  <c r="BA83" i="2"/>
  <c r="AZ83" i="2"/>
  <c r="AY83" i="2"/>
  <c r="AA83" i="2"/>
  <c r="BC83" i="2" s="1"/>
  <c r="BD83" i="2" s="1"/>
  <c r="BG82" i="2"/>
  <c r="BF82" i="2"/>
  <c r="BE82" i="2"/>
  <c r="BB82" i="2"/>
  <c r="BA82" i="2"/>
  <c r="AZ82" i="2"/>
  <c r="G498" i="2" s="1"/>
  <c r="AY82" i="2"/>
  <c r="AA82" i="2"/>
  <c r="BC82" i="2" s="1"/>
  <c r="BD82" i="2" s="1"/>
  <c r="BG81" i="2"/>
  <c r="BF81" i="2"/>
  <c r="BE81" i="2"/>
  <c r="BB81" i="2"/>
  <c r="BA81" i="2"/>
  <c r="AZ81" i="2"/>
  <c r="AY81" i="2"/>
  <c r="AA81" i="2"/>
  <c r="BC81" i="2" s="1"/>
  <c r="BD81" i="2" s="1"/>
  <c r="BG80" i="2"/>
  <c r="BF80" i="2"/>
  <c r="BE80" i="2"/>
  <c r="BB80" i="2"/>
  <c r="BA80" i="2"/>
  <c r="AZ80" i="2"/>
  <c r="AY80" i="2"/>
  <c r="AA80" i="2"/>
  <c r="BC80" i="2" s="1"/>
  <c r="BD80" i="2" s="1"/>
  <c r="BG79" i="2"/>
  <c r="BF79" i="2"/>
  <c r="BE79" i="2"/>
  <c r="BB79" i="2"/>
  <c r="BA79" i="2"/>
  <c r="AZ79" i="2"/>
  <c r="AY79" i="2"/>
  <c r="AA79" i="2"/>
  <c r="BC79" i="2" s="1"/>
  <c r="BD79" i="2" s="1"/>
  <c r="BG78" i="2"/>
  <c r="BF78" i="2"/>
  <c r="BE78" i="2"/>
  <c r="BB78" i="2"/>
  <c r="BA78" i="2"/>
  <c r="AZ78" i="2"/>
  <c r="AY78" i="2"/>
  <c r="AA78" i="2"/>
  <c r="BC78" i="2" s="1"/>
  <c r="BD78" i="2" s="1"/>
  <c r="BG77" i="2"/>
  <c r="BF77" i="2"/>
  <c r="BE77" i="2"/>
  <c r="BB77" i="2"/>
  <c r="BA77" i="2"/>
  <c r="AZ77" i="2"/>
  <c r="AY77" i="2"/>
  <c r="AA77" i="2"/>
  <c r="BC77" i="2" s="1"/>
  <c r="BD77" i="2" s="1"/>
  <c r="BG76" i="2"/>
  <c r="BF76" i="2"/>
  <c r="BE76" i="2"/>
  <c r="BB76" i="2"/>
  <c r="BA76" i="2"/>
  <c r="AZ76" i="2"/>
  <c r="AY76" i="2"/>
  <c r="AA76" i="2"/>
  <c r="BC76" i="2" s="1"/>
  <c r="BD76" i="2" s="1"/>
  <c r="BG75" i="2"/>
  <c r="BF75" i="2"/>
  <c r="BE75" i="2"/>
  <c r="BB75" i="2"/>
  <c r="BA75" i="2"/>
  <c r="AZ75" i="2"/>
  <c r="AY75" i="2"/>
  <c r="AA75" i="2"/>
  <c r="BC75" i="2" s="1"/>
  <c r="BD75" i="2" s="1"/>
  <c r="BG74" i="2"/>
  <c r="BF74" i="2"/>
  <c r="BE74" i="2"/>
  <c r="BB74" i="2"/>
  <c r="BA74" i="2"/>
  <c r="AZ74" i="2"/>
  <c r="AY74" i="2"/>
  <c r="AA74" i="2"/>
  <c r="BC74" i="2" s="1"/>
  <c r="BD74" i="2" s="1"/>
  <c r="BG73" i="2"/>
  <c r="BF73" i="2"/>
  <c r="BE73" i="2"/>
  <c r="BB73" i="2"/>
  <c r="BA73" i="2"/>
  <c r="AZ73" i="2"/>
  <c r="AY73" i="2"/>
  <c r="AA73" i="2"/>
  <c r="BC73" i="2" s="1"/>
  <c r="BD73" i="2" s="1"/>
  <c r="BG72" i="2"/>
  <c r="BF72" i="2"/>
  <c r="BE72" i="2"/>
  <c r="BB72" i="2"/>
  <c r="BA72" i="2"/>
  <c r="AZ72" i="2"/>
  <c r="AY72" i="2"/>
  <c r="AA72" i="2"/>
  <c r="BC72" i="2" s="1"/>
  <c r="BD72" i="2" s="1"/>
  <c r="BG71" i="2"/>
  <c r="BF71" i="2"/>
  <c r="BE71" i="2"/>
  <c r="BB71" i="2"/>
  <c r="BA71" i="2"/>
  <c r="AZ71" i="2"/>
  <c r="AY71" i="2"/>
  <c r="AA71" i="2"/>
  <c r="BC71" i="2" s="1"/>
  <c r="BD71" i="2" s="1"/>
  <c r="BG70" i="2"/>
  <c r="BF70" i="2"/>
  <c r="BE70" i="2"/>
  <c r="BB70" i="2"/>
  <c r="BA70" i="2"/>
  <c r="AZ70" i="2"/>
  <c r="AY70" i="2"/>
  <c r="AA70" i="2"/>
  <c r="BC70" i="2" s="1"/>
  <c r="BD70" i="2" s="1"/>
  <c r="BG69" i="2"/>
  <c r="BF69" i="2"/>
  <c r="BE69" i="2"/>
  <c r="BB69" i="2"/>
  <c r="BA69" i="2"/>
  <c r="AZ69" i="2"/>
  <c r="AY69" i="2"/>
  <c r="AA69" i="2"/>
  <c r="BC69" i="2" s="1"/>
  <c r="BD69" i="2" s="1"/>
  <c r="BG68" i="2"/>
  <c r="BF68" i="2"/>
  <c r="BE68" i="2"/>
  <c r="BB68" i="2"/>
  <c r="BA68" i="2"/>
  <c r="AZ68" i="2"/>
  <c r="AY68" i="2"/>
  <c r="AA68" i="2"/>
  <c r="BC68" i="2" s="1"/>
  <c r="BD68" i="2" s="1"/>
  <c r="BG67" i="2"/>
  <c r="BF67" i="2"/>
  <c r="BE67" i="2"/>
  <c r="BB67" i="2"/>
  <c r="BA67" i="2"/>
  <c r="AZ67" i="2"/>
  <c r="AY67" i="2"/>
  <c r="AA67" i="2"/>
  <c r="BC67" i="2" s="1"/>
  <c r="BD67" i="2" s="1"/>
  <c r="BG66" i="2"/>
  <c r="BF66" i="2"/>
  <c r="BE66" i="2"/>
  <c r="BB66" i="2"/>
  <c r="BA66" i="2"/>
  <c r="AZ66" i="2"/>
  <c r="AY66" i="2"/>
  <c r="AA66" i="2"/>
  <c r="BC66" i="2" s="1"/>
  <c r="BD66" i="2" s="1"/>
  <c r="BG65" i="2"/>
  <c r="BF65" i="2"/>
  <c r="BE65" i="2"/>
  <c r="BB65" i="2"/>
  <c r="BA65" i="2"/>
  <c r="AZ65" i="2"/>
  <c r="AY65" i="2"/>
  <c r="AA65" i="2"/>
  <c r="BC65" i="2" s="1"/>
  <c r="BD65" i="2" s="1"/>
  <c r="BG64" i="2"/>
  <c r="BF64" i="2"/>
  <c r="BE64" i="2"/>
  <c r="L495" i="2" s="1"/>
  <c r="BB64" i="2"/>
  <c r="BA64" i="2"/>
  <c r="AZ64" i="2"/>
  <c r="AY64" i="2"/>
  <c r="AA64" i="2"/>
  <c r="BC64" i="2" s="1"/>
  <c r="BD64" i="2" s="1"/>
  <c r="BG63" i="2"/>
  <c r="BF63" i="2"/>
  <c r="BE63" i="2"/>
  <c r="BB63" i="2"/>
  <c r="BA63" i="2"/>
  <c r="AZ63" i="2"/>
  <c r="AY63" i="2"/>
  <c r="AA63" i="2"/>
  <c r="BC63" i="2" s="1"/>
  <c r="BD63" i="2" s="1"/>
  <c r="BG62" i="2"/>
  <c r="BF62" i="2"/>
  <c r="BE62" i="2"/>
  <c r="BB62" i="2"/>
  <c r="BA62" i="2"/>
  <c r="AZ62" i="2"/>
  <c r="AY62" i="2"/>
  <c r="AA62" i="2"/>
  <c r="BC62" i="2" s="1"/>
  <c r="BD62" i="2" s="1"/>
  <c r="BG61" i="2"/>
  <c r="BF61" i="2"/>
  <c r="BE61" i="2"/>
  <c r="BB61" i="2"/>
  <c r="BA61" i="2"/>
  <c r="AZ61" i="2"/>
  <c r="AY61" i="2"/>
  <c r="AA61" i="2"/>
  <c r="BC61" i="2" s="1"/>
  <c r="BD61" i="2" s="1"/>
  <c r="BG60" i="2"/>
  <c r="BF60" i="2"/>
  <c r="BE60" i="2"/>
  <c r="BB60" i="2"/>
  <c r="BA60" i="2"/>
  <c r="AZ60" i="2"/>
  <c r="AY60" i="2"/>
  <c r="AA60" i="2"/>
  <c r="BC60" i="2" s="1"/>
  <c r="BD60" i="2" s="1"/>
  <c r="BG59" i="2"/>
  <c r="BF59" i="2"/>
  <c r="BE59" i="2"/>
  <c r="BB59" i="2"/>
  <c r="BA59" i="2"/>
  <c r="AZ59" i="2"/>
  <c r="AY59" i="2"/>
  <c r="AA59" i="2"/>
  <c r="BC59" i="2" s="1"/>
  <c r="BD59" i="2" s="1"/>
  <c r="BG58" i="2"/>
  <c r="BF58" i="2"/>
  <c r="BE58" i="2"/>
  <c r="BB58" i="2"/>
  <c r="BA58" i="2"/>
  <c r="AZ58" i="2"/>
  <c r="AY58" i="2"/>
  <c r="AA58" i="2"/>
  <c r="BC58" i="2" s="1"/>
  <c r="BD58" i="2" s="1"/>
  <c r="BG57" i="2"/>
  <c r="BF57" i="2"/>
  <c r="BE57" i="2"/>
  <c r="BB57" i="2"/>
  <c r="BA57" i="2"/>
  <c r="AZ57" i="2"/>
  <c r="M497" i="2" s="1"/>
  <c r="AY57" i="2"/>
  <c r="AA57" i="2"/>
  <c r="BC57" i="2" s="1"/>
  <c r="BD57" i="2" s="1"/>
  <c r="BG56" i="2"/>
  <c r="BF56" i="2"/>
  <c r="BE56" i="2"/>
  <c r="BB56" i="2"/>
  <c r="BA56" i="2"/>
  <c r="AZ56" i="2"/>
  <c r="L499" i="2" s="1"/>
  <c r="AY56" i="2"/>
  <c r="AA56" i="2"/>
  <c r="BC56" i="2" s="1"/>
  <c r="BD56" i="2" s="1"/>
  <c r="BG55" i="2"/>
  <c r="BF55" i="2"/>
  <c r="BE55" i="2"/>
  <c r="BB55" i="2"/>
  <c r="BA55" i="2"/>
  <c r="AZ55" i="2"/>
  <c r="AY55" i="2"/>
  <c r="AA55" i="2"/>
  <c r="BC55" i="2" s="1"/>
  <c r="BD55" i="2" s="1"/>
  <c r="BG54" i="2"/>
  <c r="BF54" i="2"/>
  <c r="BE54" i="2"/>
  <c r="BB54" i="2"/>
  <c r="BA54" i="2"/>
  <c r="AZ54" i="2"/>
  <c r="AY54" i="2"/>
  <c r="AA54" i="2"/>
  <c r="BC54" i="2" s="1"/>
  <c r="BD54" i="2" s="1"/>
  <c r="BG53" i="2"/>
  <c r="BF53" i="2"/>
  <c r="BE53" i="2"/>
  <c r="BB53" i="2"/>
  <c r="BA53" i="2"/>
  <c r="AZ53" i="2"/>
  <c r="AY53" i="2"/>
  <c r="AA53" i="2"/>
  <c r="BC53" i="2" s="1"/>
  <c r="BD53" i="2" s="1"/>
  <c r="BG52" i="2"/>
  <c r="BF52" i="2"/>
  <c r="BE52" i="2"/>
  <c r="BB52" i="2"/>
  <c r="BA52" i="2"/>
  <c r="AZ52" i="2"/>
  <c r="AY52" i="2"/>
  <c r="AA52" i="2"/>
  <c r="BC52" i="2" s="1"/>
  <c r="BD52" i="2" s="1"/>
  <c r="BG51" i="2"/>
  <c r="BF51" i="2"/>
  <c r="BE51" i="2"/>
  <c r="BB51" i="2"/>
  <c r="BA51" i="2"/>
  <c r="AZ51" i="2"/>
  <c r="AY51" i="2"/>
  <c r="AA51" i="2"/>
  <c r="BC51" i="2" s="1"/>
  <c r="BD51" i="2" s="1"/>
  <c r="BG50" i="2"/>
  <c r="BF50" i="2"/>
  <c r="BE50" i="2"/>
  <c r="BB50" i="2"/>
  <c r="BA50" i="2"/>
  <c r="AZ50" i="2"/>
  <c r="AY50" i="2"/>
  <c r="AA50" i="2"/>
  <c r="BC50" i="2" s="1"/>
  <c r="BD50" i="2" s="1"/>
  <c r="BG49" i="2"/>
  <c r="BF49" i="2"/>
  <c r="BE49" i="2"/>
  <c r="BB49" i="2"/>
  <c r="BA49" i="2"/>
  <c r="AZ49" i="2"/>
  <c r="AY49" i="2"/>
  <c r="AA49" i="2"/>
  <c r="BC49" i="2" s="1"/>
  <c r="BD49" i="2" s="1"/>
  <c r="BG48" i="2"/>
  <c r="BF48" i="2"/>
  <c r="BE48" i="2"/>
  <c r="BB48" i="2"/>
  <c r="BA48" i="2"/>
  <c r="AZ48" i="2"/>
  <c r="AY48" i="2"/>
  <c r="AA48" i="2"/>
  <c r="BC48" i="2" s="1"/>
  <c r="BD48" i="2" s="1"/>
  <c r="BG47" i="2"/>
  <c r="BF47" i="2"/>
  <c r="BE47" i="2"/>
  <c r="J495" i="2" s="1"/>
  <c r="BB47" i="2"/>
  <c r="BA47" i="2"/>
  <c r="AZ47" i="2"/>
  <c r="AY47" i="2"/>
  <c r="AA47" i="2"/>
  <c r="BC47" i="2" s="1"/>
  <c r="BD47" i="2" s="1"/>
  <c r="BG46" i="2"/>
  <c r="BF46" i="2"/>
  <c r="BE46" i="2"/>
  <c r="BB46" i="2"/>
  <c r="BA46" i="2"/>
  <c r="AZ46" i="2"/>
  <c r="AY46" i="2"/>
  <c r="AA46" i="2"/>
  <c r="BC46" i="2" s="1"/>
  <c r="BD46" i="2" s="1"/>
  <c r="BG45" i="2"/>
  <c r="BF45" i="2"/>
  <c r="BE45" i="2"/>
  <c r="BB45" i="2"/>
  <c r="BA45" i="2"/>
  <c r="AZ45" i="2"/>
  <c r="AY45" i="2"/>
  <c r="AA45" i="2"/>
  <c r="BC45" i="2" s="1"/>
  <c r="BD45" i="2" s="1"/>
  <c r="BG44" i="2"/>
  <c r="BF44" i="2"/>
  <c r="BE44" i="2"/>
  <c r="BB44" i="2"/>
  <c r="BA44" i="2"/>
  <c r="AZ44" i="2"/>
  <c r="P498" i="2" s="1"/>
  <c r="AY44" i="2"/>
  <c r="AA44" i="2"/>
  <c r="BC44" i="2" s="1"/>
  <c r="BD44" i="2" s="1"/>
  <c r="BA43" i="2"/>
  <c r="AZ43" i="2"/>
  <c r="AY43" i="2"/>
  <c r="BG42" i="2"/>
  <c r="BF42" i="2"/>
  <c r="BE42" i="2"/>
  <c r="BB42" i="2"/>
  <c r="BA42" i="2"/>
  <c r="AZ42" i="2"/>
  <c r="AY42" i="2"/>
  <c r="AA42" i="2"/>
  <c r="BC42" i="2" s="1"/>
  <c r="BD42" i="2" s="1"/>
  <c r="BG41" i="2"/>
  <c r="BF41" i="2"/>
  <c r="BE41" i="2"/>
  <c r="BB41" i="2"/>
  <c r="BA41" i="2"/>
  <c r="AZ41" i="2"/>
  <c r="AY41" i="2"/>
  <c r="AA41" i="2"/>
  <c r="BC41" i="2" s="1"/>
  <c r="BD41" i="2" s="1"/>
  <c r="BG40" i="2"/>
  <c r="BF40" i="2"/>
  <c r="BE40" i="2"/>
  <c r="BB40" i="2"/>
  <c r="BA40" i="2"/>
  <c r="AZ40" i="2"/>
  <c r="AY40" i="2"/>
  <c r="AA40" i="2"/>
  <c r="BC40" i="2" s="1"/>
  <c r="BD40" i="2" s="1"/>
  <c r="BG39" i="2"/>
  <c r="BF39" i="2"/>
  <c r="BE39" i="2"/>
  <c r="BB39" i="2"/>
  <c r="BA39" i="2"/>
  <c r="AZ39" i="2"/>
  <c r="AY39" i="2"/>
  <c r="AA39" i="2"/>
  <c r="BC39" i="2" s="1"/>
  <c r="BD39" i="2" s="1"/>
  <c r="BG38" i="2"/>
  <c r="BF38" i="2"/>
  <c r="BE38" i="2"/>
  <c r="BB38" i="2"/>
  <c r="BA38" i="2"/>
  <c r="AZ38" i="2"/>
  <c r="AY38" i="2"/>
  <c r="AA38" i="2"/>
  <c r="BC38" i="2" s="1"/>
  <c r="BD38" i="2" s="1"/>
  <c r="BG37" i="2"/>
  <c r="BF37" i="2"/>
  <c r="BE37" i="2"/>
  <c r="BB37" i="2"/>
  <c r="BA37" i="2"/>
  <c r="AZ37" i="2"/>
  <c r="AY37" i="2"/>
  <c r="AA37" i="2"/>
  <c r="BC37" i="2" s="1"/>
  <c r="BD37" i="2" s="1"/>
  <c r="BG36" i="2"/>
  <c r="BF36" i="2"/>
  <c r="BE36" i="2"/>
  <c r="I495" i="2" s="1"/>
  <c r="BB36" i="2"/>
  <c r="BA36" i="2"/>
  <c r="AZ36" i="2"/>
  <c r="AY36" i="2"/>
  <c r="AA36" i="2"/>
  <c r="BC36" i="2" s="1"/>
  <c r="BD36" i="2" s="1"/>
  <c r="BG35" i="2"/>
  <c r="BF35" i="2"/>
  <c r="BE35" i="2"/>
  <c r="BB35" i="2"/>
  <c r="BA35" i="2"/>
  <c r="AZ35" i="2"/>
  <c r="AY35" i="2"/>
  <c r="AA35" i="2"/>
  <c r="BC35" i="2" s="1"/>
  <c r="BD35" i="2" s="1"/>
  <c r="BG34" i="2"/>
  <c r="BF34" i="2"/>
  <c r="BE34" i="2"/>
  <c r="BB34" i="2"/>
  <c r="BA34" i="2"/>
  <c r="AZ34" i="2"/>
  <c r="AY34" i="2"/>
  <c r="AA34" i="2"/>
  <c r="BC34" i="2" s="1"/>
  <c r="BD34" i="2" s="1"/>
  <c r="BG33" i="2"/>
  <c r="BF33" i="2"/>
  <c r="BE33" i="2"/>
  <c r="BB33" i="2"/>
  <c r="BA33" i="2"/>
  <c r="AZ33" i="2"/>
  <c r="AY33" i="2"/>
  <c r="AA33" i="2"/>
  <c r="BC33" i="2" s="1"/>
  <c r="BD33" i="2" s="1"/>
  <c r="BG32" i="2"/>
  <c r="BF32" i="2"/>
  <c r="BE32" i="2"/>
  <c r="BB32" i="2"/>
  <c r="BA32" i="2"/>
  <c r="AZ32" i="2"/>
  <c r="AY32" i="2"/>
  <c r="AA32" i="2"/>
  <c r="BC32" i="2" s="1"/>
  <c r="BD32" i="2" s="1"/>
  <c r="BG31" i="2"/>
  <c r="BF31" i="2"/>
  <c r="BE31" i="2"/>
  <c r="BB31" i="2"/>
  <c r="BA31" i="2"/>
  <c r="AZ31" i="2"/>
  <c r="I497" i="2" s="1"/>
  <c r="AY31" i="2"/>
  <c r="AA31" i="2"/>
  <c r="BC31" i="2" s="1"/>
  <c r="BD31" i="2" s="1"/>
  <c r="BG30" i="2"/>
  <c r="BF30" i="2"/>
  <c r="BE30" i="2"/>
  <c r="BB30" i="2"/>
  <c r="BA30" i="2"/>
  <c r="AZ30" i="2"/>
  <c r="AY30" i="2"/>
  <c r="AA30" i="2"/>
  <c r="BC30" i="2" s="1"/>
  <c r="BD30" i="2" s="1"/>
  <c r="BG29" i="2"/>
  <c r="BF29" i="2"/>
  <c r="BE29" i="2"/>
  <c r="BB29" i="2"/>
  <c r="BA29" i="2"/>
  <c r="AZ29" i="2"/>
  <c r="AY29" i="2"/>
  <c r="AA29" i="2"/>
  <c r="BC29" i="2" s="1"/>
  <c r="BD29" i="2" s="1"/>
  <c r="BG28" i="2"/>
  <c r="BF28" i="2"/>
  <c r="BE28" i="2"/>
  <c r="BB28" i="2"/>
  <c r="BA28" i="2"/>
  <c r="AZ28" i="2"/>
  <c r="AY28" i="2"/>
  <c r="AA28" i="2"/>
  <c r="BC28" i="2" s="1"/>
  <c r="BD28" i="2" s="1"/>
  <c r="BG27" i="2"/>
  <c r="BF27" i="2"/>
  <c r="BE27" i="2"/>
  <c r="BB27" i="2"/>
  <c r="BA27" i="2"/>
  <c r="AZ27" i="2"/>
  <c r="AY27" i="2"/>
  <c r="AA27" i="2"/>
  <c r="BC27" i="2" s="1"/>
  <c r="BD27" i="2" s="1"/>
  <c r="BG26" i="2"/>
  <c r="BF26" i="2"/>
  <c r="BE26" i="2"/>
  <c r="BB26" i="2"/>
  <c r="BA26" i="2"/>
  <c r="AZ26" i="2"/>
  <c r="AY26" i="2"/>
  <c r="AA26" i="2"/>
  <c r="BC26" i="2" s="1"/>
  <c r="BD26" i="2" s="1"/>
  <c r="BG25" i="2"/>
  <c r="BF25" i="2"/>
  <c r="BE25" i="2"/>
  <c r="BB25" i="2"/>
  <c r="BA25" i="2"/>
  <c r="AZ25" i="2"/>
  <c r="AY25" i="2"/>
  <c r="AA25" i="2"/>
  <c r="BC25" i="2" s="1"/>
  <c r="BD25" i="2" s="1"/>
  <c r="BG24" i="2"/>
  <c r="BF24" i="2"/>
  <c r="BE24" i="2"/>
  <c r="BB24" i="2"/>
  <c r="BA24" i="2"/>
  <c r="AZ24" i="2"/>
  <c r="AY24" i="2"/>
  <c r="AA24" i="2"/>
  <c r="BC24" i="2" s="1"/>
  <c r="BD24" i="2" s="1"/>
  <c r="BG23" i="2"/>
  <c r="BF23" i="2"/>
  <c r="BE23" i="2"/>
  <c r="BB23" i="2"/>
  <c r="BA23" i="2"/>
  <c r="AZ23" i="2"/>
  <c r="AY23" i="2"/>
  <c r="AA23" i="2"/>
  <c r="BC23" i="2" s="1"/>
  <c r="BD23" i="2" s="1"/>
  <c r="BG22" i="2"/>
  <c r="BF22" i="2"/>
  <c r="BE22" i="2"/>
  <c r="BB22" i="2"/>
  <c r="BA22" i="2"/>
  <c r="AZ22" i="2"/>
  <c r="AY22" i="2"/>
  <c r="AA22" i="2"/>
  <c r="BC22" i="2" s="1"/>
  <c r="BD22" i="2" s="1"/>
  <c r="BG21" i="2"/>
  <c r="BF21" i="2"/>
  <c r="BE21" i="2"/>
  <c r="BB21" i="2"/>
  <c r="BA21" i="2"/>
  <c r="AZ21" i="2"/>
  <c r="AY21" i="2"/>
  <c r="AA21" i="2"/>
  <c r="BC21" i="2" s="1"/>
  <c r="BD21" i="2" s="1"/>
  <c r="BG20" i="2"/>
  <c r="BF20" i="2"/>
  <c r="BE20" i="2"/>
  <c r="BB20" i="2"/>
  <c r="BA20" i="2"/>
  <c r="AZ20" i="2"/>
  <c r="AY20" i="2"/>
  <c r="AA20" i="2"/>
  <c r="BC20" i="2" s="1"/>
  <c r="BD20" i="2" s="1"/>
  <c r="BG19" i="2"/>
  <c r="BF19" i="2"/>
  <c r="BE19" i="2"/>
  <c r="BB19" i="2"/>
  <c r="BA19" i="2"/>
  <c r="AZ19" i="2"/>
  <c r="AY19" i="2"/>
  <c r="AA19" i="2"/>
  <c r="BC19" i="2" s="1"/>
  <c r="BD19" i="2" s="1"/>
  <c r="BG18" i="2"/>
  <c r="BF18" i="2"/>
  <c r="BE18" i="2"/>
  <c r="BB18" i="2"/>
  <c r="BA18" i="2"/>
  <c r="AZ18" i="2"/>
  <c r="AY18" i="2"/>
  <c r="AA18" i="2"/>
  <c r="BC18" i="2" s="1"/>
  <c r="BD18" i="2" s="1"/>
  <c r="BG17" i="2"/>
  <c r="BF17" i="2"/>
  <c r="BE17" i="2"/>
  <c r="BB17" i="2"/>
  <c r="BA17" i="2"/>
  <c r="AZ17" i="2"/>
  <c r="AY17" i="2"/>
  <c r="AA17" i="2"/>
  <c r="BC17" i="2" s="1"/>
  <c r="BD17" i="2" s="1"/>
  <c r="BG16" i="2"/>
  <c r="BF16" i="2"/>
  <c r="BE16" i="2"/>
  <c r="BB16" i="2"/>
  <c r="BA16" i="2"/>
  <c r="AZ16" i="2"/>
  <c r="AY16" i="2"/>
  <c r="AA16" i="2"/>
  <c r="BC16" i="2" s="1"/>
  <c r="BD16" i="2" s="1"/>
  <c r="BG15" i="2"/>
  <c r="BF15" i="2"/>
  <c r="BE15" i="2"/>
  <c r="BB15" i="2"/>
  <c r="BA15" i="2"/>
  <c r="AZ15" i="2"/>
  <c r="AY15" i="2"/>
  <c r="AA15" i="2"/>
  <c r="BC15" i="2" s="1"/>
  <c r="BD15" i="2" s="1"/>
  <c r="BG14" i="2"/>
  <c r="BF14" i="2"/>
  <c r="BE14" i="2"/>
  <c r="G495" i="2" s="1"/>
  <c r="BB14" i="2"/>
  <c r="BA14" i="2"/>
  <c r="AZ14" i="2"/>
  <c r="AY14" i="2"/>
  <c r="AA14" i="2"/>
  <c r="BC14" i="2" s="1"/>
  <c r="BD14" i="2" s="1"/>
  <c r="BG13" i="2"/>
  <c r="BF13" i="2"/>
  <c r="BE13" i="2"/>
  <c r="BB13" i="2"/>
  <c r="BA13" i="2"/>
  <c r="AZ13" i="2"/>
  <c r="AY13" i="2"/>
  <c r="AA13" i="2"/>
  <c r="BC13" i="2" s="1"/>
  <c r="BD13" i="2" s="1"/>
  <c r="BG12" i="2"/>
  <c r="BF12" i="2"/>
  <c r="BE12" i="2"/>
  <c r="BB12" i="2"/>
  <c r="BA12" i="2"/>
  <c r="AZ12" i="2"/>
  <c r="G497" i="2" s="1"/>
  <c r="AA12" i="2"/>
  <c r="BC12" i="2" s="1"/>
  <c r="BD12" i="2" s="1"/>
  <c r="BG11" i="2"/>
  <c r="BF11" i="2"/>
  <c r="BE11" i="2"/>
  <c r="BB11" i="2"/>
  <c r="BA11" i="2"/>
  <c r="AZ11" i="2"/>
  <c r="AY11" i="2"/>
  <c r="AA11" i="2"/>
  <c r="BC11" i="2" s="1"/>
  <c r="BD11" i="2" s="1"/>
  <c r="BG10" i="2"/>
  <c r="BF10" i="2"/>
  <c r="BE10" i="2"/>
  <c r="BB10" i="2"/>
  <c r="BA10" i="2"/>
  <c r="AZ10" i="2"/>
  <c r="AY10" i="2"/>
  <c r="AA10" i="2"/>
  <c r="BC10" i="2" s="1"/>
  <c r="BD10" i="2" s="1"/>
  <c r="BG9" i="2"/>
  <c r="BF9" i="2"/>
  <c r="BE9" i="2"/>
  <c r="K495" i="2" s="1"/>
  <c r="BB9" i="2"/>
  <c r="BA9" i="2"/>
  <c r="AZ9" i="2"/>
  <c r="AY9" i="2"/>
  <c r="AA9" i="2"/>
  <c r="BC9" i="2" s="1"/>
  <c r="BD9" i="2" s="1"/>
  <c r="BG8" i="2"/>
  <c r="BF8" i="2"/>
  <c r="BE8" i="2"/>
  <c r="BA8" i="2"/>
  <c r="AZ8" i="2"/>
  <c r="AY8" i="2"/>
  <c r="AA8" i="2"/>
  <c r="BC8" i="2" s="1"/>
  <c r="BD8" i="2" s="1"/>
  <c r="BG7" i="2"/>
  <c r="BF7" i="2"/>
  <c r="BE7" i="2"/>
  <c r="BB7" i="2"/>
  <c r="BA7" i="2"/>
  <c r="AZ7" i="2"/>
  <c r="AY7" i="2"/>
  <c r="AA7" i="2"/>
  <c r="BC7" i="2" s="1"/>
  <c r="BD7" i="2" s="1"/>
  <c r="BG6" i="2"/>
  <c r="BF6" i="2"/>
  <c r="BE6" i="2"/>
  <c r="BB6" i="2"/>
  <c r="BA6" i="2"/>
  <c r="AZ6" i="2"/>
  <c r="AY6" i="2"/>
  <c r="AA6" i="2"/>
  <c r="BC6" i="2" s="1"/>
  <c r="BD6" i="2" s="1"/>
  <c r="BG5" i="2"/>
  <c r="BF5" i="2"/>
  <c r="BE5" i="2"/>
  <c r="F495" i="2" s="1"/>
  <c r="F508" i="2" s="1"/>
  <c r="BB5" i="2"/>
  <c r="BA5" i="2"/>
  <c r="AZ5" i="2"/>
  <c r="AY5" i="2"/>
  <c r="AA5" i="2"/>
  <c r="BC5" i="2" s="1"/>
  <c r="BD5" i="2" s="1"/>
  <c r="BG4" i="2"/>
  <c r="BF4" i="2"/>
  <c r="BE4" i="2"/>
  <c r="BB4" i="2"/>
  <c r="BA4" i="2"/>
  <c r="AZ4" i="2"/>
  <c r="AY4" i="2"/>
  <c r="AA4" i="2"/>
  <c r="BC4" i="2" s="1"/>
  <c r="BD4" i="2" s="1"/>
  <c r="BG3" i="2"/>
  <c r="BF3" i="2"/>
  <c r="BE3" i="2"/>
  <c r="BB3" i="2"/>
  <c r="BA3" i="2"/>
  <c r="AZ3" i="2"/>
  <c r="AY3" i="2"/>
  <c r="AA3" i="2"/>
  <c r="BC3" i="2" s="1"/>
  <c r="BD3" i="2" s="1"/>
  <c r="C37" i="1" l="1"/>
  <c r="C38" i="1"/>
  <c r="I37" i="1"/>
  <c r="I38" i="1"/>
  <c r="J498" i="2"/>
  <c r="K497" i="2"/>
  <c r="O498" i="2"/>
  <c r="P497" i="2"/>
  <c r="K508" i="2"/>
  <c r="G508" i="2"/>
  <c r="Q499" i="2"/>
  <c r="M498" i="2"/>
  <c r="J497" i="2"/>
  <c r="J499" i="2"/>
  <c r="I498" i="2"/>
  <c r="I504" i="2"/>
  <c r="J508" i="2"/>
  <c r="L508" i="2"/>
  <c r="I496" i="2"/>
  <c r="I508" i="2" s="1"/>
  <c r="M495" i="2"/>
  <c r="M508" i="2" s="1"/>
  <c r="O508" i="2"/>
  <c r="P508" i="2"/>
  <c r="Q508" i="2"/>
  <c r="AZ33" i="1" l="1"/>
  <c r="BA33" i="1" s="1"/>
  <c r="AZ32" i="1"/>
  <c r="BA32" i="1" s="1"/>
  <c r="AZ31" i="1"/>
  <c r="BA31" i="1" s="1"/>
  <c r="AZ30" i="1"/>
  <c r="BA30" i="1" s="1"/>
  <c r="AZ29" i="1"/>
  <c r="BA29" i="1" s="1"/>
  <c r="AZ28" i="1"/>
  <c r="BA28" i="1" s="1"/>
  <c r="AZ27" i="1"/>
  <c r="BA27" i="1" s="1"/>
  <c r="AZ26" i="1"/>
  <c r="BA26" i="1" s="1"/>
  <c r="AZ25" i="1"/>
  <c r="BA25" i="1" s="1"/>
  <c r="AZ24" i="1"/>
  <c r="BA24" i="1" s="1"/>
  <c r="AZ23" i="1"/>
  <c r="BA23" i="1" s="1"/>
  <c r="AZ22" i="1"/>
  <c r="BA22" i="1" s="1"/>
  <c r="AZ21" i="1"/>
  <c r="BA21" i="1" s="1"/>
  <c r="AZ20" i="1"/>
  <c r="BA20" i="1" s="1"/>
  <c r="AZ19" i="1"/>
  <c r="BA19" i="1" s="1"/>
  <c r="AZ18" i="1"/>
  <c r="BA18" i="1" s="1"/>
  <c r="AZ17" i="1"/>
  <c r="BA17" i="1" s="1"/>
  <c r="AZ16" i="1"/>
  <c r="BA16" i="1" s="1"/>
  <c r="AZ15" i="1"/>
  <c r="BA15" i="1" s="1"/>
  <c r="AZ14" i="1"/>
  <c r="BA14" i="1" s="1"/>
  <c r="AZ13" i="1"/>
  <c r="BA13" i="1" s="1"/>
  <c r="AZ12" i="1"/>
  <c r="BA12" i="1" s="1"/>
  <c r="AZ11" i="1"/>
  <c r="BA11" i="1" s="1"/>
  <c r="AZ10" i="1"/>
  <c r="BA10" i="1" s="1"/>
  <c r="AZ9" i="1"/>
  <c r="BA9" i="1" s="1"/>
  <c r="AZ8" i="1"/>
  <c r="BA8" i="1" s="1"/>
  <c r="AZ7" i="1"/>
  <c r="BA7" i="1" s="1"/>
  <c r="AZ6" i="1"/>
  <c r="BA6" i="1" s="1"/>
  <c r="AZ5" i="1"/>
  <c r="BA5" i="1" s="1"/>
  <c r="AZ4" i="1"/>
  <c r="BA4" i="1" s="1"/>
  <c r="AZ3" i="1"/>
  <c r="BA3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3" i="1"/>
  <c r="AW23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V6" i="1"/>
  <c r="AW6" i="1" s="1"/>
  <c r="AV5" i="1"/>
  <c r="AW5" i="1" s="1"/>
  <c r="AV4" i="1"/>
  <c r="AW4" i="1" s="1"/>
  <c r="AV3" i="1"/>
  <c r="AW3" i="1" s="1"/>
  <c r="AR33" i="1"/>
  <c r="AS33" i="1" s="1"/>
  <c r="AR32" i="1"/>
  <c r="AS32" i="1" s="1"/>
  <c r="AR31" i="1"/>
  <c r="AS31" i="1" s="1"/>
  <c r="AR30" i="1"/>
  <c r="AS30" i="1" s="1"/>
  <c r="AR29" i="1"/>
  <c r="AS29" i="1" s="1"/>
  <c r="AR28" i="1"/>
  <c r="AS28" i="1" s="1"/>
  <c r="AR27" i="1"/>
  <c r="AS27" i="1" s="1"/>
  <c r="AR26" i="1"/>
  <c r="AS26" i="1" s="1"/>
  <c r="AR25" i="1"/>
  <c r="AS25" i="1" s="1"/>
  <c r="AR24" i="1"/>
  <c r="AS24" i="1" s="1"/>
  <c r="AR23" i="1"/>
  <c r="AS23" i="1" s="1"/>
  <c r="AR22" i="1"/>
  <c r="AS22" i="1" s="1"/>
  <c r="AR21" i="1"/>
  <c r="AS21" i="1" s="1"/>
  <c r="AR20" i="1"/>
  <c r="AS20" i="1" s="1"/>
  <c r="AR19" i="1"/>
  <c r="AS19" i="1" s="1"/>
  <c r="AR18" i="1"/>
  <c r="AS18" i="1" s="1"/>
  <c r="AR17" i="1"/>
  <c r="AS17" i="1" s="1"/>
  <c r="AR16" i="1"/>
  <c r="AS16" i="1" s="1"/>
  <c r="AR15" i="1"/>
  <c r="AS15" i="1" s="1"/>
  <c r="AR14" i="1"/>
  <c r="AS14" i="1" s="1"/>
  <c r="AR13" i="1"/>
  <c r="AS13" i="1" s="1"/>
  <c r="AR12" i="1"/>
  <c r="AS12" i="1" s="1"/>
  <c r="AR11" i="1"/>
  <c r="AS11" i="1" s="1"/>
  <c r="AR10" i="1"/>
  <c r="AS10" i="1" s="1"/>
  <c r="AR9" i="1"/>
  <c r="AS9" i="1" s="1"/>
  <c r="AR8" i="1"/>
  <c r="AS8" i="1" s="1"/>
  <c r="AR7" i="1"/>
  <c r="AS7" i="1" s="1"/>
  <c r="AR6" i="1"/>
  <c r="AS6" i="1" s="1"/>
  <c r="AR5" i="1"/>
  <c r="AS5" i="1" s="1"/>
  <c r="AR4" i="1"/>
  <c r="AS4" i="1" s="1"/>
  <c r="AR3" i="1"/>
  <c r="AS3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J6" i="1"/>
  <c r="AK6" i="1" s="1"/>
  <c r="AJ5" i="1"/>
  <c r="AK5" i="1" s="1"/>
  <c r="AJ4" i="1"/>
  <c r="AK4" i="1" s="1"/>
  <c r="AJ3" i="1"/>
  <c r="AK3" i="1" s="1"/>
  <c r="AF33" i="1"/>
  <c r="AG33" i="1" s="1"/>
  <c r="AF32" i="1"/>
  <c r="AG32" i="1" s="1"/>
  <c r="AF31" i="1"/>
  <c r="AG31" i="1" s="1"/>
  <c r="AF30" i="1"/>
  <c r="AG30" i="1" s="1"/>
  <c r="AF29" i="1"/>
  <c r="AG29" i="1" s="1"/>
  <c r="AF28" i="1"/>
  <c r="AG28" i="1" s="1"/>
  <c r="AF27" i="1"/>
  <c r="AG27" i="1" s="1"/>
  <c r="AF26" i="1"/>
  <c r="AG26" i="1" s="1"/>
  <c r="AF25" i="1"/>
  <c r="AG25" i="1" s="1"/>
  <c r="AF24" i="1"/>
  <c r="AG24" i="1" s="1"/>
  <c r="AF23" i="1"/>
  <c r="AG23" i="1" s="1"/>
  <c r="AF22" i="1"/>
  <c r="AG22" i="1" s="1"/>
  <c r="AF21" i="1"/>
  <c r="AG21" i="1" s="1"/>
  <c r="AF20" i="1"/>
  <c r="AG20" i="1" s="1"/>
  <c r="AF19" i="1"/>
  <c r="AG19" i="1" s="1"/>
  <c r="AF18" i="1"/>
  <c r="AG18" i="1" s="1"/>
  <c r="AF17" i="1"/>
  <c r="AG17" i="1" s="1"/>
  <c r="AF16" i="1"/>
  <c r="AG16" i="1" s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" i="1"/>
  <c r="M3" i="1" s="1"/>
  <c r="AZ34" i="1"/>
  <c r="BA35" i="1" s="1"/>
  <c r="AV34" i="1"/>
  <c r="AW35" i="1" s="1"/>
  <c r="AR34" i="1"/>
  <c r="AS35" i="1" s="1"/>
  <c r="AN34" i="1"/>
  <c r="AO35" i="1" s="1"/>
  <c r="AJ34" i="1"/>
  <c r="AK35" i="1" s="1"/>
  <c r="AF34" i="1"/>
  <c r="AG35" i="1" s="1"/>
  <c r="AB34" i="1"/>
  <c r="AC35" i="1" s="1"/>
  <c r="X34" i="1"/>
  <c r="Y35" i="1" s="1"/>
  <c r="T34" i="1"/>
  <c r="U35" i="1" s="1"/>
  <c r="P34" i="1"/>
  <c r="Q35" i="1" s="1"/>
  <c r="L34" i="1"/>
  <c r="M35" i="1" s="1"/>
  <c r="BF35" i="1" s="1"/>
  <c r="BG35" i="1" s="1"/>
  <c r="BC3" i="1" l="1"/>
  <c r="BF3" i="1"/>
  <c r="BF33" i="1"/>
  <c r="BC33" i="1"/>
  <c r="BF32" i="1"/>
  <c r="BC32" i="1"/>
  <c r="BF31" i="1"/>
  <c r="BC31" i="1"/>
  <c r="BF30" i="1"/>
  <c r="BC30" i="1"/>
  <c r="BF29" i="1"/>
  <c r="BC29" i="1"/>
  <c r="BF28" i="1"/>
  <c r="BC28" i="1"/>
  <c r="BF27" i="1"/>
  <c r="BC27" i="1"/>
  <c r="BF26" i="1"/>
  <c r="BC26" i="1"/>
  <c r="BF25" i="1"/>
  <c r="BC25" i="1"/>
  <c r="BF24" i="1"/>
  <c r="BC24" i="1"/>
  <c r="BF23" i="1"/>
  <c r="BC23" i="1"/>
  <c r="BF22" i="1"/>
  <c r="BC22" i="1"/>
  <c r="BF21" i="1"/>
  <c r="BC21" i="1"/>
  <c r="BF20" i="1"/>
  <c r="BC20" i="1"/>
  <c r="BF19" i="1"/>
  <c r="BC19" i="1"/>
  <c r="BF18" i="1"/>
  <c r="BC18" i="1"/>
  <c r="BF17" i="1"/>
  <c r="BC17" i="1"/>
  <c r="BF16" i="1"/>
  <c r="BC16" i="1"/>
  <c r="BF15" i="1"/>
  <c r="BC15" i="1"/>
  <c r="BF14" i="1"/>
  <c r="BC14" i="1"/>
  <c r="BF13" i="1"/>
  <c r="BC13" i="1"/>
  <c r="BF12" i="1"/>
  <c r="BC12" i="1"/>
  <c r="BF11" i="1"/>
  <c r="BC11" i="1"/>
  <c r="BF10" i="1"/>
  <c r="BC10" i="1"/>
  <c r="BF9" i="1"/>
  <c r="BC9" i="1"/>
  <c r="BF8" i="1"/>
  <c r="BC8" i="1"/>
  <c r="BF7" i="1"/>
  <c r="BC7" i="1"/>
  <c r="BF6" i="1"/>
  <c r="BC6" i="1"/>
  <c r="BF5" i="1"/>
  <c r="BC5" i="1"/>
  <c r="BF4" i="1"/>
  <c r="BC4" i="1"/>
  <c r="BG3" i="1"/>
  <c r="BK3" i="1" s="1"/>
  <c r="BG33" i="1"/>
  <c r="BK33" i="1" s="1"/>
  <c r="BG32" i="1"/>
  <c r="BK32" i="1" s="1"/>
  <c r="BG31" i="1"/>
  <c r="BK31" i="1" s="1"/>
  <c r="BG30" i="1"/>
  <c r="BK30" i="1" s="1"/>
  <c r="BG29" i="1"/>
  <c r="BK29" i="1" s="1"/>
  <c r="BG28" i="1"/>
  <c r="BK28" i="1" s="1"/>
  <c r="BG27" i="1"/>
  <c r="BK27" i="1" s="1"/>
  <c r="BG26" i="1"/>
  <c r="BK26" i="1" s="1"/>
  <c r="BG25" i="1"/>
  <c r="BK25" i="1" s="1"/>
  <c r="BG24" i="1"/>
  <c r="BK24" i="1" s="1"/>
  <c r="BG23" i="1"/>
  <c r="BK23" i="1" s="1"/>
  <c r="BG22" i="1"/>
  <c r="BK22" i="1" s="1"/>
  <c r="BG21" i="1"/>
  <c r="BK21" i="1" s="1"/>
  <c r="BG20" i="1"/>
  <c r="BK20" i="1" s="1"/>
  <c r="BG19" i="1"/>
  <c r="BK19" i="1" s="1"/>
  <c r="BG18" i="1"/>
  <c r="BK18" i="1" s="1"/>
  <c r="BG17" i="1"/>
  <c r="BK17" i="1" s="1"/>
  <c r="BG16" i="1"/>
  <c r="BK16" i="1" s="1"/>
  <c r="BG15" i="1"/>
  <c r="BK15" i="1" s="1"/>
  <c r="BG14" i="1"/>
  <c r="BK14" i="1" s="1"/>
  <c r="BG13" i="1"/>
  <c r="BK13" i="1" s="1"/>
  <c r="BG12" i="1"/>
  <c r="BK12" i="1" s="1"/>
  <c r="BG11" i="1"/>
  <c r="BK11" i="1" s="1"/>
  <c r="BG10" i="1"/>
  <c r="BK10" i="1" s="1"/>
  <c r="BG9" i="1"/>
  <c r="BK9" i="1" s="1"/>
  <c r="BG8" i="1"/>
  <c r="BK8" i="1" s="1"/>
  <c r="BG7" i="1"/>
  <c r="BK7" i="1" s="1"/>
  <c r="BG6" i="1"/>
  <c r="BK6" i="1" s="1"/>
  <c r="BG5" i="1"/>
  <c r="BK5" i="1" s="1"/>
  <c r="BG4" i="1"/>
  <c r="BK4" i="1" s="1"/>
  <c r="M37" i="1"/>
  <c r="M38" i="1"/>
  <c r="Q37" i="1"/>
  <c r="Q38" i="1"/>
  <c r="U37" i="1"/>
  <c r="U38" i="1"/>
  <c r="Y37" i="1"/>
  <c r="Y38" i="1"/>
  <c r="AC37" i="1"/>
  <c r="AC38" i="1"/>
  <c r="AG37" i="1"/>
  <c r="AG38" i="1"/>
  <c r="AO37" i="1"/>
  <c r="AO38" i="1"/>
  <c r="AS37" i="1"/>
  <c r="AS38" i="1"/>
  <c r="AW37" i="1"/>
  <c r="AW38" i="1"/>
  <c r="BA37" i="1"/>
  <c r="BA38" i="1"/>
  <c r="AK37" i="1"/>
  <c r="AK38" i="1"/>
  <c r="BK34" i="1" l="1"/>
  <c r="BF38" i="1"/>
  <c r="B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관식</author>
  </authors>
  <commentList>
    <comment ref="U1" authorId="0" shapeId="0" xr:uid="{C5011E98-BF62-4C96-9BB5-D6A8D68D2680}">
      <text>
        <r>
          <rPr>
            <sz val="9"/>
            <color indexed="81"/>
            <rFont val="돋움"/>
            <family val="3"/>
            <charset val="129"/>
          </rPr>
          <t>추가 2와 추가 3도 추가1과 같은 방식으로 기록</t>
        </r>
      </text>
    </comment>
    <comment ref="AA1" authorId="0" shapeId="0" xr:uid="{4372059F-7143-4857-B802-34FED597F7F2}">
      <text>
        <r>
          <rPr>
            <sz val="9"/>
            <color indexed="81"/>
            <rFont val="돋움"/>
            <family val="3"/>
            <charset val="129"/>
          </rPr>
          <t>AA열 오른쪽에 있는 서식은 건드리지 마시길..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N2" authorId="0" shapeId="0" xr:uid="{C8C74150-DE5B-4DD9-B27C-2BDC8C24630F}">
      <text>
        <r>
          <rPr>
            <sz val="12"/>
            <color indexed="8"/>
            <rFont val="돋움"/>
            <family val="3"/>
            <charset val="129"/>
          </rPr>
          <t>날자별 일일시재 기입해서
관리할것.</t>
        </r>
      </text>
    </comment>
    <comment ref="O2" authorId="0" shapeId="0" xr:uid="{9101D8D7-8689-47EF-974C-099C97522420}">
      <text>
        <r>
          <rPr>
            <sz val="9"/>
            <color indexed="8"/>
            <rFont val="돋움"/>
            <family val="3"/>
            <charset val="129"/>
          </rPr>
          <t>주방사입도 일일기입할것.</t>
        </r>
      </text>
    </comment>
    <comment ref="M37" authorId="0" shapeId="0" xr:uid="{9FDDCDAC-6757-4971-A52D-9C3527A5A364}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sharedStrings.xml><?xml version="1.0" encoding="utf-8"?>
<sst xmlns="http://schemas.openxmlformats.org/spreadsheetml/2006/main" count="349" uniqueCount="139">
  <si>
    <t>하리</t>
    <phoneticPr fontId="1" type="noConversion"/>
  </si>
  <si>
    <t>소담</t>
    <phoneticPr fontId="1" type="noConversion"/>
  </si>
  <si>
    <t>루나</t>
    <phoneticPr fontId="1" type="noConversion"/>
  </si>
  <si>
    <t>출근</t>
    <phoneticPr fontId="1" type="noConversion"/>
  </si>
  <si>
    <t>퇴근</t>
    <phoneticPr fontId="1" type="noConversion"/>
  </si>
  <si>
    <t>근무시간</t>
  </si>
  <si>
    <t>지수</t>
    <phoneticPr fontId="1" type="noConversion"/>
  </si>
  <si>
    <t>고은</t>
    <phoneticPr fontId="1" type="noConversion"/>
  </si>
  <si>
    <t>가을</t>
    <phoneticPr fontId="1" type="noConversion"/>
  </si>
  <si>
    <t>유나</t>
    <phoneticPr fontId="1" type="noConversion"/>
  </si>
  <si>
    <t>나은</t>
    <phoneticPr fontId="1" type="noConversion"/>
  </si>
  <si>
    <t>유진</t>
    <phoneticPr fontId="1" type="noConversion"/>
  </si>
  <si>
    <t>혜빈</t>
    <phoneticPr fontId="1" type="noConversion"/>
  </si>
  <si>
    <t>유미</t>
    <phoneticPr fontId="1" type="noConversion"/>
  </si>
  <si>
    <t>실장</t>
    <phoneticPr fontId="1" type="noConversion"/>
  </si>
  <si>
    <t>태환</t>
    <phoneticPr fontId="1" type="noConversion"/>
  </si>
  <si>
    <t>영민</t>
    <phoneticPr fontId="1" type="noConversion"/>
  </si>
  <si>
    <t>이지</t>
    <phoneticPr fontId="1" type="noConversion"/>
  </si>
  <si>
    <t>총근무시간</t>
  </si>
  <si>
    <t>지급 시급</t>
    <phoneticPr fontId="1" type="noConversion"/>
  </si>
  <si>
    <t>추</t>
    <phoneticPr fontId="5" type="noConversion"/>
  </si>
  <si>
    <t>가</t>
    <phoneticPr fontId="5" type="noConversion"/>
  </si>
  <si>
    <t>포인트</t>
    <phoneticPr fontId="5" type="noConversion"/>
  </si>
  <si>
    <t>날짜</t>
  </si>
  <si>
    <t>with</t>
  </si>
  <si>
    <t>인원</t>
  </si>
  <si>
    <t>금액</t>
    <phoneticPr fontId="5" type="noConversion"/>
  </si>
  <si>
    <t>추가1금액</t>
  </si>
  <si>
    <t>with</t>
    <phoneticPr fontId="5" type="noConversion"/>
  </si>
  <si>
    <t>추가3금액</t>
  </si>
  <si>
    <t>합계금액</t>
  </si>
  <si>
    <t>비고</t>
  </si>
  <si>
    <t>안주확인</t>
  </si>
  <si>
    <t>추가1</t>
  </si>
  <si>
    <t>추가2</t>
  </si>
  <si>
    <t>추가3</t>
  </si>
  <si>
    <t>합계금액절사</t>
  </si>
  <si>
    <t>지명인센</t>
  </si>
  <si>
    <t>절사</t>
  </si>
  <si>
    <t>지명</t>
  </si>
  <si>
    <t>하리</t>
    <phoneticPr fontId="5" type="noConversion"/>
  </si>
  <si>
    <t>유나</t>
    <phoneticPr fontId="5" type="noConversion"/>
  </si>
  <si>
    <t>유진</t>
    <phoneticPr fontId="5" type="noConversion"/>
  </si>
  <si>
    <t>루나</t>
    <phoneticPr fontId="5" type="noConversion"/>
  </si>
  <si>
    <t>이지</t>
    <phoneticPr fontId="5" type="noConversion"/>
  </si>
  <si>
    <t>고은</t>
    <phoneticPr fontId="5" type="noConversion"/>
  </si>
  <si>
    <t>지수</t>
    <phoneticPr fontId="5" type="noConversion"/>
  </si>
  <si>
    <t>가을</t>
    <phoneticPr fontId="5" type="noConversion"/>
  </si>
  <si>
    <t>소담</t>
    <phoneticPr fontId="5" type="noConversion"/>
  </si>
  <si>
    <t xml:space="preserve">루나 </t>
    <phoneticPr fontId="5" type="noConversion"/>
  </si>
  <si>
    <t>나은</t>
    <phoneticPr fontId="5" type="noConversion"/>
  </si>
  <si>
    <t>채</t>
    <phoneticPr fontId="5" type="noConversion"/>
  </si>
  <si>
    <t>ㅂ</t>
    <phoneticPr fontId="5" type="noConversion"/>
  </si>
  <si>
    <t>\</t>
  </si>
  <si>
    <t>목표</t>
    <phoneticPr fontId="1" type="noConversion"/>
  </si>
  <si>
    <t xml:space="preserve"> </t>
    <phoneticPr fontId="5" type="noConversion"/>
  </si>
  <si>
    <t xml:space="preserve">  </t>
    <phoneticPr fontId="5" type="noConversion"/>
  </si>
  <si>
    <t>ㅈ</t>
    <phoneticPr fontId="5" type="noConversion"/>
  </si>
  <si>
    <t>지명</t>
    <phoneticPr fontId="5" type="noConversion"/>
  </si>
  <si>
    <t>추가</t>
    <phoneticPr fontId="5" type="noConversion"/>
  </si>
  <si>
    <t>이벤트</t>
    <phoneticPr fontId="5" type="noConversion"/>
  </si>
  <si>
    <t>기타</t>
    <phoneticPr fontId="5" type="noConversion"/>
  </si>
  <si>
    <t>총합계</t>
  </si>
  <si>
    <t>목표</t>
    <phoneticPr fontId="5" type="noConversion"/>
  </si>
  <si>
    <t>지명횟수</t>
  </si>
  <si>
    <t>추가횟수</t>
  </si>
  <si>
    <t>지급 인센</t>
    <phoneticPr fontId="1" type="noConversion"/>
  </si>
  <si>
    <t>총 지급액</t>
    <phoneticPr fontId="1" type="noConversion"/>
  </si>
  <si>
    <t>세금</t>
    <phoneticPr fontId="1" type="noConversion"/>
  </si>
  <si>
    <t>FACE</t>
    <phoneticPr fontId="16" type="noConversion"/>
  </si>
  <si>
    <t>주방사입</t>
    <phoneticPr fontId="16" type="noConversion"/>
  </si>
  <si>
    <t>날짜</t>
    <phoneticPr fontId="16" type="noConversion"/>
  </si>
  <si>
    <t>요일</t>
    <phoneticPr fontId="16" type="noConversion"/>
  </si>
  <si>
    <t>테이블</t>
    <phoneticPr fontId="16" type="noConversion"/>
  </si>
  <si>
    <t>비지명</t>
    <phoneticPr fontId="16" type="noConversion"/>
  </si>
  <si>
    <t>지명</t>
    <phoneticPr fontId="16" type="noConversion"/>
  </si>
  <si>
    <t>추가</t>
    <phoneticPr fontId="16" type="noConversion"/>
  </si>
  <si>
    <t>T단가</t>
    <phoneticPr fontId="16" type="noConversion"/>
  </si>
  <si>
    <t>인당생산성</t>
    <phoneticPr fontId="16" type="noConversion"/>
  </si>
  <si>
    <t>출근</t>
    <phoneticPr fontId="16" type="noConversion"/>
  </si>
  <si>
    <t>일매출</t>
    <phoneticPr fontId="16" type="noConversion"/>
  </si>
  <si>
    <t>주간합계</t>
    <phoneticPr fontId="16" type="noConversion"/>
  </si>
  <si>
    <t>주류총액</t>
    <phoneticPr fontId="16" type="noConversion"/>
  </si>
  <si>
    <t>반품</t>
    <phoneticPr fontId="16" type="noConversion"/>
  </si>
  <si>
    <t>일일시재</t>
    <phoneticPr fontId="16" type="noConversion"/>
  </si>
  <si>
    <t>캔음료</t>
    <phoneticPr fontId="16" type="noConversion"/>
  </si>
  <si>
    <t>부식</t>
    <phoneticPr fontId="16" type="noConversion"/>
  </si>
  <si>
    <t>공산품</t>
    <phoneticPr fontId="16" type="noConversion"/>
  </si>
  <si>
    <t>과일외 안주</t>
    <phoneticPr fontId="16" type="noConversion"/>
  </si>
  <si>
    <t xml:space="preserve">과일 </t>
    <phoneticPr fontId="16" type="noConversion"/>
  </si>
  <si>
    <t>목</t>
    <phoneticPr fontId="24" type="noConversion"/>
  </si>
  <si>
    <t>금</t>
  </si>
  <si>
    <t>토</t>
  </si>
  <si>
    <t>일</t>
  </si>
  <si>
    <t>월</t>
  </si>
  <si>
    <t>화</t>
  </si>
  <si>
    <t>수</t>
  </si>
  <si>
    <t>목</t>
  </si>
  <si>
    <t>일일시재비율</t>
    <phoneticPr fontId="16" type="noConversion"/>
  </si>
  <si>
    <t xml:space="preserve">  사입비비율</t>
    <phoneticPr fontId="16" type="noConversion"/>
  </si>
  <si>
    <t>주류비율</t>
    <phoneticPr fontId="16" type="noConversion"/>
  </si>
  <si>
    <t xml:space="preserve"> --------&gt;</t>
  </si>
  <si>
    <t>시급</t>
    <phoneticPr fontId="1" type="noConversion"/>
  </si>
  <si>
    <t>짤려서 나간거라 정리함</t>
    <phoneticPr fontId="1" type="noConversion"/>
  </si>
  <si>
    <t>0.5 올려준거</t>
    <phoneticPr fontId="1" type="noConversion"/>
  </si>
  <si>
    <t>3000밑으로 15%</t>
    <phoneticPr fontId="1" type="noConversion"/>
  </si>
  <si>
    <t>개인 매출</t>
    <phoneticPr fontId="1" type="noConversion"/>
  </si>
  <si>
    <t>지명이 없어서 인센을 카운트 안함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</si>
  <si>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</si>
  <si>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</si>
  <si>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</si>
  <si>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</si>
  <si>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</si>
  <si>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</si>
  <si>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</si>
  <si>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</si>
  <si>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</si>
  <si>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</si>
  <si>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</si>
  <si>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</si>
  <si>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12월</t>
    <phoneticPr fontId="1" type="noConversion"/>
  </si>
  <si>
    <t>당일 발생 급여</t>
    <phoneticPr fontId="1" type="noConversion"/>
  </si>
  <si>
    <t>당일 급여</t>
  </si>
  <si>
    <t>당일 급여</t>
    <phoneticPr fontId="1" type="noConversion"/>
  </si>
  <si>
    <t>당일 매출</t>
    <phoneticPr fontId="1" type="noConversion"/>
  </si>
  <si>
    <t>인건비율</t>
    <phoneticPr fontId="1" type="noConversion"/>
  </si>
  <si>
    <t>주류비</t>
    <phoneticPr fontId="1" type="noConversion"/>
  </si>
  <si>
    <t>부가세, 카드수수료 주류비: 35.5%</t>
    <phoneticPr fontId="1" type="noConversion"/>
  </si>
  <si>
    <t>순이익</t>
    <phoneticPr fontId="1" type="noConversion"/>
  </si>
  <si>
    <t>카드수수료</t>
    <phoneticPr fontId="1" type="noConversion"/>
  </si>
  <si>
    <t>부가세 10%</t>
    <phoneticPr fontId="1" type="noConversion"/>
  </si>
  <si>
    <t>카드수수료 2.5%</t>
    <phoneticPr fontId="1" type="noConversion"/>
  </si>
  <si>
    <t>주류비 23%</t>
    <phoneticPr fontId="1" type="noConversion"/>
  </si>
  <si>
    <t xml:space="preserve">합 : </t>
    <phoneticPr fontId="1" type="noConversion"/>
  </si>
  <si>
    <t>부가세</t>
    <phoneticPr fontId="1" type="noConversion"/>
  </si>
  <si>
    <t>식자재</t>
    <phoneticPr fontId="1" type="noConversion"/>
  </si>
  <si>
    <t>인건비</t>
    <phoneticPr fontId="1" type="noConversion"/>
  </si>
  <si>
    <t>발생 비용 합</t>
    <phoneticPr fontId="1" type="noConversion"/>
  </si>
  <si>
    <t>순이익(인센제외)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</si>
</sst>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h:mm;@"/>
    <numFmt numFmtId="178" formatCode="mm/dd\ aaa"/>
    <numFmt numFmtId="179" formatCode="#,##0_);[Red]\(#,##0\)"/>
    <numFmt numFmtId="180" formatCode="mm&quot;월&quot;\ dd&quot;일&quot;"/>
    <numFmt numFmtId="181" formatCode="#,##0_ "/>
    <numFmt numFmtId="182" formatCode="0.00_ "/>
    <numFmt numFmtId="183" formatCode="_-* #,##0.00_-;\-* #,##0.00_-;_-* &quot;-&quot;_-;_-@_-"/>
    <numFmt numFmtId="184" formatCode="0.0_ "/>
    <numFmt numFmtId="185" formatCode="[$-F800]dddd\,\ mmmm\ dd\,\ yyyy"/>
    <numFmt numFmtId="186" formatCode="0.0_);[Red]\(0.0\)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2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9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4"/>
      <color indexed="9"/>
      <name val="돋움"/>
      <family val="3"/>
      <charset val="129"/>
    </font>
    <font>
      <b/>
      <sz val="14"/>
      <color indexed="8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1"/>
      <color indexed="10"/>
      <name val="돋움"/>
      <family val="3"/>
      <charset val="129"/>
    </font>
    <font>
      <b/>
      <sz val="12"/>
      <color indexed="9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2"/>
      <color theme="1"/>
      <name val="돋움"/>
      <family val="3"/>
      <charset val="129"/>
    </font>
    <font>
      <u/>
      <sz val="11"/>
      <color theme="1"/>
      <name val="돋움"/>
      <family val="3"/>
      <charset val="129"/>
    </font>
    <font>
      <b/>
      <sz val="12"/>
      <color indexed="10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4"/>
      <color indexed="10"/>
      <name val="돋움"/>
      <family val="3"/>
      <charset val="129"/>
    </font>
    <font>
      <b/>
      <sz val="14"/>
      <color indexed="48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24"/>
      <color indexed="9"/>
      <name val="돋움"/>
      <family val="3"/>
      <charset val="129"/>
    </font>
    <font>
      <sz val="12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8"/>
      <name val="굴림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10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/>
      <top/>
      <bottom/>
      <diagonal/>
    </border>
    <border>
      <left style="double">
        <color indexed="1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/>
      <bottom style="thin">
        <color indexed="64"/>
      </bottom>
      <diagonal/>
    </border>
    <border>
      <left/>
      <right style="double">
        <color indexed="10"/>
      </right>
      <top style="medium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10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10"/>
      </right>
      <top style="thin">
        <color indexed="64"/>
      </top>
      <bottom/>
      <diagonal/>
    </border>
    <border>
      <left style="double">
        <color indexed="10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/>
      <diagonal/>
    </border>
    <border>
      <left style="double">
        <color indexed="10"/>
      </left>
      <right style="double">
        <color indexed="10"/>
      </right>
      <top/>
      <bottom/>
      <diagonal/>
    </border>
    <border>
      <left style="double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5" fillId="0" borderId="0">
      <alignment vertical="center"/>
    </xf>
  </cellStyleXfs>
  <cellXfs count="351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4" xfId="0" applyBorder="1">
      <alignment vertical="center"/>
    </xf>
    <xf numFmtId="177" fontId="0" fillId="0" borderId="6" xfId="0" applyNumberFormat="1" applyBorder="1">
      <alignment vertical="center"/>
    </xf>
    <xf numFmtId="177" fontId="0" fillId="2" borderId="6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177" fontId="0" fillId="2" borderId="9" xfId="0" applyNumberFormat="1" applyFill="1" applyBorder="1">
      <alignment vertical="center"/>
    </xf>
    <xf numFmtId="179" fontId="0" fillId="0" borderId="0" xfId="0" applyNumberFormat="1">
      <alignment vertical="center"/>
    </xf>
    <xf numFmtId="0" fontId="4" fillId="0" borderId="0" xfId="1" applyFont="1" applyAlignment="1">
      <alignment horizontal="center" shrinkToFit="1"/>
    </xf>
    <xf numFmtId="0" fontId="4" fillId="3" borderId="0" xfId="1" applyFont="1" applyFill="1" applyAlignment="1">
      <alignment horizontal="center" shrinkToFit="1"/>
    </xf>
    <xf numFmtId="41" fontId="4" fillId="0" borderId="0" xfId="2" applyFont="1" applyAlignment="1">
      <alignment horizontal="center" shrinkToFit="1"/>
    </xf>
    <xf numFmtId="41" fontId="4" fillId="3" borderId="0" xfId="2" applyFont="1" applyFill="1" applyAlignment="1">
      <alignment horizontal="center" shrinkToFit="1"/>
    </xf>
    <xf numFmtId="41" fontId="4" fillId="0" borderId="0" xfId="2" applyFont="1" applyAlignment="1">
      <alignment horizontal="center" vertical="center" shrinkToFit="1"/>
    </xf>
    <xf numFmtId="41" fontId="4" fillId="0" borderId="0" xfId="2" applyFont="1" applyFill="1" applyAlignment="1">
      <alignment horizontal="center" shrinkToFit="1"/>
    </xf>
    <xf numFmtId="0" fontId="4" fillId="4" borderId="10" xfId="1" applyFont="1" applyFill="1" applyBorder="1" applyAlignment="1">
      <alignment horizontal="center" shrinkToFit="1"/>
    </xf>
    <xf numFmtId="0" fontId="4" fillId="3" borderId="11" xfId="1" applyFont="1" applyFill="1" applyBorder="1" applyAlignment="1">
      <alignment horizontal="center" shrinkToFit="1"/>
    </xf>
    <xf numFmtId="41" fontId="4" fillId="4" borderId="12" xfId="2" applyFont="1" applyFill="1" applyBorder="1" applyAlignment="1">
      <alignment horizontal="center" shrinkToFit="1"/>
    </xf>
    <xf numFmtId="0" fontId="4" fillId="4" borderId="13" xfId="1" applyFont="1" applyFill="1" applyBorder="1" applyAlignment="1">
      <alignment horizontal="center" shrinkToFit="1"/>
    </xf>
    <xf numFmtId="41" fontId="4" fillId="5" borderId="13" xfId="2" applyFont="1" applyFill="1" applyBorder="1" applyAlignment="1">
      <alignment horizontal="center" shrinkToFit="1"/>
    </xf>
    <xf numFmtId="41" fontId="4" fillId="3" borderId="13" xfId="2" applyFont="1" applyFill="1" applyBorder="1" applyAlignment="1">
      <alignment horizontal="center" shrinkToFit="1"/>
    </xf>
    <xf numFmtId="41" fontId="4" fillId="4" borderId="13" xfId="2" applyFont="1" applyFill="1" applyBorder="1" applyAlignment="1">
      <alignment horizontal="center" shrinkToFit="1"/>
    </xf>
    <xf numFmtId="180" fontId="4" fillId="0" borderId="0" xfId="1" applyNumberFormat="1" applyFont="1" applyAlignment="1">
      <alignment horizontal="center" shrinkToFit="1"/>
    </xf>
    <xf numFmtId="41" fontId="4" fillId="0" borderId="0" xfId="2" applyFont="1" applyFill="1" applyAlignment="1">
      <alignment horizontal="center" vertical="center" shrinkToFit="1"/>
    </xf>
    <xf numFmtId="181" fontId="6" fillId="0" borderId="0" xfId="1" applyNumberFormat="1" applyFont="1" applyAlignment="1">
      <alignment horizontal="center" shrinkToFit="1"/>
    </xf>
    <xf numFmtId="182" fontId="4" fillId="0" borderId="0" xfId="1" applyNumberFormat="1" applyFont="1" applyAlignment="1">
      <alignment horizontal="center" shrinkToFit="1"/>
    </xf>
    <xf numFmtId="183" fontId="4" fillId="0" borderId="0" xfId="1" applyNumberFormat="1" applyFont="1" applyAlignment="1">
      <alignment horizontal="center" shrinkToFit="1"/>
    </xf>
    <xf numFmtId="180" fontId="4" fillId="3" borderId="0" xfId="1" applyNumberFormat="1" applyFont="1" applyFill="1" applyAlignment="1">
      <alignment horizontal="center" shrinkToFit="1"/>
    </xf>
    <xf numFmtId="0" fontId="4" fillId="0" borderId="0" xfId="3" applyFont="1" applyAlignment="1">
      <alignment horizontal="center" vertical="center" shrinkToFit="1"/>
    </xf>
    <xf numFmtId="179" fontId="4" fillId="0" borderId="0" xfId="1" applyNumberFormat="1" applyFont="1" applyAlignment="1">
      <alignment horizontal="center" shrinkToFit="1"/>
    </xf>
    <xf numFmtId="180" fontId="4" fillId="6" borderId="0" xfId="1" applyNumberFormat="1" applyFont="1" applyFill="1" applyAlignment="1">
      <alignment horizontal="center" shrinkToFit="1"/>
    </xf>
    <xf numFmtId="41" fontId="3" fillId="0" borderId="0" xfId="2" applyFont="1" applyFill="1" applyAlignment="1">
      <alignment horizontal="center" vertical="center" shrinkToFit="1"/>
    </xf>
    <xf numFmtId="41" fontId="4" fillId="0" borderId="0" xfId="2" applyFont="1" applyFill="1" applyBorder="1" applyAlignment="1">
      <alignment horizontal="center" shrinkToFit="1"/>
    </xf>
    <xf numFmtId="41" fontId="4" fillId="3" borderId="0" xfId="2" applyFont="1" applyFill="1" applyBorder="1" applyAlignment="1">
      <alignment horizontal="center" shrinkToFit="1"/>
    </xf>
    <xf numFmtId="184" fontId="4" fillId="0" borderId="0" xfId="1" applyNumberFormat="1" applyFont="1" applyAlignment="1">
      <alignment horizontal="center" shrinkToFit="1"/>
    </xf>
    <xf numFmtId="0" fontId="2" fillId="0" borderId="0" xfId="1" applyFont="1" applyAlignment="1">
      <alignment horizontal="center" shrinkToFit="1"/>
    </xf>
    <xf numFmtId="0" fontId="2" fillId="7" borderId="0" xfId="1" applyFont="1" applyFill="1" applyAlignment="1">
      <alignment horizontal="center" shrinkToFit="1"/>
    </xf>
    <xf numFmtId="0" fontId="2" fillId="0" borderId="1" xfId="1" applyFont="1" applyBorder="1" applyAlignment="1">
      <alignment horizontal="center" vertical="center" shrinkToFit="1"/>
    </xf>
    <xf numFmtId="179" fontId="2" fillId="0" borderId="1" xfId="2" applyNumberFormat="1" applyFont="1" applyBorder="1" applyAlignment="1">
      <alignment horizontal="center" shrinkToFit="1"/>
    </xf>
    <xf numFmtId="41" fontId="2" fillId="7" borderId="1" xfId="2" applyFont="1" applyFill="1" applyBorder="1" applyAlignment="1">
      <alignment horizontal="center" shrinkToFit="1"/>
    </xf>
    <xf numFmtId="41" fontId="2" fillId="0" borderId="1" xfId="2" applyFont="1" applyBorder="1" applyAlignment="1">
      <alignment horizontal="center" vertical="center" shrinkToFit="1"/>
    </xf>
    <xf numFmtId="41" fontId="2" fillId="0" borderId="1" xfId="2" applyFont="1" applyBorder="1" applyAlignment="1">
      <alignment horizontal="center" shrinkToFit="1"/>
    </xf>
    <xf numFmtId="41" fontId="2" fillId="7" borderId="0" xfId="2" applyFont="1" applyFill="1" applyAlignment="1">
      <alignment horizontal="center" shrinkToFit="1"/>
    </xf>
    <xf numFmtId="41" fontId="2" fillId="0" borderId="0" xfId="2" applyFont="1" applyFill="1" applyAlignment="1">
      <alignment horizontal="center" shrinkToFit="1"/>
    </xf>
    <xf numFmtId="41" fontId="2" fillId="0" borderId="0" xfId="2" applyFont="1" applyAlignment="1">
      <alignment horizontal="center" shrinkToFit="1"/>
    </xf>
    <xf numFmtId="41" fontId="7" fillId="8" borderId="14" xfId="2" applyFont="1" applyFill="1" applyBorder="1" applyAlignment="1">
      <alignment horizontal="center" shrinkToFit="1"/>
    </xf>
    <xf numFmtId="41" fontId="9" fillId="3" borderId="0" xfId="2" applyFont="1" applyFill="1" applyAlignment="1">
      <alignment horizontal="center" shrinkToFit="1"/>
    </xf>
    <xf numFmtId="41" fontId="9" fillId="0" borderId="0" xfId="2" applyFont="1" applyAlignment="1">
      <alignment horizontal="center" shrinkToFit="1"/>
    </xf>
    <xf numFmtId="41" fontId="9" fillId="0" borderId="0" xfId="2" applyFont="1" applyAlignment="1">
      <alignment horizontal="center" vertical="center" shrinkToFit="1"/>
    </xf>
    <xf numFmtId="0" fontId="7" fillId="4" borderId="0" xfId="1" applyFont="1" applyFill="1" applyAlignment="1">
      <alignment horizontal="center" shrinkToFit="1"/>
    </xf>
    <xf numFmtId="0" fontId="7" fillId="3" borderId="0" xfId="1" applyFont="1" applyFill="1" applyAlignment="1">
      <alignment horizontal="center" shrinkToFit="1"/>
    </xf>
    <xf numFmtId="0" fontId="9" fillId="9" borderId="16" xfId="1" applyFont="1" applyFill="1" applyBorder="1" applyAlignment="1">
      <alignment vertical="center" shrinkToFit="1"/>
    </xf>
    <xf numFmtId="0" fontId="10" fillId="4" borderId="17" xfId="1" applyFont="1" applyFill="1" applyBorder="1" applyAlignment="1">
      <alignment horizontal="center" shrinkToFit="1"/>
    </xf>
    <xf numFmtId="41" fontId="10" fillId="4" borderId="14" xfId="2" applyFont="1" applyFill="1" applyBorder="1" applyAlignment="1">
      <alignment horizontal="center" shrinkToFit="1"/>
    </xf>
    <xf numFmtId="41" fontId="7" fillId="3" borderId="14" xfId="2" applyFont="1" applyFill="1" applyBorder="1" applyAlignment="1">
      <alignment horizontal="center" shrinkToFit="1"/>
    </xf>
    <xf numFmtId="41" fontId="7" fillId="4" borderId="14" xfId="2" applyFont="1" applyFill="1" applyBorder="1" applyAlignment="1">
      <alignment horizontal="center" shrinkToFit="1"/>
    </xf>
    <xf numFmtId="41" fontId="7" fillId="4" borderId="0" xfId="2" applyFont="1" applyFill="1" applyAlignment="1">
      <alignment horizontal="center" shrinkToFit="1"/>
    </xf>
    <xf numFmtId="182" fontId="9" fillId="0" borderId="18" xfId="1" applyNumberFormat="1" applyFont="1" applyBorder="1" applyAlignment="1">
      <alignment horizontal="center" shrinkToFit="1"/>
    </xf>
    <xf numFmtId="182" fontId="9" fillId="0" borderId="19" xfId="1" applyNumberFormat="1" applyFont="1" applyBorder="1" applyAlignment="1">
      <alignment horizontal="center" shrinkToFit="1"/>
    </xf>
    <xf numFmtId="182" fontId="9" fillId="3" borderId="19" xfId="1" applyNumberFormat="1" applyFont="1" applyFill="1" applyBorder="1" applyAlignment="1">
      <alignment horizontal="center" shrinkToFit="1"/>
    </xf>
    <xf numFmtId="182" fontId="4" fillId="3" borderId="19" xfId="1" applyNumberFormat="1" applyFont="1" applyFill="1" applyBorder="1" applyAlignment="1">
      <alignment horizontal="center" shrinkToFit="1"/>
    </xf>
    <xf numFmtId="182" fontId="4" fillId="0" borderId="19" xfId="1" applyNumberFormat="1" applyFont="1" applyBorder="1" applyAlignment="1">
      <alignment horizontal="center" shrinkToFit="1"/>
    </xf>
    <xf numFmtId="182" fontId="9" fillId="0" borderId="21" xfId="1" applyNumberFormat="1" applyFont="1" applyBorder="1" applyAlignment="1">
      <alignment horizontal="center" shrinkToFit="1"/>
    </xf>
    <xf numFmtId="182" fontId="9" fillId="0" borderId="13" xfId="1" applyNumberFormat="1" applyFont="1" applyBorder="1" applyAlignment="1">
      <alignment horizontal="center" shrinkToFit="1"/>
    </xf>
    <xf numFmtId="182" fontId="9" fillId="3" borderId="13" xfId="1" applyNumberFormat="1" applyFont="1" applyFill="1" applyBorder="1" applyAlignment="1">
      <alignment horizontal="center" shrinkToFit="1"/>
    </xf>
    <xf numFmtId="182" fontId="4" fillId="3" borderId="13" xfId="1" applyNumberFormat="1" applyFont="1" applyFill="1" applyBorder="1" applyAlignment="1">
      <alignment horizontal="center" shrinkToFit="1"/>
    </xf>
    <xf numFmtId="182" fontId="4" fillId="0" borderId="13" xfId="1" applyNumberFormat="1" applyFont="1" applyBorder="1" applyAlignment="1">
      <alignment horizontal="center" shrinkToFit="1"/>
    </xf>
    <xf numFmtId="182" fontId="9" fillId="4" borderId="21" xfId="1" applyNumberFormat="1" applyFont="1" applyFill="1" applyBorder="1" applyAlignment="1">
      <alignment horizontal="center" shrinkToFit="1"/>
    </xf>
    <xf numFmtId="182" fontId="9" fillId="4" borderId="13" xfId="1" applyNumberFormat="1" applyFont="1" applyFill="1" applyBorder="1" applyAlignment="1">
      <alignment horizontal="center" shrinkToFit="1"/>
    </xf>
    <xf numFmtId="182" fontId="4" fillId="4" borderId="13" xfId="1" applyNumberFormat="1" applyFont="1" applyFill="1" applyBorder="1" applyAlignment="1">
      <alignment horizontal="center" shrinkToFit="1"/>
    </xf>
    <xf numFmtId="41" fontId="4" fillId="4" borderId="0" xfId="2" applyFont="1" applyFill="1" applyAlignment="1">
      <alignment horizontal="center" shrinkToFit="1"/>
    </xf>
    <xf numFmtId="0" fontId="4" fillId="4" borderId="0" xfId="1" applyFont="1" applyFill="1" applyAlignment="1">
      <alignment horizontal="center" shrinkToFit="1"/>
    </xf>
    <xf numFmtId="182" fontId="4" fillId="4" borderId="0" xfId="1" applyNumberFormat="1" applyFont="1" applyFill="1" applyAlignment="1">
      <alignment horizontal="center" shrinkToFit="1"/>
    </xf>
    <xf numFmtId="182" fontId="9" fillId="4" borderId="23" xfId="1" applyNumberFormat="1" applyFont="1" applyFill="1" applyBorder="1" applyAlignment="1">
      <alignment horizontal="center" shrinkToFit="1"/>
    </xf>
    <xf numFmtId="182" fontId="9" fillId="4" borderId="24" xfId="1" applyNumberFormat="1" applyFont="1" applyFill="1" applyBorder="1" applyAlignment="1">
      <alignment horizontal="center" shrinkToFit="1"/>
    </xf>
    <xf numFmtId="182" fontId="9" fillId="3" borderId="24" xfId="1" applyNumberFormat="1" applyFont="1" applyFill="1" applyBorder="1" applyAlignment="1">
      <alignment horizontal="center" shrinkToFit="1"/>
    </xf>
    <xf numFmtId="182" fontId="4" fillId="3" borderId="24" xfId="1" applyNumberFormat="1" applyFont="1" applyFill="1" applyBorder="1" applyAlignment="1">
      <alignment horizontal="center" shrinkToFit="1"/>
    </xf>
    <xf numFmtId="182" fontId="4" fillId="4" borderId="24" xfId="1" applyNumberFormat="1" applyFont="1" applyFill="1" applyBorder="1" applyAlignment="1">
      <alignment horizontal="center" shrinkToFit="1"/>
    </xf>
    <xf numFmtId="0" fontId="9" fillId="0" borderId="0" xfId="1" applyFont="1" applyAlignment="1">
      <alignment horizontal="center" shrinkToFit="1"/>
    </xf>
    <xf numFmtId="0" fontId="9" fillId="0" borderId="25" xfId="1" applyFont="1" applyBorder="1" applyAlignment="1">
      <alignment horizontal="center" shrinkToFit="1"/>
    </xf>
    <xf numFmtId="176" fontId="9" fillId="10" borderId="25" xfId="1" applyNumberFormat="1" applyFont="1" applyFill="1" applyBorder="1" applyAlignment="1">
      <alignment horizontal="center" shrinkToFit="1"/>
    </xf>
    <xf numFmtId="41" fontId="9" fillId="0" borderId="25" xfId="2" applyFont="1" applyBorder="1" applyAlignment="1">
      <alignment horizontal="center" shrinkToFit="1"/>
    </xf>
    <xf numFmtId="41" fontId="9" fillId="3" borderId="25" xfId="2" applyFont="1" applyFill="1" applyBorder="1" applyAlignment="1">
      <alignment horizontal="center" shrinkToFit="1"/>
    </xf>
    <xf numFmtId="41" fontId="9" fillId="0" borderId="25" xfId="2" applyFont="1" applyBorder="1" applyAlignment="1">
      <alignment horizontal="center" vertical="center" shrinkToFit="1"/>
    </xf>
    <xf numFmtId="41" fontId="4" fillId="3" borderId="25" xfId="2" applyFont="1" applyFill="1" applyBorder="1" applyAlignment="1">
      <alignment horizontal="center" shrinkToFit="1"/>
    </xf>
    <xf numFmtId="41" fontId="4" fillId="0" borderId="25" xfId="2" applyFont="1" applyBorder="1" applyAlignment="1">
      <alignment horizontal="center" shrinkToFit="1"/>
    </xf>
    <xf numFmtId="41" fontId="4" fillId="0" borderId="25" xfId="2" applyFont="1" applyFill="1" applyBorder="1" applyAlignment="1">
      <alignment horizontal="center" shrinkToFit="1"/>
    </xf>
    <xf numFmtId="176" fontId="9" fillId="10" borderId="0" xfId="1" applyNumberFormat="1" applyFont="1" applyFill="1" applyAlignment="1">
      <alignment horizontal="center" shrinkToFit="1"/>
    </xf>
    <xf numFmtId="186" fontId="9" fillId="8" borderId="26" xfId="1" applyNumberFormat="1" applyFont="1" applyFill="1" applyBorder="1" applyAlignment="1">
      <alignment horizontal="center" vertical="center" shrinkToFit="1"/>
    </xf>
    <xf numFmtId="186" fontId="11" fillId="8" borderId="27" xfId="1" applyNumberFormat="1" applyFont="1" applyFill="1" applyBorder="1" applyAlignment="1">
      <alignment horizontal="center" vertical="center" shrinkToFit="1"/>
    </xf>
    <xf numFmtId="186" fontId="9" fillId="8" borderId="27" xfId="1" applyNumberFormat="1" applyFont="1" applyFill="1" applyBorder="1" applyAlignment="1">
      <alignment horizontal="center" vertical="center" shrinkToFit="1"/>
    </xf>
    <xf numFmtId="186" fontId="9" fillId="3" borderId="0" xfId="2" applyNumberFormat="1" applyFont="1" applyFill="1" applyAlignment="1">
      <alignment horizontal="center" shrinkToFit="1"/>
    </xf>
    <xf numFmtId="186" fontId="4" fillId="3" borderId="0" xfId="2" applyNumberFormat="1" applyFont="1" applyFill="1" applyAlignment="1">
      <alignment horizontal="center" shrinkToFit="1"/>
    </xf>
    <xf numFmtId="186" fontId="12" fillId="8" borderId="27" xfId="1" applyNumberFormat="1" applyFont="1" applyFill="1" applyBorder="1" applyAlignment="1">
      <alignment horizontal="center" vertical="center" shrinkToFit="1"/>
    </xf>
    <xf numFmtId="186" fontId="12" fillId="3" borderId="0" xfId="2" applyNumberFormat="1" applyFont="1" applyFill="1" applyAlignment="1">
      <alignment horizontal="center" shrinkToFit="1"/>
    </xf>
    <xf numFmtId="186" fontId="4" fillId="8" borderId="27" xfId="1" applyNumberFormat="1" applyFont="1" applyFill="1" applyBorder="1" applyAlignment="1">
      <alignment horizontal="center" vertical="center" shrinkToFit="1"/>
    </xf>
    <xf numFmtId="41" fontId="4" fillId="8" borderId="0" xfId="2" applyFont="1" applyFill="1" applyAlignment="1">
      <alignment horizontal="center" shrinkToFit="1"/>
    </xf>
    <xf numFmtId="0" fontId="4" fillId="8" borderId="0" xfId="1" applyFont="1" applyFill="1" applyAlignment="1">
      <alignment horizontal="center" shrinkToFit="1"/>
    </xf>
    <xf numFmtId="41" fontId="9" fillId="11" borderId="13" xfId="2" applyFont="1" applyFill="1" applyBorder="1" applyAlignment="1">
      <alignment horizontal="center" shrinkToFit="1"/>
    </xf>
    <xf numFmtId="41" fontId="13" fillId="12" borderId="1" xfId="2" applyFont="1" applyFill="1" applyBorder="1" applyAlignment="1">
      <alignment horizontal="center" vertical="center" shrinkToFit="1"/>
    </xf>
    <xf numFmtId="41" fontId="13" fillId="12" borderId="1" xfId="2" applyFont="1" applyFill="1" applyBorder="1" applyAlignment="1">
      <alignment horizontal="center" vertical="top" shrinkToFit="1"/>
    </xf>
    <xf numFmtId="41" fontId="13" fillId="12" borderId="0" xfId="2" applyFont="1" applyFill="1" applyAlignment="1">
      <alignment horizontal="center" vertical="center" shrinkToFit="1"/>
    </xf>
    <xf numFmtId="41" fontId="2" fillId="12" borderId="0" xfId="2" applyFont="1" applyFill="1" applyAlignment="1">
      <alignment horizontal="center" vertical="center" shrinkToFit="1"/>
    </xf>
    <xf numFmtId="41" fontId="2" fillId="12" borderId="1" xfId="2" applyFont="1" applyFill="1" applyBorder="1" applyAlignment="1">
      <alignment horizontal="center" vertical="center" shrinkToFit="1"/>
    </xf>
    <xf numFmtId="41" fontId="4" fillId="11" borderId="13" xfId="2" applyFont="1" applyFill="1" applyBorder="1" applyAlignment="1">
      <alignment horizontal="center" shrinkToFit="1"/>
    </xf>
    <xf numFmtId="41" fontId="4" fillId="11" borderId="0" xfId="2" applyFont="1" applyFill="1" applyAlignment="1">
      <alignment horizontal="center" shrinkToFit="1"/>
    </xf>
    <xf numFmtId="41" fontId="4" fillId="11" borderId="0" xfId="2" applyFont="1" applyFill="1" applyAlignment="1" applyProtection="1">
      <alignment horizontal="center" shrinkToFit="1"/>
    </xf>
    <xf numFmtId="0" fontId="9" fillId="11" borderId="13" xfId="1" applyFont="1" applyFill="1" applyBorder="1" applyAlignment="1">
      <alignment horizontal="center" shrinkToFit="1"/>
    </xf>
    <xf numFmtId="41" fontId="9" fillId="3" borderId="13" xfId="2" applyFont="1" applyFill="1" applyBorder="1" applyAlignment="1">
      <alignment horizontal="center" shrinkToFit="1"/>
    </xf>
    <xf numFmtId="0" fontId="4" fillId="11" borderId="13" xfId="1" applyFont="1" applyFill="1" applyBorder="1" applyAlignment="1">
      <alignment horizontal="center" shrinkToFit="1"/>
    </xf>
    <xf numFmtId="0" fontId="4" fillId="11" borderId="0" xfId="1" applyFont="1" applyFill="1" applyAlignment="1">
      <alignment horizontal="center" shrinkToFit="1"/>
    </xf>
    <xf numFmtId="0" fontId="16" fillId="13" borderId="2" xfId="4" applyFont="1" applyFill="1" applyBorder="1" applyAlignment="1">
      <alignment horizontal="center" vertical="center"/>
    </xf>
    <xf numFmtId="0" fontId="16" fillId="13" borderId="0" xfId="4" applyFont="1" applyFill="1" applyAlignment="1">
      <alignment horizontal="center" vertical="center"/>
    </xf>
    <xf numFmtId="41" fontId="15" fillId="13" borderId="0" xfId="4" applyNumberFormat="1" applyFill="1">
      <alignment vertical="center"/>
    </xf>
    <xf numFmtId="0" fontId="15" fillId="13" borderId="0" xfId="4" applyFill="1">
      <alignment vertical="center"/>
    </xf>
    <xf numFmtId="0" fontId="18" fillId="14" borderId="16" xfId="4" applyFont="1" applyFill="1" applyBorder="1" applyAlignment="1">
      <alignment horizontal="center" vertical="center"/>
    </xf>
    <xf numFmtId="41" fontId="18" fillId="14" borderId="16" xfId="4" applyNumberFormat="1" applyFont="1" applyFill="1" applyBorder="1" applyAlignment="1">
      <alignment horizontal="center" vertical="center"/>
    </xf>
    <xf numFmtId="41" fontId="19" fillId="14" borderId="16" xfId="4" applyNumberFormat="1" applyFont="1" applyFill="1" applyBorder="1" applyAlignment="1">
      <alignment horizontal="center" vertical="center"/>
    </xf>
    <xf numFmtId="41" fontId="20" fillId="14" borderId="16" xfId="4" applyNumberFormat="1" applyFont="1" applyFill="1" applyBorder="1" applyAlignment="1">
      <alignment horizontal="center" vertical="center"/>
    </xf>
    <xf numFmtId="41" fontId="19" fillId="15" borderId="16" xfId="4" applyNumberFormat="1" applyFont="1" applyFill="1" applyBorder="1" applyAlignment="1">
      <alignment horizontal="center" vertical="center"/>
    </xf>
    <xf numFmtId="41" fontId="21" fillId="14" borderId="16" xfId="4" applyNumberFormat="1" applyFont="1" applyFill="1" applyBorder="1" applyAlignment="1">
      <alignment horizontal="center" vertical="center"/>
    </xf>
    <xf numFmtId="41" fontId="18" fillId="14" borderId="2" xfId="4" applyNumberFormat="1" applyFont="1" applyFill="1" applyBorder="1" applyAlignment="1">
      <alignment horizontal="center" vertical="center"/>
    </xf>
    <xf numFmtId="41" fontId="18" fillId="14" borderId="4" xfId="4" applyNumberFormat="1" applyFont="1" applyFill="1" applyBorder="1" applyAlignment="1">
      <alignment horizontal="center" vertical="center"/>
    </xf>
    <xf numFmtId="41" fontId="18" fillId="14" borderId="32" xfId="4" applyNumberFormat="1" applyFont="1" applyFill="1" applyBorder="1" applyAlignment="1">
      <alignment horizontal="center" vertical="center"/>
    </xf>
    <xf numFmtId="41" fontId="22" fillId="14" borderId="16" xfId="4" applyNumberFormat="1" applyFont="1" applyFill="1" applyBorder="1" applyAlignment="1">
      <alignment horizontal="center" vertical="center"/>
    </xf>
    <xf numFmtId="41" fontId="15" fillId="14" borderId="0" xfId="4" applyNumberFormat="1" applyFill="1">
      <alignment vertical="center"/>
    </xf>
    <xf numFmtId="0" fontId="15" fillId="14" borderId="0" xfId="4" applyFill="1">
      <alignment vertical="center"/>
    </xf>
    <xf numFmtId="180" fontId="15" fillId="13" borderId="33" xfId="4" applyNumberFormat="1" applyFill="1" applyBorder="1" applyAlignment="1">
      <alignment horizontal="center"/>
    </xf>
    <xf numFmtId="0" fontId="23" fillId="13" borderId="2" xfId="4" applyFont="1" applyFill="1" applyBorder="1" applyAlignment="1">
      <alignment horizontal="center" vertical="center"/>
    </xf>
    <xf numFmtId="0" fontId="25" fillId="13" borderId="34" xfId="4" applyFont="1" applyFill="1" applyBorder="1" applyAlignment="1">
      <alignment horizontal="center" vertical="center"/>
    </xf>
    <xf numFmtId="0" fontId="26" fillId="13" borderId="35" xfId="4" applyFont="1" applyFill="1" applyBorder="1" applyAlignment="1">
      <alignment horizontal="center" vertical="center"/>
    </xf>
    <xf numFmtId="0" fontId="25" fillId="13" borderId="35" xfId="4" applyFont="1" applyFill="1" applyBorder="1" applyAlignment="1">
      <alignment horizontal="center" vertical="center"/>
    </xf>
    <xf numFmtId="179" fontId="25" fillId="13" borderId="35" xfId="4" applyNumberFormat="1" applyFont="1" applyFill="1" applyBorder="1" applyAlignment="1">
      <alignment horizontal="center" vertical="center"/>
    </xf>
    <xf numFmtId="179" fontId="27" fillId="13" borderId="35" xfId="4" applyNumberFormat="1" applyFont="1" applyFill="1" applyBorder="1" applyAlignment="1"/>
    <xf numFmtId="179" fontId="15" fillId="13" borderId="35" xfId="4" applyNumberFormat="1" applyFill="1" applyBorder="1" applyAlignment="1"/>
    <xf numFmtId="41" fontId="28" fillId="13" borderId="36" xfId="4" applyNumberFormat="1" applyFont="1" applyFill="1" applyBorder="1" applyAlignment="1">
      <alignment horizontal="center" vertical="center"/>
    </xf>
    <xf numFmtId="41" fontId="28" fillId="13" borderId="37" xfId="4" applyNumberFormat="1" applyFont="1" applyFill="1" applyBorder="1" applyAlignment="1">
      <alignment horizontal="center" vertical="center"/>
    </xf>
    <xf numFmtId="179" fontId="23" fillId="13" borderId="38" xfId="4" applyNumberFormat="1" applyFont="1" applyFill="1" applyBorder="1" applyAlignment="1">
      <alignment horizontal="right"/>
    </xf>
    <xf numFmtId="179" fontId="23" fillId="13" borderId="35" xfId="4" applyNumberFormat="1" applyFont="1" applyFill="1" applyBorder="1" applyAlignment="1">
      <alignment horizontal="right"/>
    </xf>
    <xf numFmtId="179" fontId="23" fillId="13" borderId="39" xfId="4" applyNumberFormat="1" applyFont="1" applyFill="1" applyBorder="1" applyAlignment="1">
      <alignment horizontal="right"/>
    </xf>
    <xf numFmtId="179" fontId="23" fillId="13" borderId="40" xfId="4" applyNumberFormat="1" applyFont="1" applyFill="1" applyBorder="1" applyAlignment="1">
      <alignment horizontal="right"/>
    </xf>
    <xf numFmtId="179" fontId="23" fillId="13" borderId="41" xfId="4" applyNumberFormat="1" applyFont="1" applyFill="1" applyBorder="1" applyAlignment="1">
      <alignment horizontal="right"/>
    </xf>
    <xf numFmtId="41" fontId="23" fillId="16" borderId="0" xfId="4" applyNumberFormat="1" applyFont="1" applyFill="1" applyAlignment="1">
      <alignment horizontal="right"/>
    </xf>
    <xf numFmtId="41" fontId="15" fillId="16" borderId="0" xfId="4" applyNumberFormat="1" applyFill="1">
      <alignment vertical="center"/>
    </xf>
    <xf numFmtId="0" fontId="15" fillId="16" borderId="0" xfId="4" applyFill="1">
      <alignment vertical="center"/>
    </xf>
    <xf numFmtId="0" fontId="26" fillId="13" borderId="1" xfId="4" applyFont="1" applyFill="1" applyBorder="1" applyAlignment="1">
      <alignment horizontal="center" vertical="center"/>
    </xf>
    <xf numFmtId="0" fontId="25" fillId="13" borderId="1" xfId="4" applyFont="1" applyFill="1" applyBorder="1" applyAlignment="1">
      <alignment horizontal="center" vertical="center"/>
    </xf>
    <xf numFmtId="179" fontId="25" fillId="13" borderId="42" xfId="4" applyNumberFormat="1" applyFont="1" applyFill="1" applyBorder="1" applyAlignment="1">
      <alignment horizontal="center" vertical="center"/>
    </xf>
    <xf numFmtId="179" fontId="27" fillId="13" borderId="1" xfId="4" applyNumberFormat="1" applyFont="1" applyFill="1" applyBorder="1" applyAlignment="1"/>
    <xf numFmtId="179" fontId="27" fillId="13" borderId="42" xfId="4" applyNumberFormat="1" applyFont="1" applyFill="1" applyBorder="1" applyAlignment="1"/>
    <xf numFmtId="179" fontId="15" fillId="13" borderId="42" xfId="4" applyNumberFormat="1" applyFill="1" applyBorder="1" applyAlignment="1"/>
    <xf numFmtId="41" fontId="28" fillId="13" borderId="43" xfId="4" applyNumberFormat="1" applyFont="1" applyFill="1" applyBorder="1" applyAlignment="1">
      <alignment horizontal="center" vertical="center"/>
    </xf>
    <xf numFmtId="41" fontId="28" fillId="13" borderId="44" xfId="4" applyNumberFormat="1" applyFont="1" applyFill="1" applyBorder="1" applyAlignment="1">
      <alignment horizontal="center" vertical="center"/>
    </xf>
    <xf numFmtId="179" fontId="23" fillId="13" borderId="45" xfId="4" applyNumberFormat="1" applyFont="1" applyFill="1" applyBorder="1" applyAlignment="1">
      <alignment horizontal="right"/>
    </xf>
    <xf numFmtId="179" fontId="23" fillId="13" borderId="1" xfId="4" applyNumberFormat="1" applyFont="1" applyFill="1" applyBorder="1" applyAlignment="1">
      <alignment horizontal="right"/>
    </xf>
    <xf numFmtId="179" fontId="23" fillId="13" borderId="46" xfId="4" applyNumberFormat="1" applyFont="1" applyFill="1" applyBorder="1" applyAlignment="1">
      <alignment horizontal="right"/>
    </xf>
    <xf numFmtId="179" fontId="23" fillId="13" borderId="47" xfId="4" applyNumberFormat="1" applyFont="1" applyFill="1" applyBorder="1" applyAlignment="1">
      <alignment horizontal="right"/>
    </xf>
    <xf numFmtId="179" fontId="23" fillId="13" borderId="48" xfId="4" applyNumberFormat="1" applyFont="1" applyFill="1" applyBorder="1" applyAlignment="1">
      <alignment horizontal="right"/>
    </xf>
    <xf numFmtId="41" fontId="23" fillId="13" borderId="0" xfId="4" applyNumberFormat="1" applyFont="1" applyFill="1" applyAlignment="1">
      <alignment horizontal="right"/>
    </xf>
    <xf numFmtId="180" fontId="15" fillId="17" borderId="33" xfId="4" applyNumberFormat="1" applyFill="1" applyBorder="1" applyAlignment="1">
      <alignment horizontal="center"/>
    </xf>
    <xf numFmtId="0" fontId="23" fillId="17" borderId="2" xfId="4" applyFont="1" applyFill="1" applyBorder="1" applyAlignment="1">
      <alignment horizontal="center" vertical="center"/>
    </xf>
    <xf numFmtId="0" fontId="25" fillId="17" borderId="34" xfId="4" applyFont="1" applyFill="1" applyBorder="1" applyAlignment="1">
      <alignment horizontal="center" vertical="center"/>
    </xf>
    <xf numFmtId="0" fontId="26" fillId="17" borderId="49" xfId="4" applyFont="1" applyFill="1" applyBorder="1" applyAlignment="1">
      <alignment horizontal="center" vertical="center"/>
    </xf>
    <xf numFmtId="0" fontId="25" fillId="17" borderId="49" xfId="4" applyFont="1" applyFill="1" applyBorder="1" applyAlignment="1">
      <alignment horizontal="center" vertical="center"/>
    </xf>
    <xf numFmtId="179" fontId="25" fillId="17" borderId="35" xfId="4" applyNumberFormat="1" applyFont="1" applyFill="1" applyBorder="1" applyAlignment="1">
      <alignment horizontal="center" vertical="center"/>
    </xf>
    <xf numFmtId="179" fontId="25" fillId="17" borderId="49" xfId="4" applyNumberFormat="1" applyFont="1" applyFill="1" applyBorder="1" applyAlignment="1">
      <alignment horizontal="center" vertical="center"/>
    </xf>
    <xf numFmtId="179" fontId="27" fillId="17" borderId="49" xfId="4" applyNumberFormat="1" applyFont="1" applyFill="1" applyBorder="1" applyAlignment="1"/>
    <xf numFmtId="179" fontId="15" fillId="17" borderId="49" xfId="4" applyNumberFormat="1" applyFill="1" applyBorder="1" applyAlignment="1"/>
    <xf numFmtId="41" fontId="28" fillId="17" borderId="43" xfId="4" applyNumberFormat="1" applyFont="1" applyFill="1" applyBorder="1" applyAlignment="1">
      <alignment horizontal="center" vertical="center"/>
    </xf>
    <xf numFmtId="41" fontId="28" fillId="13" borderId="50" xfId="4" applyNumberFormat="1" applyFont="1" applyFill="1" applyBorder="1" applyAlignment="1">
      <alignment horizontal="center" vertical="center"/>
    </xf>
    <xf numFmtId="179" fontId="23" fillId="13" borderId="49" xfId="4" applyNumberFormat="1" applyFont="1" applyFill="1" applyBorder="1" applyAlignment="1">
      <alignment horizontal="right"/>
    </xf>
    <xf numFmtId="180" fontId="15" fillId="18" borderId="33" xfId="4" applyNumberFormat="1" applyFill="1" applyBorder="1" applyAlignment="1">
      <alignment horizontal="center"/>
    </xf>
    <xf numFmtId="0" fontId="23" fillId="18" borderId="2" xfId="4" applyFont="1" applyFill="1" applyBorder="1" applyAlignment="1">
      <alignment horizontal="center" vertical="center"/>
    </xf>
    <xf numFmtId="0" fontId="25" fillId="18" borderId="34" xfId="4" applyFont="1" applyFill="1" applyBorder="1" applyAlignment="1">
      <alignment horizontal="center" vertical="center"/>
    </xf>
    <xf numFmtId="0" fontId="26" fillId="18" borderId="49" xfId="4" applyFont="1" applyFill="1" applyBorder="1" applyAlignment="1">
      <alignment horizontal="center" vertical="center"/>
    </xf>
    <xf numFmtId="0" fontId="25" fillId="18" borderId="49" xfId="4" applyFont="1" applyFill="1" applyBorder="1" applyAlignment="1">
      <alignment horizontal="center" vertical="center"/>
    </xf>
    <xf numFmtId="179" fontId="25" fillId="18" borderId="35" xfId="4" applyNumberFormat="1" applyFont="1" applyFill="1" applyBorder="1" applyAlignment="1">
      <alignment horizontal="center" vertical="center"/>
    </xf>
    <xf numFmtId="179" fontId="25" fillId="18" borderId="49" xfId="4" applyNumberFormat="1" applyFont="1" applyFill="1" applyBorder="1" applyAlignment="1">
      <alignment horizontal="center" vertical="center"/>
    </xf>
    <xf numFmtId="179" fontId="27" fillId="18" borderId="49" xfId="4" applyNumberFormat="1" applyFont="1" applyFill="1" applyBorder="1" applyAlignment="1"/>
    <xf numFmtId="179" fontId="15" fillId="18" borderId="49" xfId="4" applyNumberFormat="1" applyFill="1" applyBorder="1" applyAlignment="1"/>
    <xf numFmtId="41" fontId="20" fillId="18" borderId="43" xfId="4" applyNumberFormat="1" applyFont="1" applyFill="1" applyBorder="1" applyAlignment="1">
      <alignment horizontal="center" vertical="center"/>
    </xf>
    <xf numFmtId="41" fontId="20" fillId="13" borderId="50" xfId="4" applyNumberFormat="1" applyFont="1" applyFill="1" applyBorder="1" applyAlignment="1">
      <alignment horizontal="center" vertical="center"/>
    </xf>
    <xf numFmtId="179" fontId="29" fillId="13" borderId="45" xfId="4" applyNumberFormat="1" applyFont="1" applyFill="1" applyBorder="1" applyAlignment="1">
      <alignment horizontal="right"/>
    </xf>
    <xf numFmtId="179" fontId="29" fillId="13" borderId="49" xfId="4" applyNumberFormat="1" applyFont="1" applyFill="1" applyBorder="1" applyAlignment="1">
      <alignment horizontal="right" vertical="center"/>
    </xf>
    <xf numFmtId="179" fontId="29" fillId="13" borderId="46" xfId="4" applyNumberFormat="1" applyFont="1" applyFill="1" applyBorder="1" applyAlignment="1">
      <alignment horizontal="right" vertical="center"/>
    </xf>
    <xf numFmtId="179" fontId="29" fillId="13" borderId="47" xfId="4" applyNumberFormat="1" applyFont="1" applyFill="1" applyBorder="1" applyAlignment="1">
      <alignment horizontal="right" vertical="center"/>
    </xf>
    <xf numFmtId="179" fontId="29" fillId="13" borderId="48" xfId="4" applyNumberFormat="1" applyFont="1" applyFill="1" applyBorder="1" applyAlignment="1">
      <alignment horizontal="right"/>
    </xf>
    <xf numFmtId="41" fontId="30" fillId="13" borderId="0" xfId="4" applyNumberFormat="1" applyFont="1" applyFill="1">
      <alignment vertical="center"/>
    </xf>
    <xf numFmtId="41" fontId="29" fillId="13" borderId="0" xfId="4" applyNumberFormat="1" applyFont="1" applyFill="1" applyAlignment="1">
      <alignment horizontal="right" vertical="center"/>
    </xf>
    <xf numFmtId="0" fontId="30" fillId="13" borderId="0" xfId="4" applyFont="1" applyFill="1">
      <alignment vertical="center"/>
    </xf>
    <xf numFmtId="0" fontId="26" fillId="13" borderId="49" xfId="4" applyFont="1" applyFill="1" applyBorder="1" applyAlignment="1">
      <alignment horizontal="center" vertical="center"/>
    </xf>
    <xf numFmtId="0" fontId="25" fillId="13" borderId="49" xfId="4" applyFont="1" applyFill="1" applyBorder="1" applyAlignment="1">
      <alignment horizontal="center" vertical="center"/>
    </xf>
    <xf numFmtId="179" fontId="25" fillId="13" borderId="49" xfId="4" applyNumberFormat="1" applyFont="1" applyFill="1" applyBorder="1" applyAlignment="1">
      <alignment horizontal="center" vertical="center"/>
    </xf>
    <xf numFmtId="179" fontId="27" fillId="13" borderId="49" xfId="4" applyNumberFormat="1" applyFont="1" applyFill="1" applyBorder="1" applyAlignment="1"/>
    <xf numFmtId="179" fontId="15" fillId="13" borderId="49" xfId="4" applyNumberFormat="1" applyFill="1" applyBorder="1" applyAlignment="1"/>
    <xf numFmtId="179" fontId="23" fillId="13" borderId="49" xfId="4" applyNumberFormat="1" applyFont="1" applyFill="1" applyBorder="1" applyAlignment="1">
      <alignment horizontal="right" vertical="center"/>
    </xf>
    <xf numFmtId="179" fontId="23" fillId="13" borderId="46" xfId="4" applyNumberFormat="1" applyFont="1" applyFill="1" applyBorder="1" applyAlignment="1">
      <alignment horizontal="right" vertical="center"/>
    </xf>
    <xf numFmtId="179" fontId="23" fillId="13" borderId="47" xfId="4" applyNumberFormat="1" applyFont="1" applyFill="1" applyBorder="1" applyAlignment="1">
      <alignment horizontal="right" vertical="center"/>
    </xf>
    <xf numFmtId="41" fontId="23" fillId="13" borderId="0" xfId="4" applyNumberFormat="1" applyFont="1" applyFill="1" applyAlignment="1">
      <alignment horizontal="right" vertical="center"/>
    </xf>
    <xf numFmtId="179" fontId="28" fillId="13" borderId="49" xfId="4" applyNumberFormat="1" applyFont="1" applyFill="1" applyBorder="1" applyAlignment="1"/>
    <xf numFmtId="41" fontId="15" fillId="19" borderId="0" xfId="4" applyNumberFormat="1" applyFill="1">
      <alignment vertical="center"/>
    </xf>
    <xf numFmtId="0" fontId="15" fillId="19" borderId="0" xfId="4" applyFill="1">
      <alignment vertical="center"/>
    </xf>
    <xf numFmtId="41" fontId="28" fillId="18" borderId="43" xfId="4" applyNumberFormat="1" applyFont="1" applyFill="1" applyBorder="1" applyAlignment="1">
      <alignment horizontal="center" vertical="center"/>
    </xf>
    <xf numFmtId="179" fontId="31" fillId="17" borderId="49" xfId="4" applyNumberFormat="1" applyFont="1" applyFill="1" applyBorder="1" applyAlignment="1"/>
    <xf numFmtId="179" fontId="32" fillId="13" borderId="49" xfId="4" applyNumberFormat="1" applyFont="1" applyFill="1" applyBorder="1" applyAlignment="1">
      <alignment horizontal="center" vertical="center"/>
    </xf>
    <xf numFmtId="179" fontId="15" fillId="13" borderId="47" xfId="4" applyNumberFormat="1" applyFill="1" applyBorder="1" applyAlignment="1">
      <alignment horizontal="right"/>
    </xf>
    <xf numFmtId="41" fontId="23" fillId="16" borderId="0" xfId="4" applyNumberFormat="1" applyFont="1" applyFill="1" applyAlignment="1">
      <alignment horizontal="right" vertical="center"/>
    </xf>
    <xf numFmtId="0" fontId="25" fillId="17" borderId="51" xfId="4" applyFont="1" applyFill="1" applyBorder="1" applyAlignment="1">
      <alignment horizontal="center" vertical="center"/>
    </xf>
    <xf numFmtId="180" fontId="30" fillId="13" borderId="52" xfId="4" applyNumberFormat="1" applyFont="1" applyFill="1" applyBorder="1" applyAlignment="1">
      <alignment horizontal="center"/>
    </xf>
    <xf numFmtId="0" fontId="25" fillId="13" borderId="53" xfId="4" applyFont="1" applyFill="1" applyBorder="1" applyAlignment="1">
      <alignment horizontal="center" vertical="center"/>
    </xf>
    <xf numFmtId="0" fontId="26" fillId="13" borderId="54" xfId="4" applyFont="1" applyFill="1" applyBorder="1" applyAlignment="1">
      <alignment horizontal="center" vertical="center"/>
    </xf>
    <xf numFmtId="0" fontId="25" fillId="13" borderId="54" xfId="4" applyFont="1" applyFill="1" applyBorder="1" applyAlignment="1">
      <alignment horizontal="center" vertical="center"/>
    </xf>
    <xf numFmtId="179" fontId="25" fillId="13" borderId="55" xfId="4" applyNumberFormat="1" applyFont="1" applyFill="1" applyBorder="1" applyAlignment="1">
      <alignment horizontal="center" vertical="center"/>
    </xf>
    <xf numFmtId="179" fontId="25" fillId="13" borderId="54" xfId="4" applyNumberFormat="1" applyFont="1" applyFill="1" applyBorder="1" applyAlignment="1">
      <alignment horizontal="center" vertical="center"/>
    </xf>
    <xf numFmtId="179" fontId="33" fillId="13" borderId="54" xfId="4" applyNumberFormat="1" applyFont="1" applyFill="1" applyBorder="1" applyAlignment="1"/>
    <xf numFmtId="179" fontId="30" fillId="13" borderId="55" xfId="4" applyNumberFormat="1" applyFont="1" applyFill="1" applyBorder="1" applyAlignment="1"/>
    <xf numFmtId="41" fontId="20" fillId="13" borderId="56" xfId="4" applyNumberFormat="1" applyFont="1" applyFill="1" applyBorder="1" applyAlignment="1">
      <alignment horizontal="center" vertical="center"/>
    </xf>
    <xf numFmtId="179" fontId="29" fillId="13" borderId="57" xfId="4" applyNumberFormat="1" applyFont="1" applyFill="1" applyBorder="1" applyAlignment="1">
      <alignment horizontal="right"/>
    </xf>
    <xf numFmtId="179" fontId="29" fillId="13" borderId="56" xfId="4" applyNumberFormat="1" applyFont="1" applyFill="1" applyBorder="1" applyAlignment="1">
      <alignment horizontal="right" vertical="center"/>
    </xf>
    <xf numFmtId="179" fontId="29" fillId="13" borderId="58" xfId="4" applyNumberFormat="1" applyFont="1" applyFill="1" applyBorder="1" applyAlignment="1">
      <alignment horizontal="right" vertical="center"/>
    </xf>
    <xf numFmtId="179" fontId="29" fillId="13" borderId="59" xfId="4" applyNumberFormat="1" applyFont="1" applyFill="1" applyBorder="1" applyAlignment="1">
      <alignment horizontal="right" vertical="center"/>
    </xf>
    <xf numFmtId="179" fontId="29" fillId="13" borderId="60" xfId="4" applyNumberFormat="1" applyFont="1" applyFill="1" applyBorder="1" applyAlignment="1">
      <alignment horizontal="right"/>
    </xf>
    <xf numFmtId="180" fontId="15" fillId="13" borderId="61" xfId="4" applyNumberFormat="1" applyFill="1" applyBorder="1" applyAlignment="1">
      <alignment horizontal="center"/>
    </xf>
    <xf numFmtId="0" fontId="23" fillId="13" borderId="62" xfId="4" applyFont="1" applyFill="1" applyBorder="1" applyAlignment="1">
      <alignment horizontal="center" vertical="center"/>
    </xf>
    <xf numFmtId="181" fontId="34" fillId="13" borderId="54" xfId="4" applyNumberFormat="1" applyFont="1" applyFill="1" applyBorder="1" applyAlignment="1">
      <alignment horizontal="center" vertical="center"/>
    </xf>
    <xf numFmtId="179" fontId="25" fillId="13" borderId="9" xfId="4" applyNumberFormat="1" applyFont="1" applyFill="1" applyBorder="1" applyAlignment="1">
      <alignment horizontal="center" vertical="center"/>
    </xf>
    <xf numFmtId="42" fontId="35" fillId="13" borderId="9" xfId="4" applyNumberFormat="1" applyFont="1" applyFill="1" applyBorder="1" applyAlignment="1">
      <alignment horizontal="center" vertical="center"/>
    </xf>
    <xf numFmtId="42" fontId="35" fillId="13" borderId="55" xfId="4" applyNumberFormat="1" applyFont="1" applyFill="1" applyBorder="1" applyAlignment="1">
      <alignment horizontal="center" vertical="center"/>
    </xf>
    <xf numFmtId="42" fontId="35" fillId="13" borderId="63" xfId="4" applyNumberFormat="1" applyFont="1" applyFill="1" applyBorder="1" applyAlignment="1">
      <alignment horizontal="center" vertical="center"/>
    </xf>
    <xf numFmtId="42" fontId="35" fillId="13" borderId="56" xfId="4" applyNumberFormat="1" applyFont="1" applyFill="1" applyBorder="1" applyAlignment="1">
      <alignment horizontal="center" vertical="center"/>
    </xf>
    <xf numFmtId="179" fontId="35" fillId="13" borderId="64" xfId="4" applyNumberFormat="1" applyFont="1" applyFill="1" applyBorder="1" applyAlignment="1">
      <alignment horizontal="right" vertical="center"/>
    </xf>
    <xf numFmtId="179" fontId="33" fillId="13" borderId="65" xfId="4" applyNumberFormat="1" applyFont="1" applyFill="1" applyBorder="1" applyAlignment="1">
      <alignment horizontal="right" vertical="center"/>
    </xf>
    <xf numFmtId="179" fontId="33" fillId="13" borderId="66" xfId="4" applyNumberFormat="1" applyFont="1" applyFill="1" applyBorder="1" applyAlignment="1">
      <alignment horizontal="right" vertical="center"/>
    </xf>
    <xf numFmtId="180" fontId="23" fillId="13" borderId="20" xfId="4" applyNumberFormat="1" applyFont="1" applyFill="1" applyBorder="1" applyAlignment="1"/>
    <xf numFmtId="0" fontId="23" fillId="13" borderId="28" xfId="4" applyFont="1" applyFill="1" applyBorder="1" applyAlignment="1">
      <alignment horizontal="center" vertical="center"/>
    </xf>
    <xf numFmtId="42" fontId="34" fillId="13" borderId="67" xfId="4" applyNumberFormat="1" applyFont="1" applyFill="1" applyBorder="1" applyAlignment="1">
      <alignment horizontal="center" vertical="center"/>
    </xf>
    <xf numFmtId="9" fontId="34" fillId="13" borderId="29" xfId="4" applyNumberFormat="1" applyFont="1" applyFill="1" applyBorder="1" applyAlignment="1">
      <alignment horizontal="center" vertical="center"/>
    </xf>
    <xf numFmtId="179" fontId="25" fillId="13" borderId="67" xfId="4" applyNumberFormat="1" applyFont="1" applyFill="1" applyBorder="1" applyAlignment="1">
      <alignment horizontal="center" vertical="center"/>
    </xf>
    <xf numFmtId="179" fontId="34" fillId="13" borderId="67" xfId="4" applyNumberFormat="1" applyFont="1" applyFill="1" applyBorder="1" applyAlignment="1">
      <alignment horizontal="center" vertical="center"/>
    </xf>
    <xf numFmtId="179" fontId="27" fillId="13" borderId="67" xfId="4" applyNumberFormat="1" applyFont="1" applyFill="1" applyBorder="1">
      <alignment vertical="center"/>
    </xf>
    <xf numFmtId="42" fontId="35" fillId="13" borderId="67" xfId="4" applyNumberFormat="1" applyFont="1" applyFill="1" applyBorder="1" applyAlignment="1">
      <alignment horizontal="center" vertical="center"/>
    </xf>
    <xf numFmtId="42" fontId="35" fillId="13" borderId="30" xfId="4" applyNumberFormat="1" applyFont="1" applyFill="1" applyBorder="1" applyAlignment="1">
      <alignment horizontal="center" vertical="center"/>
    </xf>
    <xf numFmtId="42" fontId="36" fillId="13" borderId="68" xfId="4" applyNumberFormat="1" applyFont="1" applyFill="1" applyBorder="1" applyAlignment="1">
      <alignment horizontal="center" vertical="center"/>
    </xf>
    <xf numFmtId="0" fontId="36" fillId="13" borderId="69" xfId="4" applyFont="1" applyFill="1" applyBorder="1" applyAlignment="1">
      <alignment horizontal="center"/>
    </xf>
    <xf numFmtId="0" fontId="36" fillId="13" borderId="70" xfId="4" applyFont="1" applyFill="1" applyBorder="1" applyAlignment="1">
      <alignment horizontal="center"/>
    </xf>
    <xf numFmtId="0" fontId="37" fillId="13" borderId="3" xfId="4" applyFont="1" applyFill="1" applyBorder="1" applyAlignment="1">
      <alignment horizontal="center" vertical="center"/>
    </xf>
    <xf numFmtId="10" fontId="38" fillId="13" borderId="0" xfId="4" applyNumberFormat="1" applyFont="1" applyFill="1" applyAlignment="1">
      <alignment horizontal="center" vertical="center"/>
    </xf>
    <xf numFmtId="10" fontId="37" fillId="13" borderId="5" xfId="4" applyNumberFormat="1" applyFont="1" applyFill="1" applyBorder="1" applyAlignment="1">
      <alignment horizontal="center" vertical="center"/>
    </xf>
    <xf numFmtId="10" fontId="37" fillId="13" borderId="71" xfId="4" applyNumberFormat="1" applyFont="1" applyFill="1" applyBorder="1" applyAlignment="1">
      <alignment horizontal="center" vertical="center"/>
    </xf>
    <xf numFmtId="10" fontId="37" fillId="13" borderId="72" xfId="4" applyNumberFormat="1" applyFont="1" applyFill="1" applyBorder="1" applyAlignment="1">
      <alignment horizontal="center" vertical="center"/>
    </xf>
    <xf numFmtId="10" fontId="37" fillId="13" borderId="73" xfId="4" applyNumberFormat="1" applyFont="1" applyFill="1" applyBorder="1" applyAlignment="1">
      <alignment horizontal="center" vertical="center"/>
    </xf>
    <xf numFmtId="10" fontId="37" fillId="13" borderId="74" xfId="4" applyNumberFormat="1" applyFont="1" applyFill="1" applyBorder="1" applyAlignment="1">
      <alignment horizontal="center" vertical="center"/>
    </xf>
    <xf numFmtId="10" fontId="37" fillId="13" borderId="75" xfId="4" applyNumberFormat="1" applyFont="1" applyFill="1" applyBorder="1" applyAlignment="1">
      <alignment horizontal="center" vertical="center"/>
    </xf>
    <xf numFmtId="0" fontId="37" fillId="13" borderId="76" xfId="4" applyFont="1" applyFill="1" applyBorder="1" applyAlignment="1">
      <alignment horizontal="center" vertical="center"/>
    </xf>
    <xf numFmtId="10" fontId="38" fillId="13" borderId="77" xfId="4" applyNumberFormat="1" applyFont="1" applyFill="1" applyBorder="1" applyAlignment="1">
      <alignment horizontal="center" vertical="center"/>
    </xf>
    <xf numFmtId="10" fontId="37" fillId="13" borderId="78" xfId="4" applyNumberFormat="1" applyFont="1" applyFill="1" applyBorder="1" applyAlignment="1">
      <alignment horizontal="center" vertical="center"/>
    </xf>
    <xf numFmtId="10" fontId="37" fillId="13" borderId="79" xfId="4" applyNumberFormat="1" applyFont="1" applyFill="1" applyBorder="1" applyAlignment="1">
      <alignment horizontal="center" vertical="center"/>
    </xf>
    <xf numFmtId="10" fontId="37" fillId="13" borderId="80" xfId="4" applyNumberFormat="1" applyFont="1" applyFill="1" applyBorder="1" applyAlignment="1">
      <alignment horizontal="center" vertical="center"/>
    </xf>
    <xf numFmtId="10" fontId="37" fillId="13" borderId="81" xfId="4" applyNumberFormat="1" applyFont="1" applyFill="1" applyBorder="1" applyAlignment="1">
      <alignment horizontal="center" vertical="center"/>
    </xf>
    <xf numFmtId="10" fontId="37" fillId="13" borderId="82" xfId="4" applyNumberFormat="1" applyFont="1" applyFill="1" applyBorder="1" applyAlignment="1">
      <alignment horizontal="center" vertical="center"/>
    </xf>
    <xf numFmtId="10" fontId="37" fillId="13" borderId="83" xfId="4" applyNumberFormat="1" applyFont="1" applyFill="1" applyBorder="1" applyAlignment="1">
      <alignment horizontal="center" vertical="center"/>
    </xf>
    <xf numFmtId="179" fontId="0" fillId="0" borderId="4" xfId="0" applyNumberFormat="1" applyBorder="1">
      <alignment vertical="center"/>
    </xf>
    <xf numFmtId="0" fontId="0" fillId="0" borderId="84" xfId="0" applyBorder="1" applyAlignment="1">
      <alignment horizontal="right" vertical="center"/>
    </xf>
    <xf numFmtId="0" fontId="0" fillId="2" borderId="84" xfId="0" applyFill="1" applyBorder="1" applyAlignment="1">
      <alignment horizontal="right" vertical="center"/>
    </xf>
    <xf numFmtId="0" fontId="0" fillId="2" borderId="85" xfId="0" applyFill="1" applyBorder="1" applyAlignment="1">
      <alignment horizontal="right" vertical="center"/>
    </xf>
    <xf numFmtId="181" fontId="0" fillId="0" borderId="7" xfId="0" applyNumberFormat="1" applyBorder="1" applyAlignment="1">
      <alignment horizontal="right" vertical="center"/>
    </xf>
    <xf numFmtId="181" fontId="0" fillId="2" borderId="7" xfId="0" applyNumberFormat="1" applyFill="1" applyBorder="1" applyAlignment="1">
      <alignment horizontal="right" vertical="center"/>
    </xf>
    <xf numFmtId="181" fontId="0" fillId="2" borderId="86" xfId="0" applyNumberFormat="1" applyFill="1" applyBorder="1" applyAlignment="1">
      <alignment horizontal="right" vertical="center"/>
    </xf>
    <xf numFmtId="177" fontId="0" fillId="0" borderId="88" xfId="0" applyNumberFormat="1" applyBorder="1">
      <alignment vertical="center"/>
    </xf>
    <xf numFmtId="177" fontId="0" fillId="0" borderId="89" xfId="0" applyNumberFormat="1" applyBorder="1">
      <alignment vertical="center"/>
    </xf>
    <xf numFmtId="0" fontId="0" fillId="0" borderId="90" xfId="0" applyBorder="1" applyAlignment="1">
      <alignment horizontal="right" vertical="center"/>
    </xf>
    <xf numFmtId="181" fontId="0" fillId="0" borderId="87" xfId="0" applyNumberFormat="1" applyBorder="1" applyAlignment="1">
      <alignment horizontal="right" vertical="center"/>
    </xf>
    <xf numFmtId="0" fontId="0" fillId="9" borderId="91" xfId="0" applyFill="1" applyBorder="1">
      <alignment vertical="center"/>
    </xf>
    <xf numFmtId="0" fontId="0" fillId="9" borderId="67" xfId="0" applyFill="1" applyBorder="1">
      <alignment vertical="center"/>
    </xf>
    <xf numFmtId="0" fontId="0" fillId="9" borderId="92" xfId="0" applyFill="1" applyBorder="1">
      <alignment vertical="center"/>
    </xf>
    <xf numFmtId="0" fontId="0" fillId="9" borderId="0" xfId="0" applyFill="1">
      <alignment vertical="center"/>
    </xf>
    <xf numFmtId="179" fontId="0" fillId="9" borderId="0" xfId="0" applyNumberFormat="1" applyFill="1">
      <alignment vertical="center"/>
    </xf>
    <xf numFmtId="181" fontId="0" fillId="0" borderId="0" xfId="0" applyNumberFormat="1">
      <alignment vertical="center"/>
    </xf>
    <xf numFmtId="18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4" fillId="0" borderId="0" xfId="1" applyFont="1" applyAlignment="1">
      <alignment horizontal="center" shrinkToFit="1"/>
    </xf>
    <xf numFmtId="185" fontId="8" fillId="0" borderId="0" xfId="1" applyNumberFormat="1" applyFont="1" applyAlignment="1">
      <alignment horizontal="center" vertical="center" shrinkToFit="1"/>
    </xf>
    <xf numFmtId="185" fontId="8" fillId="0" borderId="15" xfId="1" applyNumberFormat="1" applyFont="1" applyBorder="1" applyAlignment="1">
      <alignment horizontal="center" vertical="center" shrinkToFit="1"/>
    </xf>
    <xf numFmtId="0" fontId="9" fillId="0" borderId="16" xfId="1" applyFont="1" applyBorder="1" applyAlignment="1">
      <alignment horizontal="center" vertical="center" shrinkToFit="1"/>
    </xf>
    <xf numFmtId="0" fontId="9" fillId="0" borderId="20" xfId="1" applyFont="1" applyBorder="1" applyAlignment="1">
      <alignment horizontal="center" vertical="center" shrinkToFit="1"/>
    </xf>
    <xf numFmtId="0" fontId="9" fillId="9" borderId="16" xfId="1" applyFont="1" applyFill="1" applyBorder="1" applyAlignment="1">
      <alignment horizontal="center" vertical="center" shrinkToFit="1"/>
    </xf>
    <xf numFmtId="0" fontId="9" fillId="9" borderId="22" xfId="1" applyFont="1" applyFill="1" applyBorder="1" applyAlignment="1">
      <alignment horizontal="center" vertical="center" shrinkToFit="1"/>
    </xf>
    <xf numFmtId="0" fontId="9" fillId="9" borderId="20" xfId="1" applyFont="1" applyFill="1" applyBorder="1" applyAlignment="1">
      <alignment horizontal="center" vertical="center" shrinkToFit="1"/>
    </xf>
    <xf numFmtId="0" fontId="9" fillId="0" borderId="22" xfId="1" applyFont="1" applyBorder="1" applyAlignment="1">
      <alignment horizontal="center" vertical="center" shrinkToFit="1"/>
    </xf>
    <xf numFmtId="0" fontId="9" fillId="9" borderId="16" xfId="1" applyFont="1" applyFill="1" applyBorder="1" applyAlignment="1">
      <alignment horizontal="center" shrinkToFit="1"/>
    </xf>
    <xf numFmtId="0" fontId="9" fillId="9" borderId="22" xfId="1" applyFont="1" applyFill="1" applyBorder="1" applyAlignment="1">
      <alignment horizontal="center" shrinkToFit="1"/>
    </xf>
    <xf numFmtId="0" fontId="9" fillId="9" borderId="20" xfId="1" applyFont="1" applyFill="1" applyBorder="1" applyAlignment="1">
      <alignment horizontal="center" shrinkToFit="1"/>
    </xf>
    <xf numFmtId="41" fontId="16" fillId="13" borderId="28" xfId="4" applyNumberFormat="1" applyFont="1" applyFill="1" applyBorder="1" applyAlignment="1">
      <alignment horizontal="center" vertical="center"/>
    </xf>
    <xf numFmtId="41" fontId="16" fillId="13" borderId="29" xfId="4" applyNumberFormat="1" applyFont="1" applyFill="1" applyBorder="1" applyAlignment="1">
      <alignment horizontal="center" vertical="center"/>
    </xf>
    <xf numFmtId="41" fontId="16" fillId="13" borderId="30" xfId="4" applyNumberFormat="1" applyFont="1" applyFill="1" applyBorder="1" applyAlignment="1">
      <alignment horizontal="center" vertical="center"/>
    </xf>
    <xf numFmtId="42" fontId="17" fillId="13" borderId="31" xfId="4" applyNumberFormat="1" applyFont="1" applyFill="1" applyBorder="1" applyAlignment="1">
      <alignment horizontal="center"/>
    </xf>
    <xf numFmtId="42" fontId="17" fillId="13" borderId="0" xfId="4" applyNumberFormat="1" applyFont="1" applyFill="1" applyAlignment="1">
      <alignment horizontal="center"/>
    </xf>
    <xf numFmtId="176" fontId="0" fillId="0" borderId="93" xfId="0" applyNumberFormat="1" applyBorder="1">
      <alignment vertical="center"/>
    </xf>
    <xf numFmtId="176" fontId="0" fillId="2" borderId="93" xfId="0" applyNumberFormat="1" applyFill="1" applyBorder="1">
      <alignment vertical="center"/>
    </xf>
    <xf numFmtId="181" fontId="0" fillId="0" borderId="94" xfId="0" applyNumberFormat="1" applyBorder="1">
      <alignment vertical="center"/>
    </xf>
    <xf numFmtId="0" fontId="0" fillId="9" borderId="96" xfId="0" applyFill="1" applyBorder="1">
      <alignment vertical="center"/>
    </xf>
    <xf numFmtId="177" fontId="0" fillId="0" borderId="93" xfId="0" applyNumberFormat="1" applyBorder="1">
      <alignment vertical="center"/>
    </xf>
    <xf numFmtId="177" fontId="0" fillId="0" borderId="94" xfId="0" applyNumberFormat="1" applyBorder="1">
      <alignment vertical="center"/>
    </xf>
    <xf numFmtId="181" fontId="0" fillId="0" borderId="97" xfId="0" applyNumberFormat="1" applyBorder="1" applyAlignment="1">
      <alignment horizontal="right" vertical="center"/>
    </xf>
    <xf numFmtId="177" fontId="0" fillId="2" borderId="93" xfId="0" applyNumberFormat="1" applyFill="1" applyBorder="1">
      <alignment vertical="center"/>
    </xf>
    <xf numFmtId="177" fontId="0" fillId="2" borderId="94" xfId="0" applyNumberFormat="1" applyFill="1" applyBorder="1">
      <alignment vertical="center"/>
    </xf>
    <xf numFmtId="181" fontId="0" fillId="2" borderId="97" xfId="0" applyNumberFormat="1" applyFill="1" applyBorder="1" applyAlignment="1">
      <alignment horizontal="right" vertical="center"/>
    </xf>
    <xf numFmtId="177" fontId="0" fillId="2" borderId="98" xfId="0" applyNumberFormat="1" applyFill="1" applyBorder="1">
      <alignment vertical="center"/>
    </xf>
    <xf numFmtId="181" fontId="0" fillId="2" borderId="99" xfId="0" applyNumberFormat="1" applyFill="1" applyBorder="1" applyAlignment="1">
      <alignment horizontal="right" vertical="center"/>
    </xf>
    <xf numFmtId="179" fontId="0" fillId="0" borderId="93" xfId="0" applyNumberFormat="1" applyBorder="1">
      <alignment vertical="center"/>
    </xf>
    <xf numFmtId="179" fontId="0" fillId="2" borderId="93" xfId="0" applyNumberFormat="1" applyFill="1" applyBorder="1">
      <alignment vertical="center"/>
    </xf>
    <xf numFmtId="179" fontId="0" fillId="2" borderId="100" xfId="0" applyNumberFormat="1" applyFill="1" applyBorder="1">
      <alignment vertical="center"/>
    </xf>
    <xf numFmtId="179" fontId="0" fillId="2" borderId="8" xfId="0" applyNumberFormat="1" applyFill="1" applyBorder="1">
      <alignment vertical="center"/>
    </xf>
    <xf numFmtId="179" fontId="0" fillId="2" borderId="101" xfId="0" applyNumberFormat="1" applyFill="1" applyBorder="1">
      <alignment vertical="center"/>
    </xf>
    <xf numFmtId="179" fontId="0" fillId="0" borderId="97" xfId="0" applyNumberFormat="1" applyBorder="1">
      <alignment vertical="center"/>
    </xf>
    <xf numFmtId="179" fontId="0" fillId="2" borderId="97" xfId="0" applyNumberFormat="1" applyFill="1" applyBorder="1">
      <alignment vertical="center"/>
    </xf>
    <xf numFmtId="179" fontId="0" fillId="2" borderId="99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0" borderId="88" xfId="0" applyNumberFormat="1" applyBorder="1">
      <alignment vertical="center"/>
    </xf>
    <xf numFmtId="179" fontId="0" fillId="0" borderId="87" xfId="0" applyNumberFormat="1" applyBorder="1">
      <alignment vertical="center"/>
    </xf>
    <xf numFmtId="179" fontId="0" fillId="0" borderId="88" xfId="0" applyNumberFormat="1" applyBorder="1">
      <alignment vertical="center"/>
    </xf>
    <xf numFmtId="179" fontId="0" fillId="0" borderId="102" xfId="0" applyNumberFormat="1" applyBorder="1">
      <alignment vertical="center"/>
    </xf>
    <xf numFmtId="0" fontId="0" fillId="9" borderId="28" xfId="0" applyFill="1" applyBorder="1">
      <alignment vertical="center"/>
    </xf>
    <xf numFmtId="179" fontId="0" fillId="9" borderId="67" xfId="0" applyNumberFormat="1" applyFill="1" applyBorder="1">
      <alignment vertical="center"/>
    </xf>
    <xf numFmtId="179" fontId="0" fillId="9" borderId="103" xfId="0" applyNumberFormat="1" applyFill="1" applyBorder="1">
      <alignment vertical="center"/>
    </xf>
    <xf numFmtId="179" fontId="0" fillId="9" borderId="91" xfId="0" applyNumberFormat="1" applyFill="1" applyBorder="1">
      <alignment vertical="center"/>
    </xf>
    <xf numFmtId="179" fontId="0" fillId="9" borderId="92" xfId="0" applyNumberFormat="1" applyFill="1" applyBorder="1">
      <alignment vertical="center"/>
    </xf>
    <xf numFmtId="177" fontId="0" fillId="0" borderId="104" xfId="0" applyNumberFormat="1" applyBorder="1">
      <alignment vertical="center"/>
    </xf>
    <xf numFmtId="177" fontId="0" fillId="0" borderId="95" xfId="0" applyNumberFormat="1" applyBorder="1">
      <alignment vertical="center"/>
    </xf>
    <xf numFmtId="177" fontId="0" fillId="2" borderId="95" xfId="0" applyNumberFormat="1" applyFill="1" applyBorder="1">
      <alignment vertical="center"/>
    </xf>
    <xf numFmtId="177" fontId="0" fillId="2" borderId="105" xfId="0" applyNumberFormat="1" applyFill="1" applyBorder="1">
      <alignment vertical="center"/>
    </xf>
    <xf numFmtId="0" fontId="0" fillId="12" borderId="3" xfId="0" applyFill="1" applyBorder="1">
      <alignment vertical="center"/>
    </xf>
    <xf numFmtId="181" fontId="0" fillId="12" borderId="106" xfId="0" applyNumberFormat="1" applyFill="1" applyBorder="1">
      <alignment vertical="center"/>
    </xf>
    <xf numFmtId="0" fontId="0" fillId="12" borderId="106" xfId="0" applyFill="1" applyBorder="1">
      <alignment vertical="center"/>
    </xf>
    <xf numFmtId="181" fontId="0" fillId="12" borderId="107" xfId="0" applyNumberFormat="1" applyFill="1" applyBorder="1">
      <alignment vertical="center"/>
    </xf>
    <xf numFmtId="0" fontId="0" fillId="20" borderId="4" xfId="0" applyFill="1" applyBorder="1">
      <alignment vertical="center"/>
    </xf>
    <xf numFmtId="0" fontId="0" fillId="20" borderId="3" xfId="0" applyFill="1" applyBorder="1">
      <alignment vertical="center"/>
    </xf>
    <xf numFmtId="9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9" borderId="2" xfId="0" applyFill="1" applyBorder="1">
      <alignment vertical="center"/>
    </xf>
    <xf numFmtId="181" fontId="0" fillId="0" borderId="110" xfId="0" applyNumberFormat="1" applyBorder="1" applyAlignment="1">
      <alignment horizontal="right" vertical="center"/>
    </xf>
    <xf numFmtId="181" fontId="0" fillId="0" borderId="108" xfId="0" applyNumberFormat="1" applyBorder="1" applyAlignment="1">
      <alignment horizontal="right" vertical="center"/>
    </xf>
    <xf numFmtId="181" fontId="0" fillId="2" borderId="108" xfId="0" applyNumberFormat="1" applyFill="1" applyBorder="1" applyAlignment="1">
      <alignment horizontal="right" vertical="center"/>
    </xf>
    <xf numFmtId="181" fontId="0" fillId="2" borderId="109" xfId="0" applyNumberFormat="1" applyFill="1" applyBorder="1" applyAlignment="1">
      <alignment horizontal="right" vertical="center"/>
    </xf>
    <xf numFmtId="0" fontId="0" fillId="2" borderId="20" xfId="0" applyFill="1" applyBorder="1">
      <alignment vertical="center"/>
    </xf>
    <xf numFmtId="0" fontId="0" fillId="9" borderId="94" xfId="0" applyFill="1" applyBorder="1">
      <alignment vertical="center"/>
    </xf>
    <xf numFmtId="9" fontId="0" fillId="0" borderId="94" xfId="0" applyNumberFormat="1" applyBorder="1">
      <alignment vertical="center"/>
    </xf>
    <xf numFmtId="181" fontId="0" fillId="21" borderId="94" xfId="0" applyNumberFormat="1" applyFill="1" applyBorder="1">
      <alignment vertical="center"/>
    </xf>
  </cellXfs>
  <cellStyles count="5">
    <cellStyle name="쉼표 [0] 2" xfId="2" xr:uid="{65962D3E-862D-4AC2-9380-FC0906209278}"/>
    <cellStyle name="표준" xfId="0" builtinId="0"/>
    <cellStyle name="표준 2" xfId="3" xr:uid="{931C9EF6-8AAD-44B3-8224-A6A9EFD3189F}"/>
    <cellStyle name="표준 3" xfId="4" xr:uid="{F7D916C2-AE26-4C97-BACB-C3BD562C423E}"/>
    <cellStyle name="표준_추가장부(9월)" xfId="1" xr:uid="{2459591A-C1BB-4ADD-AB4C-C12CAAADDC8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50EF-0065-4A29-9282-652A6A576D34}">
  <dimension ref="A1:BM54"/>
  <sheetViews>
    <sheetView tabSelected="1" workbookViewId="0">
      <pane xSplit="1" ySplit="2" topLeftCell="AP6" activePane="bottomRight" state="frozen"/>
      <selection pane="topRight" activeCell="B1" sqref="B1"/>
      <selection pane="bottomLeft" activeCell="A3" sqref="A3"/>
      <selection pane="bottomRight" activeCell="BK8" sqref="BK8"/>
    </sheetView>
  </sheetViews>
  <sheetFormatPr defaultRowHeight="16.5" x14ac:dyDescent="0.3"/>
  <cols>
    <col min="1" max="1" width="9.75" bestFit="1" customWidth="1"/>
    <col min="2" max="2" width="5.875" customWidth="1"/>
    <col min="3" max="3" width="9.875" bestFit="1" customWidth="1"/>
    <col min="4" max="4" width="5.875" customWidth="1"/>
    <col min="5" max="5" width="9.875" bestFit="1" customWidth="1"/>
    <col min="6" max="6" width="5.875" customWidth="1"/>
    <col min="7" max="7" width="9.875" bestFit="1" customWidth="1"/>
    <col min="8" max="8" width="5.875" customWidth="1"/>
    <col min="9" max="9" width="9.875" bestFit="1" customWidth="1"/>
    <col min="10" max="11" width="5.875" bestFit="1" customWidth="1"/>
    <col min="12" max="12" width="9.875" bestFit="1" customWidth="1"/>
    <col min="13" max="13" width="9.875" customWidth="1"/>
    <col min="14" max="14" width="7.5" bestFit="1" customWidth="1"/>
    <col min="15" max="15" width="5.875" bestFit="1" customWidth="1"/>
    <col min="16" max="16" width="9.875" bestFit="1" customWidth="1"/>
    <col min="17" max="17" width="11" bestFit="1" customWidth="1"/>
    <col min="18" max="18" width="7.5" bestFit="1" customWidth="1"/>
    <col min="19" max="19" width="5.875" bestFit="1" customWidth="1"/>
    <col min="20" max="20" width="9.875" bestFit="1" customWidth="1"/>
    <col min="21" max="21" width="9.875" customWidth="1"/>
    <col min="22" max="22" width="7.5" bestFit="1" customWidth="1"/>
    <col min="23" max="23" width="5.25" bestFit="1" customWidth="1"/>
    <col min="24" max="24" width="9.875" bestFit="1" customWidth="1"/>
    <col min="25" max="25" width="9.875" customWidth="1"/>
    <col min="26" max="26" width="7.5" bestFit="1" customWidth="1"/>
    <col min="27" max="27" width="5.25" bestFit="1" customWidth="1"/>
    <col min="28" max="28" width="9.875" bestFit="1" customWidth="1"/>
    <col min="29" max="29" width="9.875" customWidth="1"/>
    <col min="30" max="30" width="7.5" bestFit="1" customWidth="1"/>
    <col min="31" max="31" width="5.25" bestFit="1" customWidth="1"/>
    <col min="32" max="32" width="9.875" bestFit="1" customWidth="1"/>
    <col min="33" max="33" width="9.875" customWidth="1"/>
    <col min="34" max="34" width="7.5" bestFit="1" customWidth="1"/>
    <col min="35" max="35" width="5.25" bestFit="1" customWidth="1"/>
    <col min="36" max="36" width="9.875" bestFit="1" customWidth="1"/>
    <col min="37" max="37" width="9.875" customWidth="1"/>
    <col min="38" max="38" width="7.5" bestFit="1" customWidth="1"/>
    <col min="39" max="39" width="5.25" bestFit="1" customWidth="1"/>
    <col min="40" max="40" width="9.875" bestFit="1" customWidth="1"/>
    <col min="41" max="41" width="9.875" customWidth="1"/>
    <col min="42" max="42" width="7.5" bestFit="1" customWidth="1"/>
    <col min="43" max="43" width="5.875" bestFit="1" customWidth="1"/>
    <col min="44" max="44" width="8.5" bestFit="1" customWidth="1"/>
    <col min="45" max="45" width="9.875" customWidth="1"/>
    <col min="46" max="46" width="7.5" bestFit="1" customWidth="1"/>
    <col min="47" max="47" width="5.25" bestFit="1" customWidth="1"/>
    <col min="48" max="48" width="8.5" bestFit="1" customWidth="1"/>
    <col min="49" max="49" width="9.875" customWidth="1"/>
    <col min="50" max="50" width="7.5" bestFit="1" customWidth="1"/>
    <col min="51" max="51" width="5.25" bestFit="1" customWidth="1"/>
    <col min="52" max="52" width="8.5" bestFit="1" customWidth="1"/>
    <col min="53" max="53" width="9.875" customWidth="1"/>
    <col min="54" max="54" width="2.75" customWidth="1"/>
    <col min="55" max="55" width="14.375" bestFit="1" customWidth="1"/>
    <col min="56" max="56" width="11" customWidth="1"/>
    <col min="57" max="57" width="13.5" bestFit="1" customWidth="1"/>
    <col min="58" max="58" width="14.375" bestFit="1" customWidth="1"/>
    <col min="60" max="60" width="11.625" customWidth="1"/>
    <col min="61" max="61" width="16.125" bestFit="1" customWidth="1"/>
    <col min="62" max="62" width="12.125" customWidth="1"/>
    <col min="63" max="63" width="16.5" bestFit="1" customWidth="1"/>
  </cols>
  <sheetData>
    <row r="1" spans="1:63" ht="17.25" thickBot="1" x14ac:dyDescent="0.35">
      <c r="A1" t="s">
        <v>120</v>
      </c>
      <c r="B1" s="334" t="s">
        <v>14</v>
      </c>
      <c r="C1" s="335">
        <v>3000000</v>
      </c>
      <c r="D1" s="336" t="s">
        <v>15</v>
      </c>
      <c r="E1" s="335">
        <v>2300000</v>
      </c>
      <c r="F1" s="336" t="s">
        <v>16</v>
      </c>
      <c r="G1" s="335">
        <v>2300000</v>
      </c>
      <c r="H1" s="336" t="s">
        <v>17</v>
      </c>
      <c r="I1" s="337">
        <v>8000000</v>
      </c>
      <c r="J1" s="338" t="s">
        <v>0</v>
      </c>
      <c r="L1" s="6" t="s">
        <v>102</v>
      </c>
      <c r="M1" s="264">
        <v>45000</v>
      </c>
      <c r="N1" s="339" t="s">
        <v>1</v>
      </c>
      <c r="P1" s="6" t="s">
        <v>102</v>
      </c>
      <c r="Q1" s="264">
        <v>38000</v>
      </c>
      <c r="R1" s="339" t="s">
        <v>6</v>
      </c>
      <c r="T1" s="6" t="s">
        <v>102</v>
      </c>
      <c r="U1" s="264">
        <v>45000</v>
      </c>
      <c r="V1" s="339" t="s">
        <v>7</v>
      </c>
      <c r="X1" s="6" t="s">
        <v>102</v>
      </c>
      <c r="Y1" s="264">
        <v>40000</v>
      </c>
      <c r="Z1" s="339" t="s">
        <v>8</v>
      </c>
      <c r="AB1" s="6" t="s">
        <v>102</v>
      </c>
      <c r="AC1" s="264">
        <v>37000</v>
      </c>
      <c r="AD1" s="339" t="s">
        <v>2</v>
      </c>
      <c r="AF1" s="6" t="s">
        <v>102</v>
      </c>
      <c r="AG1" s="264">
        <v>38000</v>
      </c>
      <c r="AH1" s="339" t="s">
        <v>9</v>
      </c>
      <c r="AJ1" s="6" t="s">
        <v>102</v>
      </c>
      <c r="AK1" s="264">
        <v>40000</v>
      </c>
      <c r="AL1" s="339" t="s">
        <v>10</v>
      </c>
      <c r="AN1" s="6" t="s">
        <v>102</v>
      </c>
      <c r="AO1" s="264">
        <v>38000</v>
      </c>
      <c r="AP1" s="339" t="s">
        <v>11</v>
      </c>
      <c r="AR1" s="6" t="s">
        <v>102</v>
      </c>
      <c r="AS1" s="264">
        <v>30000</v>
      </c>
      <c r="AT1" s="339" t="s">
        <v>12</v>
      </c>
      <c r="AV1" s="6" t="s">
        <v>102</v>
      </c>
      <c r="AW1" s="264">
        <v>45000</v>
      </c>
      <c r="AX1" s="339" t="s">
        <v>13</v>
      </c>
      <c r="AZ1" s="6" t="s">
        <v>102</v>
      </c>
      <c r="BA1" s="264">
        <v>38000</v>
      </c>
      <c r="BH1" t="s">
        <v>127</v>
      </c>
    </row>
    <row r="2" spans="1:63" ht="17.25" thickBot="1" x14ac:dyDescent="0.35">
      <c r="A2">
        <f>VLOOKUP(A1,달력!A1:B12,2,FALSE)</f>
        <v>31</v>
      </c>
      <c r="B2" s="325" t="s">
        <v>3</v>
      </c>
      <c r="C2" s="326" t="s">
        <v>123</v>
      </c>
      <c r="D2" s="326" t="s">
        <v>3</v>
      </c>
      <c r="E2" s="327" t="s">
        <v>123</v>
      </c>
      <c r="F2" s="328" t="s">
        <v>3</v>
      </c>
      <c r="G2" s="329" t="s">
        <v>123</v>
      </c>
      <c r="H2" s="328" t="s">
        <v>3</v>
      </c>
      <c r="I2" s="329" t="s">
        <v>123</v>
      </c>
      <c r="J2" s="303" t="s">
        <v>3</v>
      </c>
      <c r="K2" s="276" t="s">
        <v>4</v>
      </c>
      <c r="L2" s="276" t="s">
        <v>5</v>
      </c>
      <c r="M2" s="277" t="s">
        <v>122</v>
      </c>
      <c r="N2" s="275" t="s">
        <v>3</v>
      </c>
      <c r="O2" s="276" t="s">
        <v>4</v>
      </c>
      <c r="P2" s="276" t="s">
        <v>5</v>
      </c>
      <c r="Q2" s="277" t="s">
        <v>122</v>
      </c>
      <c r="R2" s="275" t="s">
        <v>3</v>
      </c>
      <c r="S2" s="276" t="s">
        <v>4</v>
      </c>
      <c r="T2" s="276" t="s">
        <v>5</v>
      </c>
      <c r="U2" s="277" t="s">
        <v>122</v>
      </c>
      <c r="V2" s="275" t="s">
        <v>3</v>
      </c>
      <c r="W2" s="276" t="s">
        <v>4</v>
      </c>
      <c r="X2" s="276" t="s">
        <v>5</v>
      </c>
      <c r="Y2" s="277" t="s">
        <v>122</v>
      </c>
      <c r="Z2" s="275" t="s">
        <v>3</v>
      </c>
      <c r="AA2" s="276" t="s">
        <v>4</v>
      </c>
      <c r="AB2" s="276" t="s">
        <v>5</v>
      </c>
      <c r="AC2" s="277" t="s">
        <v>122</v>
      </c>
      <c r="AD2" s="275" t="s">
        <v>3</v>
      </c>
      <c r="AE2" s="276" t="s">
        <v>4</v>
      </c>
      <c r="AF2" s="276" t="s">
        <v>5</v>
      </c>
      <c r="AG2" s="277" t="s">
        <v>122</v>
      </c>
      <c r="AH2" s="275" t="s">
        <v>3</v>
      </c>
      <c r="AI2" s="276" t="s">
        <v>4</v>
      </c>
      <c r="AJ2" s="276" t="s">
        <v>5</v>
      </c>
      <c r="AK2" s="277" t="s">
        <v>122</v>
      </c>
      <c r="AL2" s="275" t="s">
        <v>3</v>
      </c>
      <c r="AM2" s="276" t="s">
        <v>4</v>
      </c>
      <c r="AN2" s="276" t="s">
        <v>5</v>
      </c>
      <c r="AO2" s="277" t="s">
        <v>122</v>
      </c>
      <c r="AP2" s="275" t="s">
        <v>3</v>
      </c>
      <c r="AQ2" s="276" t="s">
        <v>4</v>
      </c>
      <c r="AR2" s="276" t="s">
        <v>5</v>
      </c>
      <c r="AS2" s="277" t="s">
        <v>122</v>
      </c>
      <c r="AT2" s="275" t="s">
        <v>3</v>
      </c>
      <c r="AU2" s="276" t="s">
        <v>4</v>
      </c>
      <c r="AV2" s="276" t="s">
        <v>5</v>
      </c>
      <c r="AW2" s="277" t="s">
        <v>122</v>
      </c>
      <c r="AX2" s="275" t="s">
        <v>3</v>
      </c>
      <c r="AY2" s="276" t="s">
        <v>4</v>
      </c>
      <c r="AZ2" s="276" t="s">
        <v>5</v>
      </c>
      <c r="BA2" s="277" t="s">
        <v>122</v>
      </c>
      <c r="BC2" s="342" t="s">
        <v>121</v>
      </c>
      <c r="BD2" s="280"/>
      <c r="BE2" s="348" t="s">
        <v>124</v>
      </c>
      <c r="BF2" s="350" t="s">
        <v>121</v>
      </c>
      <c r="BG2" s="350" t="s">
        <v>125</v>
      </c>
      <c r="BH2" s="350" t="s">
        <v>130</v>
      </c>
      <c r="BI2" s="350" t="s">
        <v>131</v>
      </c>
      <c r="BJ2" s="350" t="s">
        <v>132</v>
      </c>
      <c r="BK2" s="348" t="s">
        <v>138</v>
      </c>
    </row>
    <row r="3" spans="1:63" x14ac:dyDescent="0.3">
      <c r="A3" s="1">
        <v>44896</v>
      </c>
      <c r="B3" s="321">
        <v>1</v>
      </c>
      <c r="C3" s="322">
        <f>C$1/$A$2*B3</f>
        <v>96774.193548387091</v>
      </c>
      <c r="D3" s="323">
        <v>1</v>
      </c>
      <c r="E3" s="322">
        <f>E$1/$A$2*D3</f>
        <v>74193.548387096773</v>
      </c>
      <c r="F3" s="323">
        <v>1</v>
      </c>
      <c r="G3" s="322">
        <f>G$1/$A$2*F3</f>
        <v>74193.548387096773</v>
      </c>
      <c r="H3" s="323">
        <v>1</v>
      </c>
      <c r="I3" s="324">
        <f>IF(SUM($H$3:H3)&gt;16,0,H3*(I$1/16))</f>
        <v>500000</v>
      </c>
      <c r="J3" s="330">
        <v>0.83333333333333337</v>
      </c>
      <c r="K3" s="272">
        <v>6.25E-2</v>
      </c>
      <c r="L3" s="273">
        <f t="shared" ref="L3:L33" si="0">IF(J3 = "", "休",(K3-J3+(K3&lt;J3))*24)</f>
        <v>5.4999999999999991</v>
      </c>
      <c r="M3" s="274">
        <f t="shared" ref="M3:M33" si="1">IF(L3="休","",L3*M$1)</f>
        <v>247499.99999999997</v>
      </c>
      <c r="N3" s="271"/>
      <c r="O3" s="272"/>
      <c r="P3" s="273" t="str">
        <f>IF(N3 = "", "休",(O3-N3+(O3&lt;N3))*24)</f>
        <v>休</v>
      </c>
      <c r="Q3" s="274" t="str">
        <f t="shared" ref="Q3:Q33" si="2">IF(P3="休","",P3*Q$1)</f>
        <v/>
      </c>
      <c r="R3" s="271">
        <v>0.83333333333333337</v>
      </c>
      <c r="S3" s="272">
        <v>4.1666666666666664E-2</v>
      </c>
      <c r="T3" s="273">
        <f>IF(R3 = "", "休",(S3-R3+(S3&lt;R3))*24)</f>
        <v>4.9999999999999982</v>
      </c>
      <c r="U3" s="274">
        <f t="shared" ref="U3:U33" si="3">IF(T3="休","",T3*U$1)</f>
        <v>224999.99999999991</v>
      </c>
      <c r="V3" s="271"/>
      <c r="W3" s="272"/>
      <c r="X3" s="273" t="str">
        <f>IF(V3 = "", "休",(W3-V3+(W3&lt;V3))*24)</f>
        <v>休</v>
      </c>
      <c r="Y3" s="274" t="str">
        <f t="shared" ref="Y3:Y33" si="4">IF(X3="休","",X3*Y$1)</f>
        <v/>
      </c>
      <c r="Z3" s="271"/>
      <c r="AA3" s="272"/>
      <c r="AB3" s="273" t="str">
        <f>IF(Z3 = "", "休",(AA3-Z3+(AA3&lt;Z3))*24)</f>
        <v>休</v>
      </c>
      <c r="AC3" s="274" t="str">
        <f t="shared" ref="AC3:AC33" si="5">IF(AB3="休","",AB3*AC$1)</f>
        <v/>
      </c>
      <c r="AD3" s="271">
        <v>0.83333333333333337</v>
      </c>
      <c r="AE3" s="272">
        <v>4.1666666666666664E-2</v>
      </c>
      <c r="AF3" s="273">
        <f>IF(AD3 = "", "休",(AE3-AD3+(AE3&lt;AD3))*24)</f>
        <v>4.9999999999999982</v>
      </c>
      <c r="AG3" s="274">
        <f t="shared" ref="AG3:AG33" si="6">IF(AF3="休","",AF3*AG$1)</f>
        <v>189999.99999999994</v>
      </c>
      <c r="AH3" s="271">
        <v>0.83333333333333337</v>
      </c>
      <c r="AI3" s="272">
        <v>4.1666666666666664E-2</v>
      </c>
      <c r="AJ3" s="273">
        <f>IF(AH3 = "", "休",(AI3-AH3+(AI3&lt;AH3))*24)</f>
        <v>4.9999999999999982</v>
      </c>
      <c r="AK3" s="274">
        <f t="shared" ref="AK3:AK33" si="7">IF(AJ3="休","",AJ3*AK$1)</f>
        <v>199999.99999999994</v>
      </c>
      <c r="AL3" s="271">
        <v>0.875</v>
      </c>
      <c r="AM3" s="272">
        <v>8.3333333333333329E-2</v>
      </c>
      <c r="AN3" s="273">
        <f>IF(AL3 = "", "休",(AM3-AL3+(AM3&lt;AL3))*24)</f>
        <v>5.0000000000000009</v>
      </c>
      <c r="AO3" s="274">
        <f t="shared" ref="AO3:AO33" si="8">IF(AN3="休","",AN3*AO$1)</f>
        <v>190000.00000000003</v>
      </c>
      <c r="AP3" s="271">
        <v>0.83333333333333337</v>
      </c>
      <c r="AQ3" s="272">
        <v>4.1666666666666664E-2</v>
      </c>
      <c r="AR3" s="273">
        <f>IF(AP3 = "", "休",(AQ3-AP3+(AQ3&lt;AP3))*24)</f>
        <v>4.9999999999999982</v>
      </c>
      <c r="AS3" s="274">
        <f t="shared" ref="AS3:AS33" si="9">IF(AR3="休","",AR3*AS$1)</f>
        <v>149999.99999999994</v>
      </c>
      <c r="AT3" s="271"/>
      <c r="AU3" s="272"/>
      <c r="AV3" s="273" t="str">
        <f>IF(AT3 = "", "休",(AU3-AT3+(AU3&lt;AT3))*24)</f>
        <v>休</v>
      </c>
      <c r="AW3" s="274" t="str">
        <f t="shared" ref="AW3:AW33" si="10">IF(AV3="休","",AV3*AW$1)</f>
        <v/>
      </c>
      <c r="AX3" s="271"/>
      <c r="AY3" s="272"/>
      <c r="AZ3" s="273" t="str">
        <f>IF(AX3 = "", "休",(AY3-AX3+(AY3&lt;AX3))*24)</f>
        <v>休</v>
      </c>
      <c r="BA3" s="274" t="str">
        <f t="shared" ref="BA3:BA33" si="11">IF(AZ3="休","",AZ3*BA$1)</f>
        <v/>
      </c>
      <c r="BC3" s="343">
        <f>SUMIF($B$2:$BA$2,"당일 급여",B3:BA3)</f>
        <v>1947661.2903225806</v>
      </c>
      <c r="BD3" s="280"/>
      <c r="BE3" s="302">
        <f>주류장부!J3</f>
        <v>3290000</v>
      </c>
      <c r="BF3" s="302">
        <f>SUMIF($B$2:$BA$2,"당일 급여",B3:BA3)</f>
        <v>1947661.2903225806</v>
      </c>
      <c r="BG3" s="349">
        <f>IFERROR(BF3/BE3,"")</f>
        <v>0.59199431316795759</v>
      </c>
      <c r="BH3" s="302">
        <f>BE3*0.1</f>
        <v>329000</v>
      </c>
      <c r="BI3" s="302">
        <f>BE3*0.025</f>
        <v>82250</v>
      </c>
      <c r="BJ3" s="302">
        <f>BE3*0.23</f>
        <v>756700</v>
      </c>
      <c r="BK3" s="302">
        <f>BE3-SUM(BF3:BJ3)</f>
        <v>174388.1176831061</v>
      </c>
    </row>
    <row r="4" spans="1:63" x14ac:dyDescent="0.3">
      <c r="A4" s="1">
        <v>44897</v>
      </c>
      <c r="B4" s="300">
        <v>1</v>
      </c>
      <c r="C4" s="317">
        <f t="shared" ref="C4:E33" si="12">C$1/$A$2*B4</f>
        <v>96774.193548387091</v>
      </c>
      <c r="D4" s="312">
        <v>1</v>
      </c>
      <c r="E4" s="317">
        <f t="shared" si="12"/>
        <v>74193.548387096773</v>
      </c>
      <c r="F4" s="312">
        <v>1</v>
      </c>
      <c r="G4" s="317">
        <f t="shared" ref="G4" si="13">G$1/$A$2*F4</f>
        <v>74193.548387096773</v>
      </c>
      <c r="H4" s="312">
        <v>1</v>
      </c>
      <c r="I4" s="324">
        <f>IF(SUM($H$3:H4)&gt;16,0,H4*(I$1/16))</f>
        <v>500000</v>
      </c>
      <c r="J4" s="331">
        <v>0.83333333333333337</v>
      </c>
      <c r="K4" s="305">
        <v>0.10416666666666667</v>
      </c>
      <c r="L4" s="265">
        <f t="shared" si="0"/>
        <v>6.4999999999999982</v>
      </c>
      <c r="M4" s="306">
        <f t="shared" si="1"/>
        <v>292499.99999999994</v>
      </c>
      <c r="N4" s="7"/>
      <c r="O4" s="4"/>
      <c r="P4" s="265" t="str">
        <f t="shared" ref="P4:P33" si="14">IF(N4 = "", "休",(O4-N4+(O4&lt;N4))*24)</f>
        <v>休</v>
      </c>
      <c r="Q4" s="268" t="str">
        <f t="shared" si="2"/>
        <v/>
      </c>
      <c r="R4" s="7"/>
      <c r="S4" s="4"/>
      <c r="T4" s="265" t="str">
        <f t="shared" ref="T4:T33" si="15">IF(R4 = "", "休",(S4-R4+(S4&lt;R4))*24)</f>
        <v>休</v>
      </c>
      <c r="U4" s="268" t="str">
        <f t="shared" si="3"/>
        <v/>
      </c>
      <c r="V4" s="7"/>
      <c r="W4" s="4"/>
      <c r="X4" s="265" t="str">
        <f t="shared" ref="X4:X33" si="16">IF(V4 = "", "休",(W4-V4+(W4&lt;V4))*24)</f>
        <v>休</v>
      </c>
      <c r="Y4" s="268" t="str">
        <f t="shared" si="4"/>
        <v/>
      </c>
      <c r="Z4" s="7">
        <v>0.83333333333333337</v>
      </c>
      <c r="AA4" s="4">
        <v>4.1666666666666664E-2</v>
      </c>
      <c r="AB4" s="265">
        <f t="shared" ref="AB4:AB33" si="17">IF(Z4 = "", "休",(AA4-Z4+(AA4&lt;Z4))*24)</f>
        <v>4.9999999999999982</v>
      </c>
      <c r="AC4" s="268">
        <f t="shared" si="5"/>
        <v>184999.99999999994</v>
      </c>
      <c r="AD4" s="7">
        <v>0.83333333333333337</v>
      </c>
      <c r="AE4" s="4">
        <v>4.1666666666666664E-2</v>
      </c>
      <c r="AF4" s="265">
        <f t="shared" ref="AF4:AF33" si="18">IF(AD4 = "", "休",(AE4-AD4+(AE4&lt;AD4))*24)</f>
        <v>4.9999999999999982</v>
      </c>
      <c r="AG4" s="268">
        <f t="shared" si="6"/>
        <v>189999.99999999994</v>
      </c>
      <c r="AH4" s="7"/>
      <c r="AI4" s="4"/>
      <c r="AJ4" s="265" t="str">
        <f t="shared" ref="AJ4:AJ33" si="19">IF(AH4 = "", "休",(AI4-AH4+(AI4&lt;AH4))*24)</f>
        <v>休</v>
      </c>
      <c r="AK4" s="268" t="str">
        <f t="shared" si="7"/>
        <v/>
      </c>
      <c r="AL4" s="7"/>
      <c r="AM4" s="4"/>
      <c r="AN4" s="265" t="str">
        <f t="shared" ref="AN4:AN33" si="20">IF(AL4 = "", "休",(AM4-AL4+(AM4&lt;AL4))*24)</f>
        <v>休</v>
      </c>
      <c r="AO4" s="268" t="str">
        <f t="shared" si="8"/>
        <v/>
      </c>
      <c r="AP4" s="7"/>
      <c r="AQ4" s="4"/>
      <c r="AR4" s="265" t="str">
        <f t="shared" ref="AR4:AR33" si="21">IF(AP4 = "", "休",(AQ4-AP4+(AQ4&lt;AP4))*24)</f>
        <v>休</v>
      </c>
      <c r="AS4" s="268" t="str">
        <f t="shared" si="9"/>
        <v/>
      </c>
      <c r="AT4" s="7"/>
      <c r="AU4" s="4"/>
      <c r="AV4" s="265" t="str">
        <f t="shared" ref="AV4:AV33" si="22">IF(AT4 = "", "休",(AU4-AT4+(AU4&lt;AT4))*24)</f>
        <v>休</v>
      </c>
      <c r="AW4" s="268" t="str">
        <f t="shared" si="10"/>
        <v/>
      </c>
      <c r="AX4" s="304">
        <v>0.83333333333333337</v>
      </c>
      <c r="AY4" s="305">
        <v>4.1666666666666664E-2</v>
      </c>
      <c r="AZ4" s="265">
        <f t="shared" ref="AZ4:AZ33" si="23">IF(AX4 = "", "休",(AY4-AX4+(AY4&lt;AX4))*24)</f>
        <v>4.9999999999999982</v>
      </c>
      <c r="BA4" s="306">
        <f t="shared" si="11"/>
        <v>189999.99999999994</v>
      </c>
      <c r="BC4" s="344">
        <f>SUMIF($B$2:$BA$2,"당일 급여",B4:BA4)</f>
        <v>1602661.2903225806</v>
      </c>
      <c r="BD4" s="280"/>
      <c r="BE4" s="302">
        <f>주류장부!J4</f>
        <v>1860000</v>
      </c>
      <c r="BF4" s="302">
        <f>SUMIF($B$2:$BA$2,"당일 급여",B4:BA4)</f>
        <v>1602661.2903225806</v>
      </c>
      <c r="BG4" s="349">
        <f>IFERROR(BF4/BE4,"")</f>
        <v>0.86164585501214008</v>
      </c>
      <c r="BH4" s="302">
        <f>BE4*0.1</f>
        <v>186000</v>
      </c>
      <c r="BI4" s="302">
        <f>BE4*0.025</f>
        <v>46500</v>
      </c>
      <c r="BJ4" s="302">
        <f>BE4*0.23</f>
        <v>427800</v>
      </c>
      <c r="BK4" s="302">
        <f t="shared" ref="BK4:BK33" si="24">BE4-SUM(BF4:BJ4)</f>
        <v>-402962.15196843538</v>
      </c>
    </row>
    <row r="5" spans="1:63" x14ac:dyDescent="0.3">
      <c r="A5" s="2">
        <v>44898</v>
      </c>
      <c r="B5" s="301">
        <v>1</v>
      </c>
      <c r="C5" s="318">
        <f t="shared" si="12"/>
        <v>96774.193548387091</v>
      </c>
      <c r="D5" s="313">
        <v>1</v>
      </c>
      <c r="E5" s="318">
        <f t="shared" si="12"/>
        <v>74193.548387096773</v>
      </c>
      <c r="F5" s="313">
        <v>1</v>
      </c>
      <c r="G5" s="318">
        <f t="shared" ref="G5" si="25">G$1/$A$2*F5</f>
        <v>74193.548387096773</v>
      </c>
      <c r="H5" s="313"/>
      <c r="I5" s="314">
        <f>IF(SUM($H$3:H5)&gt;16,0,H5*(I$1/16))</f>
        <v>0</v>
      </c>
      <c r="J5" s="332"/>
      <c r="K5" s="308"/>
      <c r="L5" s="266" t="str">
        <f t="shared" si="0"/>
        <v>休</v>
      </c>
      <c r="M5" s="309" t="str">
        <f t="shared" si="1"/>
        <v/>
      </c>
      <c r="N5" s="8"/>
      <c r="O5" s="5"/>
      <c r="P5" s="266" t="str">
        <f t="shared" si="14"/>
        <v>休</v>
      </c>
      <c r="Q5" s="269" t="str">
        <f t="shared" si="2"/>
        <v/>
      </c>
      <c r="R5" s="8"/>
      <c r="S5" s="5"/>
      <c r="T5" s="266" t="str">
        <f t="shared" si="15"/>
        <v>休</v>
      </c>
      <c r="U5" s="269" t="str">
        <f t="shared" si="3"/>
        <v/>
      </c>
      <c r="V5" s="8"/>
      <c r="W5" s="5"/>
      <c r="X5" s="266" t="str">
        <f t="shared" si="16"/>
        <v>休</v>
      </c>
      <c r="Y5" s="269" t="str">
        <f t="shared" si="4"/>
        <v/>
      </c>
      <c r="Z5" s="8"/>
      <c r="AA5" s="5"/>
      <c r="AB5" s="266" t="str">
        <f t="shared" si="17"/>
        <v>休</v>
      </c>
      <c r="AC5" s="269" t="str">
        <f t="shared" si="5"/>
        <v/>
      </c>
      <c r="AD5" s="8"/>
      <c r="AE5" s="5"/>
      <c r="AF5" s="266" t="str">
        <f t="shared" si="18"/>
        <v>休</v>
      </c>
      <c r="AG5" s="269" t="str">
        <f t="shared" si="6"/>
        <v/>
      </c>
      <c r="AH5" s="8"/>
      <c r="AI5" s="5"/>
      <c r="AJ5" s="266" t="str">
        <f t="shared" si="19"/>
        <v>休</v>
      </c>
      <c r="AK5" s="269" t="str">
        <f t="shared" si="7"/>
        <v/>
      </c>
      <c r="AL5" s="8"/>
      <c r="AM5" s="5"/>
      <c r="AN5" s="266" t="str">
        <f t="shared" si="20"/>
        <v>休</v>
      </c>
      <c r="AO5" s="269" t="str">
        <f t="shared" si="8"/>
        <v/>
      </c>
      <c r="AP5" s="8"/>
      <c r="AQ5" s="5"/>
      <c r="AR5" s="266" t="str">
        <f t="shared" si="21"/>
        <v>休</v>
      </c>
      <c r="AS5" s="269" t="str">
        <f t="shared" si="9"/>
        <v/>
      </c>
      <c r="AT5" s="8"/>
      <c r="AU5" s="5"/>
      <c r="AV5" s="266" t="str">
        <f t="shared" si="22"/>
        <v>休</v>
      </c>
      <c r="AW5" s="269" t="str">
        <f t="shared" si="10"/>
        <v/>
      </c>
      <c r="AX5" s="307"/>
      <c r="AY5" s="308"/>
      <c r="AZ5" s="266" t="str">
        <f t="shared" si="23"/>
        <v>休</v>
      </c>
      <c r="BA5" s="309" t="str">
        <f t="shared" si="11"/>
        <v/>
      </c>
      <c r="BC5" s="345">
        <f>SUMIF($B$2:$BA$2,"당일 급여",B5:BA5)</f>
        <v>245161.29032258067</v>
      </c>
      <c r="BD5" s="280"/>
      <c r="BE5" s="302">
        <f>주류장부!J5</f>
        <v>0</v>
      </c>
      <c r="BF5" s="302">
        <f>SUMIF($B$2:$BA$2,"당일 급여",B5:BA5)</f>
        <v>245161.29032258067</v>
      </c>
      <c r="BG5" s="349" t="str">
        <f>IFERROR(BF5/BE5,"")</f>
        <v/>
      </c>
      <c r="BH5" s="302">
        <f>BE5*0.1</f>
        <v>0</v>
      </c>
      <c r="BI5" s="302">
        <f>BE5*0.025</f>
        <v>0</v>
      </c>
      <c r="BJ5" s="302">
        <f>BE5*0.23</f>
        <v>0</v>
      </c>
      <c r="BK5" s="302">
        <f t="shared" si="24"/>
        <v>-245161.29032258067</v>
      </c>
    </row>
    <row r="6" spans="1:63" x14ac:dyDescent="0.3">
      <c r="A6" s="2">
        <v>44899</v>
      </c>
      <c r="B6" s="301">
        <v>1</v>
      </c>
      <c r="C6" s="318">
        <f t="shared" si="12"/>
        <v>96774.193548387091</v>
      </c>
      <c r="D6" s="313">
        <v>1</v>
      </c>
      <c r="E6" s="318">
        <f t="shared" si="12"/>
        <v>74193.548387096773</v>
      </c>
      <c r="F6" s="313">
        <v>1</v>
      </c>
      <c r="G6" s="318">
        <f t="shared" ref="G6" si="26">G$1/$A$2*F6</f>
        <v>74193.548387096773</v>
      </c>
      <c r="H6" s="313"/>
      <c r="I6" s="314">
        <f>IF(SUM($H$3:H6)&gt;16,0,H6*(I$1/16))</f>
        <v>0</v>
      </c>
      <c r="J6" s="332"/>
      <c r="K6" s="308"/>
      <c r="L6" s="266" t="str">
        <f t="shared" si="0"/>
        <v>休</v>
      </c>
      <c r="M6" s="309" t="str">
        <f t="shared" si="1"/>
        <v/>
      </c>
      <c r="N6" s="8"/>
      <c r="O6" s="5"/>
      <c r="P6" s="266" t="str">
        <f t="shared" si="14"/>
        <v>休</v>
      </c>
      <c r="Q6" s="269" t="str">
        <f t="shared" si="2"/>
        <v/>
      </c>
      <c r="R6" s="8"/>
      <c r="S6" s="5"/>
      <c r="T6" s="266" t="str">
        <f t="shared" si="15"/>
        <v>休</v>
      </c>
      <c r="U6" s="269" t="str">
        <f t="shared" si="3"/>
        <v/>
      </c>
      <c r="V6" s="8"/>
      <c r="W6" s="5"/>
      <c r="X6" s="266" t="str">
        <f t="shared" si="16"/>
        <v>休</v>
      </c>
      <c r="Y6" s="269" t="str">
        <f t="shared" si="4"/>
        <v/>
      </c>
      <c r="Z6" s="8"/>
      <c r="AA6" s="5"/>
      <c r="AB6" s="266" t="str">
        <f t="shared" si="17"/>
        <v>休</v>
      </c>
      <c r="AC6" s="269" t="str">
        <f t="shared" si="5"/>
        <v/>
      </c>
      <c r="AD6" s="8"/>
      <c r="AE6" s="5"/>
      <c r="AF6" s="266" t="str">
        <f t="shared" si="18"/>
        <v>休</v>
      </c>
      <c r="AG6" s="269" t="str">
        <f t="shared" si="6"/>
        <v/>
      </c>
      <c r="AH6" s="8"/>
      <c r="AI6" s="5"/>
      <c r="AJ6" s="266" t="str">
        <f t="shared" si="19"/>
        <v>休</v>
      </c>
      <c r="AK6" s="269" t="str">
        <f t="shared" si="7"/>
        <v/>
      </c>
      <c r="AL6" s="8"/>
      <c r="AM6" s="5"/>
      <c r="AN6" s="266" t="str">
        <f t="shared" si="20"/>
        <v>休</v>
      </c>
      <c r="AO6" s="269" t="str">
        <f t="shared" si="8"/>
        <v/>
      </c>
      <c r="AP6" s="8"/>
      <c r="AQ6" s="5"/>
      <c r="AR6" s="266" t="str">
        <f t="shared" si="21"/>
        <v>休</v>
      </c>
      <c r="AS6" s="269" t="str">
        <f t="shared" si="9"/>
        <v/>
      </c>
      <c r="AT6" s="8"/>
      <c r="AU6" s="5"/>
      <c r="AV6" s="266" t="str">
        <f t="shared" si="22"/>
        <v>休</v>
      </c>
      <c r="AW6" s="269" t="str">
        <f t="shared" si="10"/>
        <v/>
      </c>
      <c r="AX6" s="307"/>
      <c r="AY6" s="308"/>
      <c r="AZ6" s="266" t="str">
        <f t="shared" si="23"/>
        <v>休</v>
      </c>
      <c r="BA6" s="309" t="str">
        <f t="shared" si="11"/>
        <v/>
      </c>
      <c r="BC6" s="345">
        <f>SUMIF($B$2:$BA$2,"당일 급여",B6:BA6)</f>
        <v>245161.29032258067</v>
      </c>
      <c r="BD6" s="280"/>
      <c r="BE6" s="302">
        <f>주류장부!J6</f>
        <v>0</v>
      </c>
      <c r="BF6" s="302">
        <f>SUMIF($B$2:$BA$2,"당일 급여",B6:BA6)</f>
        <v>245161.29032258067</v>
      </c>
      <c r="BG6" s="349" t="str">
        <f>IFERROR(BF6/BE6,"")</f>
        <v/>
      </c>
      <c r="BH6" s="302">
        <f>BE6*0.1</f>
        <v>0</v>
      </c>
      <c r="BI6" s="302">
        <f>BE6*0.025</f>
        <v>0</v>
      </c>
      <c r="BJ6" s="302">
        <f>BE6*0.23</f>
        <v>0</v>
      </c>
      <c r="BK6" s="302">
        <f t="shared" si="24"/>
        <v>-245161.29032258067</v>
      </c>
    </row>
    <row r="7" spans="1:63" x14ac:dyDescent="0.3">
      <c r="A7" s="1">
        <v>44900</v>
      </c>
      <c r="B7" s="300">
        <v>1</v>
      </c>
      <c r="C7" s="317">
        <f t="shared" si="12"/>
        <v>96774.193548387091</v>
      </c>
      <c r="D7" s="312">
        <v>1</v>
      </c>
      <c r="E7" s="317">
        <f t="shared" si="12"/>
        <v>74193.548387096773</v>
      </c>
      <c r="F7" s="312">
        <v>1</v>
      </c>
      <c r="G7" s="317">
        <f t="shared" ref="G7" si="27">G$1/$A$2*F7</f>
        <v>74193.548387096773</v>
      </c>
      <c r="H7" s="312">
        <v>1</v>
      </c>
      <c r="I7" s="324">
        <f>IF(SUM($H$3:H7)&gt;16,0,H7*(I$1/16))</f>
        <v>500000</v>
      </c>
      <c r="J7" s="331">
        <v>0.83333333333333337</v>
      </c>
      <c r="K7" s="305">
        <v>1.0625</v>
      </c>
      <c r="L7" s="265">
        <f t="shared" si="0"/>
        <v>5.4999999999999991</v>
      </c>
      <c r="M7" s="306">
        <f t="shared" si="1"/>
        <v>247499.99999999997</v>
      </c>
      <c r="N7" s="7">
        <v>0.83333333333333337</v>
      </c>
      <c r="O7" s="4">
        <v>8.3333333333333329E-2</v>
      </c>
      <c r="P7" s="265">
        <f t="shared" si="14"/>
        <v>6</v>
      </c>
      <c r="Q7" s="268">
        <f t="shared" si="2"/>
        <v>228000</v>
      </c>
      <c r="R7" s="7">
        <v>0.83333333333333337</v>
      </c>
      <c r="S7" s="4">
        <v>6.25E-2</v>
      </c>
      <c r="T7" s="265">
        <f t="shared" si="15"/>
        <v>5.4999999999999991</v>
      </c>
      <c r="U7" s="268">
        <f t="shared" si="3"/>
        <v>247499.99999999997</v>
      </c>
      <c r="V7" s="7">
        <v>0.83333333333333337</v>
      </c>
      <c r="W7" s="4">
        <v>0.125</v>
      </c>
      <c r="X7" s="265">
        <f t="shared" si="16"/>
        <v>6.9999999999999991</v>
      </c>
      <c r="Y7" s="268">
        <f t="shared" si="4"/>
        <v>279999.99999999994</v>
      </c>
      <c r="Z7" s="7"/>
      <c r="AA7" s="4"/>
      <c r="AB7" s="265" t="str">
        <f t="shared" si="17"/>
        <v>休</v>
      </c>
      <c r="AC7" s="268" t="str">
        <f t="shared" si="5"/>
        <v/>
      </c>
      <c r="AD7" s="7">
        <v>0.83333333333333337</v>
      </c>
      <c r="AE7" s="4">
        <v>8.3333333333333329E-2</v>
      </c>
      <c r="AF7" s="265">
        <f t="shared" si="18"/>
        <v>6</v>
      </c>
      <c r="AG7" s="268">
        <f t="shared" si="6"/>
        <v>228000</v>
      </c>
      <c r="AH7" s="7"/>
      <c r="AI7" s="4"/>
      <c r="AJ7" s="265" t="str">
        <f t="shared" si="19"/>
        <v>休</v>
      </c>
      <c r="AK7" s="268" t="str">
        <f t="shared" si="7"/>
        <v/>
      </c>
      <c r="AL7" s="7"/>
      <c r="AM7" s="4"/>
      <c r="AN7" s="265" t="str">
        <f t="shared" si="20"/>
        <v>休</v>
      </c>
      <c r="AO7" s="268" t="str">
        <f t="shared" si="8"/>
        <v/>
      </c>
      <c r="AP7" s="7">
        <v>0.875</v>
      </c>
      <c r="AQ7" s="4">
        <v>2.0833333333333332E-2</v>
      </c>
      <c r="AR7" s="265">
        <f t="shared" si="21"/>
        <v>3.5000000000000009</v>
      </c>
      <c r="AS7" s="268">
        <f t="shared" si="9"/>
        <v>105000.00000000003</v>
      </c>
      <c r="AT7" s="7"/>
      <c r="AU7" s="4"/>
      <c r="AV7" s="265" t="str">
        <f t="shared" si="22"/>
        <v>休</v>
      </c>
      <c r="AW7" s="268" t="str">
        <f t="shared" si="10"/>
        <v/>
      </c>
      <c r="AX7" s="304"/>
      <c r="AY7" s="305"/>
      <c r="AZ7" s="265" t="str">
        <f t="shared" si="23"/>
        <v>休</v>
      </c>
      <c r="BA7" s="306" t="str">
        <f t="shared" si="11"/>
        <v/>
      </c>
      <c r="BC7" s="344">
        <f>SUMIF($B$2:$BA$2,"당일 급여",B7:BA7)</f>
        <v>2081161.2903225806</v>
      </c>
      <c r="BD7" s="280"/>
      <c r="BE7" s="302">
        <f>주류장부!J7</f>
        <v>4740000</v>
      </c>
      <c r="BF7" s="302">
        <f>SUMIF($B$2:$BA$2,"당일 급여",B7:BA7)</f>
        <v>2081161.2903225806</v>
      </c>
      <c r="BG7" s="349">
        <f>IFERROR(BF7/BE7,"")</f>
        <v>0.43906356335919422</v>
      </c>
      <c r="BH7" s="302">
        <f>BE7*0.1</f>
        <v>474000</v>
      </c>
      <c r="BI7" s="302">
        <f>BE7*0.025</f>
        <v>118500</v>
      </c>
      <c r="BJ7" s="302">
        <f>BE7*0.23</f>
        <v>1090200</v>
      </c>
      <c r="BK7" s="302">
        <f t="shared" si="24"/>
        <v>976138.27061385615</v>
      </c>
    </row>
    <row r="8" spans="1:63" x14ac:dyDescent="0.3">
      <c r="A8" s="1">
        <v>44901</v>
      </c>
      <c r="B8" s="300">
        <v>1</v>
      </c>
      <c r="C8" s="317">
        <f t="shared" si="12"/>
        <v>96774.193548387091</v>
      </c>
      <c r="D8" s="312">
        <v>1</v>
      </c>
      <c r="E8" s="317">
        <f t="shared" si="12"/>
        <v>74193.548387096773</v>
      </c>
      <c r="F8" s="312">
        <v>1</v>
      </c>
      <c r="G8" s="317">
        <f t="shared" ref="G8" si="28">G$1/$A$2*F8</f>
        <v>74193.548387096773</v>
      </c>
      <c r="H8" s="312">
        <v>1</v>
      </c>
      <c r="I8" s="324">
        <f>IF(SUM($H$3:H8)&gt;16,0,H8*(I$1/16))</f>
        <v>500000</v>
      </c>
      <c r="J8" s="331"/>
      <c r="K8" s="305"/>
      <c r="L8" s="265" t="str">
        <f t="shared" si="0"/>
        <v>休</v>
      </c>
      <c r="M8" s="306" t="str">
        <f t="shared" si="1"/>
        <v/>
      </c>
      <c r="N8" s="7"/>
      <c r="O8" s="4"/>
      <c r="P8" s="265" t="str">
        <f t="shared" si="14"/>
        <v>休</v>
      </c>
      <c r="Q8" s="268" t="str">
        <f t="shared" si="2"/>
        <v/>
      </c>
      <c r="R8" s="7">
        <v>0.83333333333333337</v>
      </c>
      <c r="S8" s="4">
        <v>0</v>
      </c>
      <c r="T8" s="265">
        <f t="shared" si="15"/>
        <v>3.9999999999999991</v>
      </c>
      <c r="U8" s="268">
        <f t="shared" si="3"/>
        <v>179999.99999999997</v>
      </c>
      <c r="V8" s="7">
        <v>0.83333333333333337</v>
      </c>
      <c r="W8" s="4">
        <v>0.10416666666666667</v>
      </c>
      <c r="X8" s="265">
        <f t="shared" si="16"/>
        <v>6.4999999999999982</v>
      </c>
      <c r="Y8" s="268">
        <f t="shared" si="4"/>
        <v>259999.99999999994</v>
      </c>
      <c r="Z8" s="7">
        <v>0.83333333333333337</v>
      </c>
      <c r="AA8" s="4">
        <v>4.1666666666666664E-2</v>
      </c>
      <c r="AB8" s="265">
        <f t="shared" si="17"/>
        <v>4.9999999999999982</v>
      </c>
      <c r="AC8" s="268">
        <f t="shared" si="5"/>
        <v>184999.99999999994</v>
      </c>
      <c r="AD8" s="7"/>
      <c r="AE8" s="4"/>
      <c r="AF8" s="265" t="str">
        <f t="shared" si="18"/>
        <v>休</v>
      </c>
      <c r="AG8" s="268" t="str">
        <f t="shared" si="6"/>
        <v/>
      </c>
      <c r="AH8" s="7">
        <v>0.875</v>
      </c>
      <c r="AI8" s="4">
        <v>4.1666666666666664E-2</v>
      </c>
      <c r="AJ8" s="265">
        <f t="shared" si="19"/>
        <v>3.9999999999999991</v>
      </c>
      <c r="AK8" s="268">
        <f t="shared" si="7"/>
        <v>159999.99999999997</v>
      </c>
      <c r="AL8" s="7"/>
      <c r="AM8" s="4"/>
      <c r="AN8" s="265" t="str">
        <f t="shared" si="20"/>
        <v>休</v>
      </c>
      <c r="AO8" s="268" t="str">
        <f t="shared" si="8"/>
        <v/>
      </c>
      <c r="AP8" s="7"/>
      <c r="AQ8" s="4"/>
      <c r="AR8" s="265" t="str">
        <f t="shared" si="21"/>
        <v>休</v>
      </c>
      <c r="AS8" s="268" t="str">
        <f t="shared" si="9"/>
        <v/>
      </c>
      <c r="AT8" s="7"/>
      <c r="AU8" s="4"/>
      <c r="AV8" s="265" t="str">
        <f t="shared" si="22"/>
        <v>休</v>
      </c>
      <c r="AW8" s="268" t="str">
        <f t="shared" si="10"/>
        <v/>
      </c>
      <c r="AX8" s="304"/>
      <c r="AY8" s="305"/>
      <c r="AZ8" s="265" t="str">
        <f t="shared" si="23"/>
        <v>休</v>
      </c>
      <c r="BA8" s="306" t="str">
        <f t="shared" si="11"/>
        <v/>
      </c>
      <c r="BC8" s="344">
        <f>SUMIF($B$2:$BA$2,"당일 급여",B8:BA8)</f>
        <v>1530161.2903225806</v>
      </c>
      <c r="BD8" s="280"/>
      <c r="BE8" s="302">
        <f>주류장부!J8</f>
        <v>3530000</v>
      </c>
      <c r="BF8" s="302">
        <f>SUMIF($B$2:$BA$2,"당일 급여",B8:BA8)</f>
        <v>1530161.2903225806</v>
      </c>
      <c r="BG8" s="349">
        <f>IFERROR(BF8/BE8,"")</f>
        <v>0.43347345334917298</v>
      </c>
      <c r="BH8" s="302">
        <f>BE8*0.1</f>
        <v>353000</v>
      </c>
      <c r="BI8" s="302">
        <f>BE8*0.025</f>
        <v>88250</v>
      </c>
      <c r="BJ8" s="302">
        <f>BE8*0.23</f>
        <v>811900</v>
      </c>
      <c r="BK8" s="302">
        <f t="shared" si="24"/>
        <v>746688.27620396577</v>
      </c>
    </row>
    <row r="9" spans="1:63" x14ac:dyDescent="0.3">
      <c r="A9" s="1">
        <v>44902</v>
      </c>
      <c r="B9" s="300">
        <v>1</v>
      </c>
      <c r="C9" s="317">
        <f t="shared" si="12"/>
        <v>96774.193548387091</v>
      </c>
      <c r="D9" s="312">
        <v>1</v>
      </c>
      <c r="E9" s="317">
        <f t="shared" si="12"/>
        <v>74193.548387096773</v>
      </c>
      <c r="F9" s="312">
        <v>1</v>
      </c>
      <c r="G9" s="317">
        <f t="shared" ref="G9" si="29">G$1/$A$2*F9</f>
        <v>74193.548387096773</v>
      </c>
      <c r="H9" s="312">
        <v>1</v>
      </c>
      <c r="I9" s="324">
        <f>IF(SUM($H$3:H9)&gt;16,0,H9*(I$1/16))</f>
        <v>500000</v>
      </c>
      <c r="J9" s="331">
        <v>0.83333333333333337</v>
      </c>
      <c r="K9" s="305">
        <v>0.10416666666666667</v>
      </c>
      <c r="L9" s="265">
        <f t="shared" si="0"/>
        <v>6.4999999999999982</v>
      </c>
      <c r="M9" s="306">
        <f t="shared" si="1"/>
        <v>292499.99999999994</v>
      </c>
      <c r="N9" s="7">
        <v>0.83333333333333337</v>
      </c>
      <c r="O9" s="4">
        <v>0</v>
      </c>
      <c r="P9" s="265">
        <f t="shared" si="14"/>
        <v>3.9999999999999991</v>
      </c>
      <c r="Q9" s="268">
        <f t="shared" si="2"/>
        <v>151999.99999999997</v>
      </c>
      <c r="R9" s="7">
        <v>0.83333333333333337</v>
      </c>
      <c r="S9" s="4">
        <v>0</v>
      </c>
      <c r="T9" s="265">
        <f t="shared" si="15"/>
        <v>3.9999999999999991</v>
      </c>
      <c r="U9" s="268">
        <f t="shared" si="3"/>
        <v>179999.99999999997</v>
      </c>
      <c r="V9" s="7">
        <v>0.83333333333333337</v>
      </c>
      <c r="W9" s="4">
        <v>8.3333333333333329E-2</v>
      </c>
      <c r="X9" s="265">
        <f t="shared" si="16"/>
        <v>6</v>
      </c>
      <c r="Y9" s="268">
        <f t="shared" si="4"/>
        <v>240000</v>
      </c>
      <c r="Z9" s="7">
        <v>0.83333333333333337</v>
      </c>
      <c r="AA9" s="4">
        <v>0.10416666666666667</v>
      </c>
      <c r="AB9" s="265">
        <f t="shared" si="17"/>
        <v>6.4999999999999982</v>
      </c>
      <c r="AC9" s="268">
        <f t="shared" si="5"/>
        <v>240499.99999999994</v>
      </c>
      <c r="AD9" s="7">
        <v>0.83333333333333337</v>
      </c>
      <c r="AE9" s="4">
        <v>0</v>
      </c>
      <c r="AF9" s="265">
        <f t="shared" si="18"/>
        <v>3.9999999999999991</v>
      </c>
      <c r="AG9" s="268">
        <f t="shared" si="6"/>
        <v>151999.99999999997</v>
      </c>
      <c r="AH9" s="7">
        <v>0.83333333333333337</v>
      </c>
      <c r="AI9" s="4">
        <v>0.10416666666666667</v>
      </c>
      <c r="AJ9" s="265">
        <f t="shared" si="19"/>
        <v>6.4999999999999982</v>
      </c>
      <c r="AK9" s="268">
        <f t="shared" si="7"/>
        <v>259999.99999999994</v>
      </c>
      <c r="AL9" s="7"/>
      <c r="AM9" s="4"/>
      <c r="AN9" s="265" t="str">
        <f t="shared" si="20"/>
        <v>休</v>
      </c>
      <c r="AO9" s="268" t="str">
        <f t="shared" si="8"/>
        <v/>
      </c>
      <c r="AP9" s="7"/>
      <c r="AQ9" s="4"/>
      <c r="AR9" s="265" t="str">
        <f t="shared" si="21"/>
        <v>休</v>
      </c>
      <c r="AS9" s="268" t="str">
        <f t="shared" si="9"/>
        <v/>
      </c>
      <c r="AT9" s="7"/>
      <c r="AU9" s="4"/>
      <c r="AV9" s="265" t="str">
        <f t="shared" si="22"/>
        <v>休</v>
      </c>
      <c r="AW9" s="268" t="str">
        <f t="shared" si="10"/>
        <v/>
      </c>
      <c r="AX9" s="304">
        <v>0.83333333333333337</v>
      </c>
      <c r="AY9" s="305">
        <v>0.10416666666666667</v>
      </c>
      <c r="AZ9" s="265">
        <f t="shared" si="23"/>
        <v>6.4999999999999982</v>
      </c>
      <c r="BA9" s="306">
        <f t="shared" si="11"/>
        <v>246999.99999999994</v>
      </c>
      <c r="BC9" s="344">
        <f>SUMIF($B$2:$BA$2,"당일 급여",B9:BA9)</f>
        <v>2509161.2903225804</v>
      </c>
      <c r="BD9" s="280"/>
      <c r="BE9" s="302">
        <f>주류장부!J9</f>
        <v>5850000</v>
      </c>
      <c r="BF9" s="302">
        <f>SUMIF($B$2:$BA$2,"당일 급여",B9:BA9)</f>
        <v>2509161.2903225804</v>
      </c>
      <c r="BG9" s="349">
        <f>IFERROR(BF9/BE9,"")</f>
        <v>0.4289164598842018</v>
      </c>
      <c r="BH9" s="302">
        <f>BE9*0.1</f>
        <v>585000</v>
      </c>
      <c r="BI9" s="302">
        <f>BE9*0.025</f>
        <v>146250</v>
      </c>
      <c r="BJ9" s="302">
        <f>BE9*0.23</f>
        <v>1345500</v>
      </c>
      <c r="BK9" s="302">
        <f t="shared" si="24"/>
        <v>1264088.2807609597</v>
      </c>
    </row>
    <row r="10" spans="1:63" x14ac:dyDescent="0.3">
      <c r="A10" s="1">
        <v>44903</v>
      </c>
      <c r="B10" s="300">
        <v>1</v>
      </c>
      <c r="C10" s="317">
        <f t="shared" si="12"/>
        <v>96774.193548387091</v>
      </c>
      <c r="D10" s="312">
        <v>1</v>
      </c>
      <c r="E10" s="317">
        <f t="shared" si="12"/>
        <v>74193.548387096773</v>
      </c>
      <c r="F10" s="312">
        <v>1</v>
      </c>
      <c r="G10" s="317">
        <f t="shared" ref="G10" si="30">G$1/$A$2*F10</f>
        <v>74193.548387096773</v>
      </c>
      <c r="H10" s="312">
        <v>1</v>
      </c>
      <c r="I10" s="324">
        <f>IF(SUM($H$3:H10)&gt;16,0,H10*(I$1/16))</f>
        <v>500000</v>
      </c>
      <c r="J10" s="331">
        <v>0.91666666666666663</v>
      </c>
      <c r="K10" s="305">
        <v>0.10416666666666667</v>
      </c>
      <c r="L10" s="265">
        <f t="shared" si="0"/>
        <v>4.5</v>
      </c>
      <c r="M10" s="306">
        <f t="shared" si="1"/>
        <v>202500</v>
      </c>
      <c r="N10" s="7">
        <v>0.83333333333333337</v>
      </c>
      <c r="O10" s="4">
        <v>8.3333333333333329E-2</v>
      </c>
      <c r="P10" s="265">
        <f t="shared" si="14"/>
        <v>6</v>
      </c>
      <c r="Q10" s="268">
        <f t="shared" si="2"/>
        <v>228000</v>
      </c>
      <c r="R10" s="7"/>
      <c r="S10" s="4"/>
      <c r="T10" s="265" t="str">
        <f t="shared" si="15"/>
        <v>休</v>
      </c>
      <c r="U10" s="268" t="str">
        <f t="shared" si="3"/>
        <v/>
      </c>
      <c r="V10" s="7"/>
      <c r="W10" s="4"/>
      <c r="X10" s="265" t="str">
        <f t="shared" si="16"/>
        <v>休</v>
      </c>
      <c r="Y10" s="268" t="str">
        <f t="shared" si="4"/>
        <v/>
      </c>
      <c r="Z10" s="7">
        <v>0.83333333333333337</v>
      </c>
      <c r="AA10" s="4">
        <v>8.3333333333333329E-2</v>
      </c>
      <c r="AB10" s="265">
        <f t="shared" si="17"/>
        <v>6</v>
      </c>
      <c r="AC10" s="268">
        <f t="shared" si="5"/>
        <v>222000</v>
      </c>
      <c r="AD10" s="7">
        <v>0.83333333333333337</v>
      </c>
      <c r="AE10" s="4">
        <v>4.1666666666666664E-2</v>
      </c>
      <c r="AF10" s="265">
        <f t="shared" si="18"/>
        <v>4.9999999999999982</v>
      </c>
      <c r="AG10" s="268">
        <f t="shared" si="6"/>
        <v>189999.99999999994</v>
      </c>
      <c r="AH10" s="7"/>
      <c r="AI10" s="4"/>
      <c r="AJ10" s="265" t="str">
        <f t="shared" si="19"/>
        <v>休</v>
      </c>
      <c r="AK10" s="268" t="str">
        <f t="shared" si="7"/>
        <v/>
      </c>
      <c r="AL10" s="7">
        <v>0.875</v>
      </c>
      <c r="AM10" s="4">
        <v>0.10416666666666667</v>
      </c>
      <c r="AN10" s="265">
        <f t="shared" si="20"/>
        <v>5.4999999999999991</v>
      </c>
      <c r="AO10" s="268">
        <f t="shared" si="8"/>
        <v>208999.99999999997</v>
      </c>
      <c r="AP10" s="7"/>
      <c r="AQ10" s="4"/>
      <c r="AR10" s="265" t="str">
        <f t="shared" si="21"/>
        <v>休</v>
      </c>
      <c r="AS10" s="268" t="str">
        <f t="shared" si="9"/>
        <v/>
      </c>
      <c r="AT10" s="7"/>
      <c r="AU10" s="4"/>
      <c r="AV10" s="265" t="str">
        <f t="shared" si="22"/>
        <v>休</v>
      </c>
      <c r="AW10" s="268" t="str">
        <f t="shared" si="10"/>
        <v/>
      </c>
      <c r="AX10" s="304"/>
      <c r="AY10" s="305"/>
      <c r="AZ10" s="265" t="str">
        <f t="shared" si="23"/>
        <v>休</v>
      </c>
      <c r="BA10" s="306" t="str">
        <f t="shared" si="11"/>
        <v/>
      </c>
      <c r="BC10" s="344">
        <f>SUMIF($B$2:$BA$2,"당일 급여",B10:BA10)</f>
        <v>1796661.2903225806</v>
      </c>
      <c r="BD10" s="280"/>
      <c r="BE10" s="302">
        <f>주류장부!J10</f>
        <v>3750000</v>
      </c>
      <c r="BF10" s="302">
        <f>SUMIF($B$2:$BA$2,"당일 급여",B10:BA10)</f>
        <v>1796661.2903225806</v>
      </c>
      <c r="BG10" s="349">
        <f>IFERROR(BF10/BE10,"")</f>
        <v>0.47910967741935484</v>
      </c>
      <c r="BH10" s="302">
        <f>BE10*0.1</f>
        <v>375000</v>
      </c>
      <c r="BI10" s="302">
        <f>BE10*0.025</f>
        <v>93750</v>
      </c>
      <c r="BJ10" s="302">
        <f>BE10*0.23</f>
        <v>862500</v>
      </c>
      <c r="BK10" s="302">
        <f t="shared" si="24"/>
        <v>622088.23056774214</v>
      </c>
    </row>
    <row r="11" spans="1:63" x14ac:dyDescent="0.3">
      <c r="A11" s="1">
        <v>44904</v>
      </c>
      <c r="B11" s="300">
        <v>1</v>
      </c>
      <c r="C11" s="317">
        <f t="shared" si="12"/>
        <v>96774.193548387091</v>
      </c>
      <c r="D11" s="312">
        <v>1</v>
      </c>
      <c r="E11" s="317">
        <f t="shared" si="12"/>
        <v>74193.548387096773</v>
      </c>
      <c r="F11" s="312">
        <v>1</v>
      </c>
      <c r="G11" s="317">
        <f t="shared" ref="G11" si="31">G$1/$A$2*F11</f>
        <v>74193.548387096773</v>
      </c>
      <c r="H11" s="312">
        <v>1</v>
      </c>
      <c r="I11" s="324">
        <f>IF(SUM($H$3:H11)&gt;16,0,H11*(I$1/16))</f>
        <v>500000</v>
      </c>
      <c r="J11" s="331"/>
      <c r="K11" s="305"/>
      <c r="L11" s="265" t="str">
        <f t="shared" si="0"/>
        <v>休</v>
      </c>
      <c r="M11" s="306" t="str">
        <f t="shared" si="1"/>
        <v/>
      </c>
      <c r="N11" s="7">
        <v>0.83333333333333337</v>
      </c>
      <c r="O11" s="4">
        <v>6.25E-2</v>
      </c>
      <c r="P11" s="265">
        <f t="shared" si="14"/>
        <v>5.4999999999999991</v>
      </c>
      <c r="Q11" s="268">
        <f t="shared" si="2"/>
        <v>208999.99999999997</v>
      </c>
      <c r="R11" s="7">
        <v>0.83333333333333337</v>
      </c>
      <c r="S11" s="4">
        <v>6.25E-2</v>
      </c>
      <c r="T11" s="265">
        <f t="shared" si="15"/>
        <v>5.4999999999999991</v>
      </c>
      <c r="U11" s="268">
        <f t="shared" si="3"/>
        <v>247499.99999999997</v>
      </c>
      <c r="V11" s="7"/>
      <c r="W11" s="4"/>
      <c r="X11" s="265" t="str">
        <f t="shared" si="16"/>
        <v>休</v>
      </c>
      <c r="Y11" s="268" t="str">
        <f t="shared" si="4"/>
        <v/>
      </c>
      <c r="Z11" s="7"/>
      <c r="AA11" s="4"/>
      <c r="AB11" s="265" t="str">
        <f t="shared" si="17"/>
        <v>休</v>
      </c>
      <c r="AC11" s="268" t="str">
        <f t="shared" si="5"/>
        <v/>
      </c>
      <c r="AD11" s="7">
        <v>0.875</v>
      </c>
      <c r="AE11" s="4">
        <v>2.0833333333333332E-2</v>
      </c>
      <c r="AF11" s="265">
        <f t="shared" si="18"/>
        <v>3.5000000000000009</v>
      </c>
      <c r="AG11" s="268">
        <f t="shared" si="6"/>
        <v>133000.00000000003</v>
      </c>
      <c r="AH11" s="7">
        <v>0.83333333333333337</v>
      </c>
      <c r="AI11" s="4">
        <v>8.3333333333333329E-2</v>
      </c>
      <c r="AJ11" s="265">
        <f t="shared" si="19"/>
        <v>6</v>
      </c>
      <c r="AK11" s="268">
        <f t="shared" si="7"/>
        <v>240000</v>
      </c>
      <c r="AL11" s="7">
        <v>0.91666666666666663</v>
      </c>
      <c r="AM11" s="4">
        <v>4.1666666666666664E-2</v>
      </c>
      <c r="AN11" s="265">
        <f t="shared" si="20"/>
        <v>3</v>
      </c>
      <c r="AO11" s="268">
        <f t="shared" si="8"/>
        <v>114000</v>
      </c>
      <c r="AP11" s="7">
        <v>0.91666666666666663</v>
      </c>
      <c r="AQ11" s="4">
        <v>6.25E-2</v>
      </c>
      <c r="AR11" s="265">
        <f t="shared" si="21"/>
        <v>3.5000000000000009</v>
      </c>
      <c r="AS11" s="268">
        <f t="shared" si="9"/>
        <v>105000.00000000003</v>
      </c>
      <c r="AT11" s="7"/>
      <c r="AU11" s="4"/>
      <c r="AV11" s="265" t="str">
        <f t="shared" si="22"/>
        <v>休</v>
      </c>
      <c r="AW11" s="268" t="str">
        <f t="shared" si="10"/>
        <v/>
      </c>
      <c r="AX11" s="304"/>
      <c r="AY11" s="305"/>
      <c r="AZ11" s="265" t="str">
        <f t="shared" si="23"/>
        <v>休</v>
      </c>
      <c r="BA11" s="306" t="str">
        <f t="shared" si="11"/>
        <v/>
      </c>
      <c r="BC11" s="344">
        <f>SUMIF($B$2:$BA$2,"당일 급여",B11:BA11)</f>
        <v>1793661.2903225806</v>
      </c>
      <c r="BD11" s="280"/>
      <c r="BE11" s="302">
        <f>주류장부!J11</f>
        <v>5510000</v>
      </c>
      <c r="BF11" s="302">
        <f>SUMIF($B$2:$BA$2,"당일 급여",B11:BA11)</f>
        <v>1793661.2903225806</v>
      </c>
      <c r="BG11" s="349">
        <f>IFERROR(BF11/BE11,"")</f>
        <v>0.32552836484983316</v>
      </c>
      <c r="BH11" s="302">
        <f>BE11*0.1</f>
        <v>551000</v>
      </c>
      <c r="BI11" s="302">
        <f>BE11*0.025</f>
        <v>137750</v>
      </c>
      <c r="BJ11" s="302">
        <f>BE11*0.23</f>
        <v>1267300</v>
      </c>
      <c r="BK11" s="302">
        <f t="shared" si="24"/>
        <v>1760288.3841490545</v>
      </c>
    </row>
    <row r="12" spans="1:63" x14ac:dyDescent="0.3">
      <c r="A12" s="2">
        <v>44905</v>
      </c>
      <c r="B12" s="301">
        <v>1</v>
      </c>
      <c r="C12" s="318">
        <f t="shared" si="12"/>
        <v>96774.193548387091</v>
      </c>
      <c r="D12" s="313">
        <v>1</v>
      </c>
      <c r="E12" s="318">
        <f t="shared" si="12"/>
        <v>74193.548387096773</v>
      </c>
      <c r="F12" s="313">
        <v>1</v>
      </c>
      <c r="G12" s="318">
        <f t="shared" ref="G12" si="32">G$1/$A$2*F12</f>
        <v>74193.548387096773</v>
      </c>
      <c r="H12" s="313"/>
      <c r="I12" s="314">
        <f>IF(SUM($H$3:H12)&gt;16,0,H12*(I$1/16))</f>
        <v>0</v>
      </c>
      <c r="J12" s="332"/>
      <c r="K12" s="308"/>
      <c r="L12" s="266" t="str">
        <f t="shared" si="0"/>
        <v>休</v>
      </c>
      <c r="M12" s="309" t="str">
        <f t="shared" si="1"/>
        <v/>
      </c>
      <c r="N12" s="8"/>
      <c r="O12" s="5"/>
      <c r="P12" s="266" t="str">
        <f t="shared" si="14"/>
        <v>休</v>
      </c>
      <c r="Q12" s="269" t="str">
        <f t="shared" si="2"/>
        <v/>
      </c>
      <c r="R12" s="8"/>
      <c r="S12" s="5"/>
      <c r="T12" s="266" t="str">
        <f t="shared" si="15"/>
        <v>休</v>
      </c>
      <c r="U12" s="269" t="str">
        <f t="shared" si="3"/>
        <v/>
      </c>
      <c r="V12" s="8"/>
      <c r="W12" s="5"/>
      <c r="X12" s="266" t="str">
        <f t="shared" si="16"/>
        <v>休</v>
      </c>
      <c r="Y12" s="269" t="str">
        <f t="shared" si="4"/>
        <v/>
      </c>
      <c r="Z12" s="8"/>
      <c r="AA12" s="5"/>
      <c r="AB12" s="266" t="str">
        <f t="shared" si="17"/>
        <v>休</v>
      </c>
      <c r="AC12" s="269" t="str">
        <f t="shared" si="5"/>
        <v/>
      </c>
      <c r="AD12" s="8"/>
      <c r="AE12" s="5"/>
      <c r="AF12" s="266" t="str">
        <f t="shared" si="18"/>
        <v>休</v>
      </c>
      <c r="AG12" s="269" t="str">
        <f t="shared" si="6"/>
        <v/>
      </c>
      <c r="AH12" s="8"/>
      <c r="AI12" s="5"/>
      <c r="AJ12" s="266" t="str">
        <f t="shared" si="19"/>
        <v>休</v>
      </c>
      <c r="AK12" s="269" t="str">
        <f t="shared" si="7"/>
        <v/>
      </c>
      <c r="AL12" s="8"/>
      <c r="AM12" s="5"/>
      <c r="AN12" s="266" t="str">
        <f t="shared" si="20"/>
        <v>休</v>
      </c>
      <c r="AO12" s="269" t="str">
        <f t="shared" si="8"/>
        <v/>
      </c>
      <c r="AP12" s="8"/>
      <c r="AQ12" s="5"/>
      <c r="AR12" s="266" t="str">
        <f t="shared" si="21"/>
        <v>休</v>
      </c>
      <c r="AS12" s="269" t="str">
        <f t="shared" si="9"/>
        <v/>
      </c>
      <c r="AT12" s="8"/>
      <c r="AU12" s="5"/>
      <c r="AV12" s="266" t="str">
        <f t="shared" si="22"/>
        <v>休</v>
      </c>
      <c r="AW12" s="269" t="str">
        <f t="shared" si="10"/>
        <v/>
      </c>
      <c r="AX12" s="307"/>
      <c r="AY12" s="308"/>
      <c r="AZ12" s="266" t="str">
        <f t="shared" si="23"/>
        <v>休</v>
      </c>
      <c r="BA12" s="309" t="str">
        <f t="shared" si="11"/>
        <v/>
      </c>
      <c r="BC12" s="345">
        <f>SUMIF($B$2:$BA$2,"당일 급여",B12:BA12)</f>
        <v>245161.29032258067</v>
      </c>
      <c r="BD12" s="280"/>
      <c r="BE12" s="302">
        <f>주류장부!J12</f>
        <v>0</v>
      </c>
      <c r="BF12" s="302">
        <f>SUMIF($B$2:$BA$2,"당일 급여",B12:BA12)</f>
        <v>245161.29032258067</v>
      </c>
      <c r="BG12" s="349" t="str">
        <f>IFERROR(BF12/BE12,"")</f>
        <v/>
      </c>
      <c r="BH12" s="302">
        <f>BE12*0.1</f>
        <v>0</v>
      </c>
      <c r="BI12" s="302">
        <f>BE12*0.025</f>
        <v>0</v>
      </c>
      <c r="BJ12" s="302">
        <f>BE12*0.23</f>
        <v>0</v>
      </c>
      <c r="BK12" s="302">
        <f t="shared" si="24"/>
        <v>-245161.29032258067</v>
      </c>
    </row>
    <row r="13" spans="1:63" x14ac:dyDescent="0.3">
      <c r="A13" s="2">
        <v>44906</v>
      </c>
      <c r="B13" s="301">
        <v>1</v>
      </c>
      <c r="C13" s="318">
        <f t="shared" si="12"/>
        <v>96774.193548387091</v>
      </c>
      <c r="D13" s="313">
        <v>1</v>
      </c>
      <c r="E13" s="318">
        <f t="shared" si="12"/>
        <v>74193.548387096773</v>
      </c>
      <c r="F13" s="313">
        <v>1</v>
      </c>
      <c r="G13" s="318">
        <f t="shared" ref="G13" si="33">G$1/$A$2*F13</f>
        <v>74193.548387096773</v>
      </c>
      <c r="H13" s="313"/>
      <c r="I13" s="314">
        <f>IF(SUM($H$3:H13)&gt;16,0,H13*(I$1/16))</f>
        <v>0</v>
      </c>
      <c r="J13" s="332"/>
      <c r="K13" s="308"/>
      <c r="L13" s="266" t="str">
        <f t="shared" si="0"/>
        <v>休</v>
      </c>
      <c r="M13" s="309" t="str">
        <f t="shared" si="1"/>
        <v/>
      </c>
      <c r="N13" s="8"/>
      <c r="O13" s="5"/>
      <c r="P13" s="266" t="str">
        <f t="shared" si="14"/>
        <v>休</v>
      </c>
      <c r="Q13" s="269" t="str">
        <f t="shared" si="2"/>
        <v/>
      </c>
      <c r="R13" s="8"/>
      <c r="S13" s="5"/>
      <c r="T13" s="266" t="str">
        <f t="shared" si="15"/>
        <v>休</v>
      </c>
      <c r="U13" s="269" t="str">
        <f t="shared" si="3"/>
        <v/>
      </c>
      <c r="V13" s="8"/>
      <c r="W13" s="5"/>
      <c r="X13" s="266" t="str">
        <f t="shared" si="16"/>
        <v>休</v>
      </c>
      <c r="Y13" s="269" t="str">
        <f t="shared" si="4"/>
        <v/>
      </c>
      <c r="Z13" s="8"/>
      <c r="AA13" s="5"/>
      <c r="AB13" s="266" t="str">
        <f t="shared" si="17"/>
        <v>休</v>
      </c>
      <c r="AC13" s="269" t="str">
        <f t="shared" si="5"/>
        <v/>
      </c>
      <c r="AD13" s="8"/>
      <c r="AE13" s="5"/>
      <c r="AF13" s="266" t="str">
        <f t="shared" si="18"/>
        <v>休</v>
      </c>
      <c r="AG13" s="269" t="str">
        <f t="shared" si="6"/>
        <v/>
      </c>
      <c r="AH13" s="8"/>
      <c r="AI13" s="5"/>
      <c r="AJ13" s="266" t="str">
        <f t="shared" si="19"/>
        <v>休</v>
      </c>
      <c r="AK13" s="269" t="str">
        <f t="shared" si="7"/>
        <v/>
      </c>
      <c r="AL13" s="8"/>
      <c r="AM13" s="5"/>
      <c r="AN13" s="266" t="str">
        <f t="shared" si="20"/>
        <v>休</v>
      </c>
      <c r="AO13" s="269" t="str">
        <f t="shared" si="8"/>
        <v/>
      </c>
      <c r="AP13" s="8"/>
      <c r="AQ13" s="5"/>
      <c r="AR13" s="266" t="str">
        <f t="shared" si="21"/>
        <v>休</v>
      </c>
      <c r="AS13" s="269" t="str">
        <f t="shared" si="9"/>
        <v/>
      </c>
      <c r="AT13" s="8"/>
      <c r="AU13" s="5"/>
      <c r="AV13" s="266" t="str">
        <f t="shared" si="22"/>
        <v>休</v>
      </c>
      <c r="AW13" s="269" t="str">
        <f t="shared" si="10"/>
        <v/>
      </c>
      <c r="AX13" s="307"/>
      <c r="AY13" s="308"/>
      <c r="AZ13" s="266" t="str">
        <f t="shared" si="23"/>
        <v>休</v>
      </c>
      <c r="BA13" s="309" t="str">
        <f t="shared" si="11"/>
        <v/>
      </c>
      <c r="BC13" s="345">
        <f>SUMIF($B$2:$BA$2,"당일 급여",B13:BA13)</f>
        <v>245161.29032258067</v>
      </c>
      <c r="BD13" s="280"/>
      <c r="BE13" s="302">
        <f>주류장부!J13</f>
        <v>0</v>
      </c>
      <c r="BF13" s="302">
        <f>SUMIF($B$2:$BA$2,"당일 급여",B13:BA13)</f>
        <v>245161.29032258067</v>
      </c>
      <c r="BG13" s="349" t="str">
        <f>IFERROR(BF13/BE13,"")</f>
        <v/>
      </c>
      <c r="BH13" s="302">
        <f>BE13*0.1</f>
        <v>0</v>
      </c>
      <c r="BI13" s="302">
        <f>BE13*0.025</f>
        <v>0</v>
      </c>
      <c r="BJ13" s="302">
        <f>BE13*0.23</f>
        <v>0</v>
      </c>
      <c r="BK13" s="302">
        <f t="shared" si="24"/>
        <v>-245161.29032258067</v>
      </c>
    </row>
    <row r="14" spans="1:63" x14ac:dyDescent="0.3">
      <c r="A14" s="1">
        <v>44907</v>
      </c>
      <c r="B14" s="300">
        <v>1</v>
      </c>
      <c r="C14" s="317">
        <f t="shared" si="12"/>
        <v>96774.193548387091</v>
      </c>
      <c r="D14" s="312"/>
      <c r="E14" s="317">
        <f t="shared" si="12"/>
        <v>0</v>
      </c>
      <c r="F14" s="312">
        <v>1</v>
      </c>
      <c r="G14" s="317">
        <f t="shared" ref="G14" si="34">G$1/$A$2*F14</f>
        <v>74193.548387096773</v>
      </c>
      <c r="H14" s="312">
        <v>1</v>
      </c>
      <c r="I14" s="324">
        <f>IF(SUM($H$3:H14)&gt;16,0,H14*(I$1/16))</f>
        <v>500000</v>
      </c>
      <c r="J14" s="331">
        <v>0.85416666666666663</v>
      </c>
      <c r="K14" s="305">
        <v>0</v>
      </c>
      <c r="L14" s="265">
        <f t="shared" si="0"/>
        <v>3.5000000000000009</v>
      </c>
      <c r="M14" s="306">
        <f t="shared" si="1"/>
        <v>157500.00000000003</v>
      </c>
      <c r="N14" s="7">
        <v>0.875</v>
      </c>
      <c r="O14" s="4">
        <v>0.10416666666666667</v>
      </c>
      <c r="P14" s="265">
        <f t="shared" si="14"/>
        <v>5.4999999999999991</v>
      </c>
      <c r="Q14" s="268">
        <f t="shared" si="2"/>
        <v>208999.99999999997</v>
      </c>
      <c r="R14" s="7"/>
      <c r="S14" s="4"/>
      <c r="T14" s="265" t="str">
        <f t="shared" si="15"/>
        <v>休</v>
      </c>
      <c r="U14" s="268" t="str">
        <f t="shared" si="3"/>
        <v/>
      </c>
      <c r="V14" s="7"/>
      <c r="W14" s="4"/>
      <c r="X14" s="265" t="str">
        <f t="shared" si="16"/>
        <v>休</v>
      </c>
      <c r="Y14" s="268" t="str">
        <f t="shared" si="4"/>
        <v/>
      </c>
      <c r="Z14" s="7">
        <v>0.83333333333333337</v>
      </c>
      <c r="AA14" s="4">
        <v>0.10416666666666667</v>
      </c>
      <c r="AB14" s="265">
        <f t="shared" si="17"/>
        <v>6.4999999999999982</v>
      </c>
      <c r="AC14" s="268">
        <f t="shared" si="5"/>
        <v>240499.99999999994</v>
      </c>
      <c r="AD14" s="7">
        <v>0.85416666666666663</v>
      </c>
      <c r="AE14" s="4">
        <v>0</v>
      </c>
      <c r="AF14" s="265">
        <f t="shared" si="18"/>
        <v>3.5000000000000009</v>
      </c>
      <c r="AG14" s="268">
        <f t="shared" si="6"/>
        <v>133000.00000000003</v>
      </c>
      <c r="AH14" s="7">
        <v>0.83333333333333337</v>
      </c>
      <c r="AI14" s="4">
        <v>0.10416666666666667</v>
      </c>
      <c r="AJ14" s="265">
        <f t="shared" si="19"/>
        <v>6.4999999999999982</v>
      </c>
      <c r="AK14" s="268">
        <f t="shared" si="7"/>
        <v>259999.99999999994</v>
      </c>
      <c r="AL14" s="7"/>
      <c r="AM14" s="4"/>
      <c r="AN14" s="265" t="str">
        <f t="shared" si="20"/>
        <v>休</v>
      </c>
      <c r="AO14" s="268" t="str">
        <f t="shared" si="8"/>
        <v/>
      </c>
      <c r="AP14" s="7">
        <v>0.875</v>
      </c>
      <c r="AQ14" s="4">
        <v>0</v>
      </c>
      <c r="AR14" s="265">
        <f t="shared" si="21"/>
        <v>3</v>
      </c>
      <c r="AS14" s="268">
        <f t="shared" si="9"/>
        <v>90000</v>
      </c>
      <c r="AT14" s="7"/>
      <c r="AU14" s="4"/>
      <c r="AV14" s="265" t="str">
        <f t="shared" si="22"/>
        <v>休</v>
      </c>
      <c r="AW14" s="268" t="str">
        <f t="shared" si="10"/>
        <v/>
      </c>
      <c r="AX14" s="304"/>
      <c r="AY14" s="305"/>
      <c r="AZ14" s="265" t="str">
        <f t="shared" si="23"/>
        <v>休</v>
      </c>
      <c r="BA14" s="306" t="str">
        <f t="shared" si="11"/>
        <v/>
      </c>
      <c r="BC14" s="344">
        <f>SUMIF($B$2:$BA$2,"당일 급여",B14:BA14)</f>
        <v>1760967.7419354839</v>
      </c>
      <c r="BD14" s="280"/>
      <c r="BE14" s="302">
        <f>주류장부!J14</f>
        <v>1210000</v>
      </c>
      <c r="BF14" s="302">
        <f>SUMIF($B$2:$BA$2,"당일 급여",B14:BA14)</f>
        <v>1760967.7419354839</v>
      </c>
      <c r="BG14" s="349">
        <f>IFERROR(BF14/BE14,"")</f>
        <v>1.4553452412689949</v>
      </c>
      <c r="BH14" s="302">
        <f>BE14*0.1</f>
        <v>121000</v>
      </c>
      <c r="BI14" s="302">
        <f>BE14*0.025</f>
        <v>30250</v>
      </c>
      <c r="BJ14" s="302">
        <f>BE14*0.23</f>
        <v>278300</v>
      </c>
      <c r="BK14" s="302">
        <f t="shared" si="24"/>
        <v>-980519.19728072546</v>
      </c>
    </row>
    <row r="15" spans="1:63" x14ac:dyDescent="0.3">
      <c r="A15" s="1">
        <v>44908</v>
      </c>
      <c r="B15" s="300">
        <v>1</v>
      </c>
      <c r="C15" s="317">
        <f t="shared" si="12"/>
        <v>96774.193548387091</v>
      </c>
      <c r="D15" s="312">
        <v>1</v>
      </c>
      <c r="E15" s="317">
        <f t="shared" si="12"/>
        <v>74193.548387096773</v>
      </c>
      <c r="F15" s="312">
        <v>1</v>
      </c>
      <c r="G15" s="317">
        <f t="shared" ref="G15" si="35">G$1/$A$2*F15</f>
        <v>74193.548387096773</v>
      </c>
      <c r="H15" s="312">
        <v>1</v>
      </c>
      <c r="I15" s="324">
        <f>IF(SUM($H$3:H15)&gt;16,0,H15*(I$1/16))</f>
        <v>500000</v>
      </c>
      <c r="J15" s="331"/>
      <c r="K15" s="305"/>
      <c r="L15" s="265" t="str">
        <f t="shared" si="0"/>
        <v>休</v>
      </c>
      <c r="M15" s="306" t="str">
        <f t="shared" si="1"/>
        <v/>
      </c>
      <c r="N15" s="7"/>
      <c r="O15" s="4"/>
      <c r="P15" s="265" t="str">
        <f t="shared" si="14"/>
        <v>休</v>
      </c>
      <c r="Q15" s="268" t="str">
        <f t="shared" si="2"/>
        <v/>
      </c>
      <c r="R15" s="7"/>
      <c r="S15" s="4"/>
      <c r="T15" s="265" t="str">
        <f t="shared" si="15"/>
        <v>休</v>
      </c>
      <c r="U15" s="268" t="str">
        <f t="shared" si="3"/>
        <v/>
      </c>
      <c r="V15" s="7">
        <v>0.83333333333333337</v>
      </c>
      <c r="W15" s="4">
        <v>4.1666666666666664E-2</v>
      </c>
      <c r="X15" s="265">
        <f t="shared" si="16"/>
        <v>4.9999999999999982</v>
      </c>
      <c r="Y15" s="268">
        <f t="shared" si="4"/>
        <v>199999.99999999994</v>
      </c>
      <c r="Z15" s="7">
        <v>0.83333333333333337</v>
      </c>
      <c r="AA15" s="4">
        <v>0</v>
      </c>
      <c r="AB15" s="265">
        <f t="shared" si="17"/>
        <v>3.9999999999999991</v>
      </c>
      <c r="AC15" s="268">
        <f t="shared" si="5"/>
        <v>147999.99999999997</v>
      </c>
      <c r="AD15" s="7"/>
      <c r="AE15" s="4"/>
      <c r="AF15" s="265" t="str">
        <f t="shared" si="18"/>
        <v>休</v>
      </c>
      <c r="AG15" s="268" t="str">
        <f t="shared" si="6"/>
        <v/>
      </c>
      <c r="AH15" s="7"/>
      <c r="AI15" s="4"/>
      <c r="AJ15" s="265" t="str">
        <f t="shared" si="19"/>
        <v>休</v>
      </c>
      <c r="AK15" s="268" t="str">
        <f t="shared" si="7"/>
        <v/>
      </c>
      <c r="AL15" s="7"/>
      <c r="AM15" s="4"/>
      <c r="AN15" s="265" t="str">
        <f t="shared" si="20"/>
        <v>休</v>
      </c>
      <c r="AO15" s="268" t="str">
        <f t="shared" si="8"/>
        <v/>
      </c>
      <c r="AP15" s="7">
        <v>0.875</v>
      </c>
      <c r="AQ15" s="4">
        <v>4.1666666666666664E-2</v>
      </c>
      <c r="AR15" s="265">
        <f t="shared" si="21"/>
        <v>3.9999999999999991</v>
      </c>
      <c r="AS15" s="268">
        <f t="shared" si="9"/>
        <v>119999.99999999997</v>
      </c>
      <c r="AT15" s="7"/>
      <c r="AU15" s="4"/>
      <c r="AV15" s="265" t="str">
        <f t="shared" si="22"/>
        <v>休</v>
      </c>
      <c r="AW15" s="268" t="str">
        <f t="shared" si="10"/>
        <v/>
      </c>
      <c r="AX15" s="304"/>
      <c r="AY15" s="305"/>
      <c r="AZ15" s="265" t="str">
        <f t="shared" si="23"/>
        <v>休</v>
      </c>
      <c r="BA15" s="306" t="str">
        <f t="shared" si="11"/>
        <v/>
      </c>
      <c r="BC15" s="344">
        <f>SUMIF($B$2:$BA$2,"당일 급여",B15:BA15)</f>
        <v>1213161.2903225806</v>
      </c>
      <c r="BD15" s="280"/>
      <c r="BE15" s="302">
        <f>주류장부!J15</f>
        <v>2120000</v>
      </c>
      <c r="BF15" s="302">
        <f>SUMIF($B$2:$BA$2,"당일 급여",B15:BA15)</f>
        <v>1213161.2903225806</v>
      </c>
      <c r="BG15" s="349">
        <f>IFERROR(BF15/BE15,"")</f>
        <v>0.57224589166159467</v>
      </c>
      <c r="BH15" s="302">
        <f>BE15*0.1</f>
        <v>212000</v>
      </c>
      <c r="BI15" s="302">
        <f>BE15*0.025</f>
        <v>53000</v>
      </c>
      <c r="BJ15" s="302">
        <f>BE15*0.23</f>
        <v>487600</v>
      </c>
      <c r="BK15" s="302">
        <f t="shared" si="24"/>
        <v>154238.13743152772</v>
      </c>
    </row>
    <row r="16" spans="1:63" x14ac:dyDescent="0.3">
      <c r="A16" s="1">
        <v>44909</v>
      </c>
      <c r="B16" s="300">
        <v>1</v>
      </c>
      <c r="C16" s="317">
        <f t="shared" si="12"/>
        <v>96774.193548387091</v>
      </c>
      <c r="D16" s="312">
        <v>1</v>
      </c>
      <c r="E16" s="317">
        <f t="shared" si="12"/>
        <v>74193.548387096773</v>
      </c>
      <c r="F16" s="312">
        <v>1</v>
      </c>
      <c r="G16" s="317">
        <f t="shared" ref="G16" si="36">G$1/$A$2*F16</f>
        <v>74193.548387096773</v>
      </c>
      <c r="H16" s="312">
        <v>1</v>
      </c>
      <c r="I16" s="324">
        <f>IF(SUM($H$3:H16)&gt;16,0,H16*(I$1/16))</f>
        <v>500000</v>
      </c>
      <c r="J16" s="331">
        <v>0.83333333333333337</v>
      </c>
      <c r="K16" s="305">
        <v>8.3333333333333329E-2</v>
      </c>
      <c r="L16" s="265">
        <f t="shared" si="0"/>
        <v>6</v>
      </c>
      <c r="M16" s="306">
        <f t="shared" si="1"/>
        <v>270000</v>
      </c>
      <c r="N16" s="7">
        <v>0.83333333333333337</v>
      </c>
      <c r="O16" s="4">
        <v>8.3333333333333329E-2</v>
      </c>
      <c r="P16" s="265">
        <f t="shared" si="14"/>
        <v>6</v>
      </c>
      <c r="Q16" s="268">
        <f t="shared" si="2"/>
        <v>228000</v>
      </c>
      <c r="R16" s="7">
        <v>0.83333333333333337</v>
      </c>
      <c r="S16" s="4">
        <v>8.3333333333333329E-2</v>
      </c>
      <c r="T16" s="265">
        <f t="shared" si="15"/>
        <v>6</v>
      </c>
      <c r="U16" s="268">
        <f t="shared" si="3"/>
        <v>270000</v>
      </c>
      <c r="V16" s="7"/>
      <c r="W16" s="4"/>
      <c r="X16" s="265" t="str">
        <f t="shared" si="16"/>
        <v>休</v>
      </c>
      <c r="Y16" s="268" t="str">
        <f t="shared" si="4"/>
        <v/>
      </c>
      <c r="Z16" s="7">
        <v>0.83333333333333337</v>
      </c>
      <c r="AA16" s="4">
        <v>0.10416666666666667</v>
      </c>
      <c r="AB16" s="265">
        <f t="shared" si="17"/>
        <v>6.4999999999999982</v>
      </c>
      <c r="AC16" s="268">
        <f t="shared" si="5"/>
        <v>240499.99999999994</v>
      </c>
      <c r="AD16" s="7">
        <v>0.83333333333333337</v>
      </c>
      <c r="AE16" s="4">
        <v>8.3333333333333329E-2</v>
      </c>
      <c r="AF16" s="265">
        <f t="shared" si="18"/>
        <v>6</v>
      </c>
      <c r="AG16" s="268">
        <f t="shared" si="6"/>
        <v>228000</v>
      </c>
      <c r="AH16" s="7">
        <v>0.83333333333333337</v>
      </c>
      <c r="AI16" s="4">
        <v>0.10416666666666667</v>
      </c>
      <c r="AJ16" s="265">
        <f t="shared" si="19"/>
        <v>6.4999999999999982</v>
      </c>
      <c r="AK16" s="268">
        <f t="shared" si="7"/>
        <v>259999.99999999994</v>
      </c>
      <c r="AL16" s="7"/>
      <c r="AM16" s="4"/>
      <c r="AN16" s="265" t="str">
        <f t="shared" si="20"/>
        <v>休</v>
      </c>
      <c r="AO16" s="268" t="str">
        <f t="shared" si="8"/>
        <v/>
      </c>
      <c r="AP16" s="7">
        <v>0.83333333333333337</v>
      </c>
      <c r="AQ16" s="4">
        <v>8.3333333333333329E-2</v>
      </c>
      <c r="AR16" s="265">
        <f t="shared" si="21"/>
        <v>6</v>
      </c>
      <c r="AS16" s="268">
        <f t="shared" si="9"/>
        <v>180000</v>
      </c>
      <c r="AT16" s="7"/>
      <c r="AU16" s="4"/>
      <c r="AV16" s="265" t="str">
        <f t="shared" si="22"/>
        <v>休</v>
      </c>
      <c r="AW16" s="268" t="str">
        <f t="shared" si="10"/>
        <v/>
      </c>
      <c r="AX16" s="304"/>
      <c r="AY16" s="305"/>
      <c r="AZ16" s="265" t="str">
        <f t="shared" si="23"/>
        <v>休</v>
      </c>
      <c r="BA16" s="306" t="str">
        <f t="shared" si="11"/>
        <v/>
      </c>
      <c r="BC16" s="344">
        <f>SUMIF($B$2:$BA$2,"당일 급여",B16:BA16)</f>
        <v>2421661.2903225804</v>
      </c>
      <c r="BD16" s="280"/>
      <c r="BE16" s="302">
        <f>주류장부!J16</f>
        <v>5550000</v>
      </c>
      <c r="BF16" s="302">
        <f>SUMIF($B$2:$BA$2,"당일 급여",B16:BA16)</f>
        <v>2421661.2903225804</v>
      </c>
      <c r="BG16" s="349">
        <f>IFERROR(BF16/BE16,"")</f>
        <v>0.43633536762569014</v>
      </c>
      <c r="BH16" s="302">
        <f>BE16*0.1</f>
        <v>555000</v>
      </c>
      <c r="BI16" s="302">
        <f>BE16*0.025</f>
        <v>138750</v>
      </c>
      <c r="BJ16" s="302">
        <f>BE16*0.23</f>
        <v>1276500</v>
      </c>
      <c r="BK16" s="302">
        <f t="shared" si="24"/>
        <v>1158088.2733420525</v>
      </c>
    </row>
    <row r="17" spans="1:63" x14ac:dyDescent="0.3">
      <c r="A17" s="1">
        <v>44910</v>
      </c>
      <c r="B17" s="300">
        <v>1</v>
      </c>
      <c r="C17" s="317">
        <f t="shared" si="12"/>
        <v>96774.193548387091</v>
      </c>
      <c r="D17" s="312">
        <v>1</v>
      </c>
      <c r="E17" s="317">
        <f t="shared" si="12"/>
        <v>74193.548387096773</v>
      </c>
      <c r="F17" s="312">
        <v>1</v>
      </c>
      <c r="G17" s="317">
        <f t="shared" ref="G17" si="37">G$1/$A$2*F17</f>
        <v>74193.548387096773</v>
      </c>
      <c r="H17" s="312">
        <v>1</v>
      </c>
      <c r="I17" s="324">
        <f>IF(SUM($H$3:H17)&gt;16,0,H17*(I$1/16))</f>
        <v>500000</v>
      </c>
      <c r="J17" s="331"/>
      <c r="K17" s="305"/>
      <c r="L17" s="265" t="str">
        <f t="shared" si="0"/>
        <v>休</v>
      </c>
      <c r="M17" s="306" t="str">
        <f t="shared" si="1"/>
        <v/>
      </c>
      <c r="N17" s="7">
        <v>0.83333333333333337</v>
      </c>
      <c r="O17" s="4">
        <v>4.1666666666666664E-2</v>
      </c>
      <c r="P17" s="265">
        <f t="shared" si="14"/>
        <v>4.9999999999999982</v>
      </c>
      <c r="Q17" s="268">
        <f t="shared" si="2"/>
        <v>189999.99999999994</v>
      </c>
      <c r="R17" s="7">
        <v>0.83333333333333337</v>
      </c>
      <c r="S17" s="4">
        <v>8.3333333333333329E-2</v>
      </c>
      <c r="T17" s="265">
        <f t="shared" si="15"/>
        <v>6</v>
      </c>
      <c r="U17" s="268">
        <f t="shared" si="3"/>
        <v>270000</v>
      </c>
      <c r="V17" s="7"/>
      <c r="W17" s="4"/>
      <c r="X17" s="265" t="str">
        <f t="shared" si="16"/>
        <v>休</v>
      </c>
      <c r="Y17" s="268" t="str">
        <f t="shared" si="4"/>
        <v/>
      </c>
      <c r="Z17" s="7">
        <v>0.91666666666666663</v>
      </c>
      <c r="AA17" s="4">
        <v>4.1666666666666664E-2</v>
      </c>
      <c r="AB17" s="265">
        <f t="shared" si="17"/>
        <v>3</v>
      </c>
      <c r="AC17" s="268">
        <f t="shared" si="5"/>
        <v>111000</v>
      </c>
      <c r="AD17" s="7">
        <v>0.83333333333333337</v>
      </c>
      <c r="AE17" s="4">
        <v>0</v>
      </c>
      <c r="AF17" s="265">
        <f t="shared" si="18"/>
        <v>3.9999999999999991</v>
      </c>
      <c r="AG17" s="268">
        <f t="shared" si="6"/>
        <v>151999.99999999997</v>
      </c>
      <c r="AH17" s="7">
        <v>0.83333333333333337</v>
      </c>
      <c r="AI17" s="4">
        <v>0.125</v>
      </c>
      <c r="AJ17" s="265">
        <f t="shared" si="19"/>
        <v>6.9999999999999991</v>
      </c>
      <c r="AK17" s="268">
        <f t="shared" si="7"/>
        <v>279999.99999999994</v>
      </c>
      <c r="AL17" s="7">
        <v>0.875</v>
      </c>
      <c r="AM17" s="4">
        <v>0.10416666666666667</v>
      </c>
      <c r="AN17" s="265">
        <f t="shared" si="20"/>
        <v>5.4999999999999991</v>
      </c>
      <c r="AO17" s="268">
        <f t="shared" si="8"/>
        <v>208999.99999999997</v>
      </c>
      <c r="AP17" s="7"/>
      <c r="AQ17" s="4"/>
      <c r="AR17" s="265" t="str">
        <f t="shared" si="21"/>
        <v>休</v>
      </c>
      <c r="AS17" s="268" t="str">
        <f t="shared" si="9"/>
        <v/>
      </c>
      <c r="AT17" s="7"/>
      <c r="AU17" s="4"/>
      <c r="AV17" s="265" t="str">
        <f t="shared" si="22"/>
        <v>休</v>
      </c>
      <c r="AW17" s="268" t="str">
        <f t="shared" si="10"/>
        <v/>
      </c>
      <c r="AX17" s="304"/>
      <c r="AY17" s="305"/>
      <c r="AZ17" s="265" t="str">
        <f t="shared" si="23"/>
        <v>休</v>
      </c>
      <c r="BA17" s="306" t="str">
        <f t="shared" si="11"/>
        <v/>
      </c>
      <c r="BC17" s="344">
        <f>SUMIF($B$2:$BA$2,"당일 급여",B17:BA17)</f>
        <v>1957161.2903225806</v>
      </c>
      <c r="BD17" s="280"/>
      <c r="BE17" s="302">
        <f>주류장부!J17</f>
        <v>3140000</v>
      </c>
      <c r="BF17" s="302">
        <f>SUMIF($B$2:$BA$2,"당일 급여",B17:BA17)</f>
        <v>1957161.2903225806</v>
      </c>
      <c r="BG17" s="349">
        <f>IFERROR(BF17/BE17,"")</f>
        <v>0.62329977398808301</v>
      </c>
      <c r="BH17" s="302">
        <f>BE17*0.1</f>
        <v>314000</v>
      </c>
      <c r="BI17" s="302">
        <f>BE17*0.025</f>
        <v>78500</v>
      </c>
      <c r="BJ17" s="302">
        <f>BE17*0.23</f>
        <v>722200</v>
      </c>
      <c r="BK17" s="302">
        <f t="shared" si="24"/>
        <v>68138.086377645377</v>
      </c>
    </row>
    <row r="18" spans="1:63" x14ac:dyDescent="0.3">
      <c r="A18" s="1">
        <v>44911</v>
      </c>
      <c r="B18" s="300">
        <v>1</v>
      </c>
      <c r="C18" s="317">
        <f t="shared" si="12"/>
        <v>96774.193548387091</v>
      </c>
      <c r="D18" s="312">
        <v>1</v>
      </c>
      <c r="E18" s="317">
        <f t="shared" si="12"/>
        <v>74193.548387096773</v>
      </c>
      <c r="F18" s="312">
        <v>1</v>
      </c>
      <c r="G18" s="317">
        <f t="shared" ref="G18" si="38">G$1/$A$2*F18</f>
        <v>74193.548387096773</v>
      </c>
      <c r="H18" s="312">
        <v>1</v>
      </c>
      <c r="I18" s="324">
        <f>IF(SUM($H$3:H18)&gt;16,0,H18*(I$1/16))</f>
        <v>500000</v>
      </c>
      <c r="J18" s="331">
        <v>0.83333333333333337</v>
      </c>
      <c r="K18" s="305">
        <v>0</v>
      </c>
      <c r="L18" s="265">
        <f t="shared" si="0"/>
        <v>3.9999999999999991</v>
      </c>
      <c r="M18" s="306">
        <f t="shared" si="1"/>
        <v>179999.99999999997</v>
      </c>
      <c r="N18" s="7">
        <v>0.83333333333333337</v>
      </c>
      <c r="O18" s="4">
        <v>8.3333333333333329E-2</v>
      </c>
      <c r="P18" s="265">
        <f t="shared" si="14"/>
        <v>6</v>
      </c>
      <c r="Q18" s="268">
        <f t="shared" si="2"/>
        <v>228000</v>
      </c>
      <c r="R18" s="7">
        <v>0.83333333333333337</v>
      </c>
      <c r="S18" s="4">
        <v>0.125</v>
      </c>
      <c r="T18" s="265">
        <f t="shared" si="15"/>
        <v>6.9999999999999991</v>
      </c>
      <c r="U18" s="268">
        <f t="shared" si="3"/>
        <v>314999.99999999994</v>
      </c>
      <c r="V18" s="7"/>
      <c r="W18" s="4"/>
      <c r="X18" s="265" t="str">
        <f t="shared" si="16"/>
        <v>休</v>
      </c>
      <c r="Y18" s="268" t="str">
        <f t="shared" si="4"/>
        <v/>
      </c>
      <c r="Z18" s="7"/>
      <c r="AA18" s="4"/>
      <c r="AB18" s="265" t="str">
        <f t="shared" si="17"/>
        <v>休</v>
      </c>
      <c r="AC18" s="268" t="str">
        <f t="shared" si="5"/>
        <v/>
      </c>
      <c r="AD18" s="7">
        <v>0.83333333333333337</v>
      </c>
      <c r="AE18" s="4">
        <v>8.3333333333333329E-2</v>
      </c>
      <c r="AF18" s="265">
        <f t="shared" si="18"/>
        <v>6</v>
      </c>
      <c r="AG18" s="268">
        <f t="shared" si="6"/>
        <v>228000</v>
      </c>
      <c r="AH18" s="7">
        <v>0.83333333333333337</v>
      </c>
      <c r="AI18" s="4">
        <v>0.125</v>
      </c>
      <c r="AJ18" s="265">
        <f t="shared" si="19"/>
        <v>6.9999999999999991</v>
      </c>
      <c r="AK18" s="268">
        <f t="shared" si="7"/>
        <v>279999.99999999994</v>
      </c>
      <c r="AL18" s="7">
        <v>0.83333333333333337</v>
      </c>
      <c r="AM18" s="4">
        <v>0</v>
      </c>
      <c r="AN18" s="265">
        <f t="shared" si="20"/>
        <v>3.9999999999999991</v>
      </c>
      <c r="AO18" s="268">
        <f t="shared" si="8"/>
        <v>151999.99999999997</v>
      </c>
      <c r="AP18" s="7"/>
      <c r="AQ18" s="4"/>
      <c r="AR18" s="265" t="str">
        <f t="shared" si="21"/>
        <v>休</v>
      </c>
      <c r="AS18" s="268" t="str">
        <f t="shared" si="9"/>
        <v/>
      </c>
      <c r="AT18" s="7"/>
      <c r="AU18" s="4"/>
      <c r="AV18" s="265" t="str">
        <f t="shared" si="22"/>
        <v>休</v>
      </c>
      <c r="AW18" s="268" t="str">
        <f t="shared" si="10"/>
        <v/>
      </c>
      <c r="AX18" s="304"/>
      <c r="AY18" s="305"/>
      <c r="AZ18" s="265" t="str">
        <f t="shared" si="23"/>
        <v>休</v>
      </c>
      <c r="BA18" s="306" t="str">
        <f t="shared" si="11"/>
        <v/>
      </c>
      <c r="BC18" s="344">
        <f>SUMIF($B$2:$BA$2,"당일 급여",B18:BA18)</f>
        <v>2128161.2903225804</v>
      </c>
      <c r="BD18" s="280"/>
      <c r="BE18" s="302">
        <f>주류장부!J18</f>
        <v>3490000</v>
      </c>
      <c r="BF18" s="302">
        <f>SUMIF($B$2:$BA$2,"당일 급여",B18:BA18)</f>
        <v>2128161.2903225804</v>
      </c>
      <c r="BG18" s="349">
        <f>IFERROR(BF18/BE18,"")</f>
        <v>0.60978833533598287</v>
      </c>
      <c r="BH18" s="302">
        <f>BE18*0.1</f>
        <v>349000</v>
      </c>
      <c r="BI18" s="302">
        <f>BE18*0.025</f>
        <v>87250</v>
      </c>
      <c r="BJ18" s="302">
        <f>BE18*0.23</f>
        <v>802700</v>
      </c>
      <c r="BK18" s="302">
        <f t="shared" si="24"/>
        <v>122888.09988908423</v>
      </c>
    </row>
    <row r="19" spans="1:63" x14ac:dyDescent="0.3">
      <c r="A19" s="2">
        <v>44912</v>
      </c>
      <c r="B19" s="301">
        <v>1</v>
      </c>
      <c r="C19" s="318">
        <f t="shared" si="12"/>
        <v>96774.193548387091</v>
      </c>
      <c r="D19" s="313">
        <v>1</v>
      </c>
      <c r="E19" s="318">
        <f t="shared" si="12"/>
        <v>74193.548387096773</v>
      </c>
      <c r="F19" s="313">
        <v>1</v>
      </c>
      <c r="G19" s="318">
        <f t="shared" ref="G19" si="39">G$1/$A$2*F19</f>
        <v>74193.548387096773</v>
      </c>
      <c r="H19" s="313"/>
      <c r="I19" s="314">
        <f>IF(SUM($H$3:H19)&gt;16,0,H19*(I$1/16))</f>
        <v>0</v>
      </c>
      <c r="J19" s="332"/>
      <c r="K19" s="308"/>
      <c r="L19" s="266" t="str">
        <f t="shared" si="0"/>
        <v>休</v>
      </c>
      <c r="M19" s="309" t="str">
        <f t="shared" si="1"/>
        <v/>
      </c>
      <c r="N19" s="8"/>
      <c r="O19" s="5"/>
      <c r="P19" s="266" t="str">
        <f t="shared" si="14"/>
        <v>休</v>
      </c>
      <c r="Q19" s="269" t="str">
        <f t="shared" si="2"/>
        <v/>
      </c>
      <c r="R19" s="8"/>
      <c r="S19" s="5"/>
      <c r="T19" s="266" t="str">
        <f t="shared" si="15"/>
        <v>休</v>
      </c>
      <c r="U19" s="269" t="str">
        <f t="shared" si="3"/>
        <v/>
      </c>
      <c r="V19" s="8"/>
      <c r="W19" s="5"/>
      <c r="X19" s="266" t="str">
        <f t="shared" si="16"/>
        <v>休</v>
      </c>
      <c r="Y19" s="269" t="str">
        <f t="shared" si="4"/>
        <v/>
      </c>
      <c r="Z19" s="8"/>
      <c r="AA19" s="5"/>
      <c r="AB19" s="266" t="str">
        <f t="shared" si="17"/>
        <v>休</v>
      </c>
      <c r="AC19" s="269" t="str">
        <f t="shared" si="5"/>
        <v/>
      </c>
      <c r="AD19" s="8"/>
      <c r="AE19" s="5"/>
      <c r="AF19" s="266" t="str">
        <f t="shared" si="18"/>
        <v>休</v>
      </c>
      <c r="AG19" s="269" t="str">
        <f t="shared" si="6"/>
        <v/>
      </c>
      <c r="AH19" s="8"/>
      <c r="AI19" s="5"/>
      <c r="AJ19" s="266" t="str">
        <f t="shared" si="19"/>
        <v>休</v>
      </c>
      <c r="AK19" s="269" t="str">
        <f t="shared" si="7"/>
        <v/>
      </c>
      <c r="AL19" s="8"/>
      <c r="AM19" s="5"/>
      <c r="AN19" s="266" t="str">
        <f t="shared" si="20"/>
        <v>休</v>
      </c>
      <c r="AO19" s="269" t="str">
        <f t="shared" si="8"/>
        <v/>
      </c>
      <c r="AP19" s="8"/>
      <c r="AQ19" s="5"/>
      <c r="AR19" s="266" t="str">
        <f t="shared" si="21"/>
        <v>休</v>
      </c>
      <c r="AS19" s="269" t="str">
        <f t="shared" si="9"/>
        <v/>
      </c>
      <c r="AT19" s="8"/>
      <c r="AU19" s="5"/>
      <c r="AV19" s="266" t="str">
        <f t="shared" si="22"/>
        <v>休</v>
      </c>
      <c r="AW19" s="269" t="str">
        <f t="shared" si="10"/>
        <v/>
      </c>
      <c r="AX19" s="307"/>
      <c r="AY19" s="308"/>
      <c r="AZ19" s="266" t="str">
        <f t="shared" si="23"/>
        <v>休</v>
      </c>
      <c r="BA19" s="309" t="str">
        <f t="shared" si="11"/>
        <v/>
      </c>
      <c r="BC19" s="345">
        <f>SUMIF($B$2:$BA$2,"당일 급여",B19:BA19)</f>
        <v>245161.29032258067</v>
      </c>
      <c r="BD19" s="280"/>
      <c r="BE19" s="302">
        <f>주류장부!J19</f>
        <v>0</v>
      </c>
      <c r="BF19" s="302">
        <f>SUMIF($B$2:$BA$2,"당일 급여",B19:BA19)</f>
        <v>245161.29032258067</v>
      </c>
      <c r="BG19" s="349" t="str">
        <f>IFERROR(BF19/BE19,"")</f>
        <v/>
      </c>
      <c r="BH19" s="302">
        <f>BE19*0.1</f>
        <v>0</v>
      </c>
      <c r="BI19" s="302">
        <f>BE19*0.025</f>
        <v>0</v>
      </c>
      <c r="BJ19" s="302">
        <f>BE19*0.23</f>
        <v>0</v>
      </c>
      <c r="BK19" s="302">
        <f t="shared" si="24"/>
        <v>-245161.29032258067</v>
      </c>
    </row>
    <row r="20" spans="1:63" x14ac:dyDescent="0.3">
      <c r="A20" s="2">
        <v>44913</v>
      </c>
      <c r="B20" s="301">
        <v>1</v>
      </c>
      <c r="C20" s="318">
        <f t="shared" si="12"/>
        <v>96774.193548387091</v>
      </c>
      <c r="D20" s="313">
        <v>1</v>
      </c>
      <c r="E20" s="318">
        <f t="shared" si="12"/>
        <v>74193.548387096773</v>
      </c>
      <c r="F20" s="313">
        <v>1</v>
      </c>
      <c r="G20" s="318">
        <f t="shared" ref="G20" si="40">G$1/$A$2*F20</f>
        <v>74193.548387096773</v>
      </c>
      <c r="H20" s="313"/>
      <c r="I20" s="314">
        <f>IF(SUM($H$3:H20)&gt;16,0,H20*(I$1/16))</f>
        <v>0</v>
      </c>
      <c r="J20" s="332"/>
      <c r="K20" s="308"/>
      <c r="L20" s="266" t="str">
        <f t="shared" si="0"/>
        <v>休</v>
      </c>
      <c r="M20" s="309" t="str">
        <f t="shared" si="1"/>
        <v/>
      </c>
      <c r="N20" s="8"/>
      <c r="O20" s="5"/>
      <c r="P20" s="266" t="str">
        <f t="shared" si="14"/>
        <v>休</v>
      </c>
      <c r="Q20" s="269" t="str">
        <f t="shared" si="2"/>
        <v/>
      </c>
      <c r="R20" s="8"/>
      <c r="S20" s="5"/>
      <c r="T20" s="266" t="str">
        <f t="shared" si="15"/>
        <v>休</v>
      </c>
      <c r="U20" s="269" t="str">
        <f t="shared" si="3"/>
        <v/>
      </c>
      <c r="V20" s="8"/>
      <c r="W20" s="5"/>
      <c r="X20" s="266" t="str">
        <f t="shared" si="16"/>
        <v>休</v>
      </c>
      <c r="Y20" s="269" t="str">
        <f t="shared" si="4"/>
        <v/>
      </c>
      <c r="Z20" s="8"/>
      <c r="AA20" s="5"/>
      <c r="AB20" s="266" t="str">
        <f t="shared" si="17"/>
        <v>休</v>
      </c>
      <c r="AC20" s="269" t="str">
        <f t="shared" si="5"/>
        <v/>
      </c>
      <c r="AD20" s="8"/>
      <c r="AE20" s="5"/>
      <c r="AF20" s="266" t="str">
        <f t="shared" si="18"/>
        <v>休</v>
      </c>
      <c r="AG20" s="269" t="str">
        <f t="shared" si="6"/>
        <v/>
      </c>
      <c r="AH20" s="8"/>
      <c r="AI20" s="5"/>
      <c r="AJ20" s="266" t="str">
        <f t="shared" si="19"/>
        <v>休</v>
      </c>
      <c r="AK20" s="269" t="str">
        <f t="shared" si="7"/>
        <v/>
      </c>
      <c r="AL20" s="8"/>
      <c r="AM20" s="5"/>
      <c r="AN20" s="266" t="str">
        <f t="shared" si="20"/>
        <v>休</v>
      </c>
      <c r="AO20" s="269" t="str">
        <f t="shared" si="8"/>
        <v/>
      </c>
      <c r="AP20" s="8"/>
      <c r="AQ20" s="5"/>
      <c r="AR20" s="266" t="str">
        <f t="shared" si="21"/>
        <v>休</v>
      </c>
      <c r="AS20" s="269" t="str">
        <f t="shared" si="9"/>
        <v/>
      </c>
      <c r="AT20" s="8"/>
      <c r="AU20" s="5"/>
      <c r="AV20" s="266" t="str">
        <f t="shared" si="22"/>
        <v>休</v>
      </c>
      <c r="AW20" s="269" t="str">
        <f t="shared" si="10"/>
        <v/>
      </c>
      <c r="AX20" s="307"/>
      <c r="AY20" s="308"/>
      <c r="AZ20" s="266" t="str">
        <f t="shared" si="23"/>
        <v>休</v>
      </c>
      <c r="BA20" s="309" t="str">
        <f t="shared" si="11"/>
        <v/>
      </c>
      <c r="BC20" s="345">
        <f>SUMIF($B$2:$BA$2,"당일 급여",B20:BA20)</f>
        <v>245161.29032258067</v>
      </c>
      <c r="BD20" s="280"/>
      <c r="BE20" s="302">
        <f>주류장부!J20</f>
        <v>0</v>
      </c>
      <c r="BF20" s="302">
        <f>SUMIF($B$2:$BA$2,"당일 급여",B20:BA20)</f>
        <v>245161.29032258067</v>
      </c>
      <c r="BG20" s="349" t="str">
        <f>IFERROR(BF20/BE20,"")</f>
        <v/>
      </c>
      <c r="BH20" s="302">
        <f>BE20*0.1</f>
        <v>0</v>
      </c>
      <c r="BI20" s="302">
        <f>BE20*0.025</f>
        <v>0</v>
      </c>
      <c r="BJ20" s="302">
        <f>BE20*0.23</f>
        <v>0</v>
      </c>
      <c r="BK20" s="302">
        <f t="shared" si="24"/>
        <v>-245161.29032258067</v>
      </c>
    </row>
    <row r="21" spans="1:63" x14ac:dyDescent="0.3">
      <c r="A21" s="1">
        <v>44914</v>
      </c>
      <c r="B21" s="300">
        <v>1</v>
      </c>
      <c r="C21" s="317">
        <f t="shared" si="12"/>
        <v>96774.193548387091</v>
      </c>
      <c r="D21" s="312">
        <v>1</v>
      </c>
      <c r="E21" s="317">
        <f t="shared" si="12"/>
        <v>74193.548387096773</v>
      </c>
      <c r="F21" s="312">
        <v>1</v>
      </c>
      <c r="G21" s="317">
        <f t="shared" ref="G21" si="41">G$1/$A$2*F21</f>
        <v>74193.548387096773</v>
      </c>
      <c r="H21" s="312">
        <v>1</v>
      </c>
      <c r="I21" s="324">
        <f>IF(SUM($H$3:H21)&gt;16,0,H21*(I$1/16))</f>
        <v>500000</v>
      </c>
      <c r="J21" s="331">
        <v>0.83333333333333337</v>
      </c>
      <c r="K21" s="305">
        <v>6.25E-2</v>
      </c>
      <c r="L21" s="265">
        <f t="shared" si="0"/>
        <v>5.4999999999999991</v>
      </c>
      <c r="M21" s="306">
        <f t="shared" si="1"/>
        <v>247499.99999999997</v>
      </c>
      <c r="N21" s="7"/>
      <c r="O21" s="4"/>
      <c r="P21" s="265" t="str">
        <f t="shared" si="14"/>
        <v>休</v>
      </c>
      <c r="Q21" s="268" t="str">
        <f t="shared" si="2"/>
        <v/>
      </c>
      <c r="R21" s="7">
        <v>0.83333333333333337</v>
      </c>
      <c r="S21" s="4">
        <v>4.1666666666666664E-2</v>
      </c>
      <c r="T21" s="265">
        <f t="shared" si="15"/>
        <v>4.9999999999999982</v>
      </c>
      <c r="U21" s="268">
        <f t="shared" si="3"/>
        <v>224999.99999999991</v>
      </c>
      <c r="V21" s="7"/>
      <c r="W21" s="4"/>
      <c r="X21" s="265" t="str">
        <f t="shared" si="16"/>
        <v>休</v>
      </c>
      <c r="Y21" s="268" t="str">
        <f t="shared" si="4"/>
        <v/>
      </c>
      <c r="Z21" s="7">
        <v>0.83333333333333337</v>
      </c>
      <c r="AA21" s="4">
        <v>0</v>
      </c>
      <c r="AB21" s="265">
        <f t="shared" si="17"/>
        <v>3.9999999999999991</v>
      </c>
      <c r="AC21" s="268">
        <f t="shared" si="5"/>
        <v>147999.99999999997</v>
      </c>
      <c r="AD21" s="7">
        <v>0.83333333333333337</v>
      </c>
      <c r="AE21" s="4">
        <v>2.0833333333333332E-2</v>
      </c>
      <c r="AF21" s="265">
        <f t="shared" si="18"/>
        <v>4.5</v>
      </c>
      <c r="AG21" s="268">
        <f t="shared" si="6"/>
        <v>171000</v>
      </c>
      <c r="AH21" s="7"/>
      <c r="AI21" s="4"/>
      <c r="AJ21" s="265" t="str">
        <f t="shared" si="19"/>
        <v>休</v>
      </c>
      <c r="AK21" s="268" t="str">
        <f t="shared" si="7"/>
        <v/>
      </c>
      <c r="AL21" s="7">
        <v>0.89583333333333337</v>
      </c>
      <c r="AM21" s="4">
        <v>8.3333333333333329E-2</v>
      </c>
      <c r="AN21" s="265">
        <f t="shared" si="20"/>
        <v>4.5</v>
      </c>
      <c r="AO21" s="268">
        <f t="shared" si="8"/>
        <v>171000</v>
      </c>
      <c r="AP21" s="7">
        <v>0.91666666666666663</v>
      </c>
      <c r="AQ21" s="4">
        <v>0</v>
      </c>
      <c r="AR21" s="265">
        <f t="shared" si="21"/>
        <v>2.0000000000000009</v>
      </c>
      <c r="AS21" s="268">
        <f t="shared" si="9"/>
        <v>60000.000000000029</v>
      </c>
      <c r="AT21" s="7"/>
      <c r="AU21" s="4"/>
      <c r="AV21" s="265" t="str">
        <f t="shared" si="22"/>
        <v>休</v>
      </c>
      <c r="AW21" s="268" t="str">
        <f t="shared" si="10"/>
        <v/>
      </c>
      <c r="AX21" s="304"/>
      <c r="AY21" s="305"/>
      <c r="AZ21" s="265" t="str">
        <f t="shared" si="23"/>
        <v>休</v>
      </c>
      <c r="BA21" s="306" t="str">
        <f t="shared" si="11"/>
        <v/>
      </c>
      <c r="BC21" s="344">
        <f>SUMIF($B$2:$BA$2,"당일 급여",B21:BA21)</f>
        <v>1767661.2903225806</v>
      </c>
      <c r="BD21" s="280"/>
      <c r="BE21" s="302">
        <f>주류장부!J21</f>
        <v>3720000</v>
      </c>
      <c r="BF21" s="302">
        <f>SUMIF($B$2:$BA$2,"당일 급여",B21:BA21)</f>
        <v>1767661.2903225806</v>
      </c>
      <c r="BG21" s="349">
        <f>IFERROR(BF21/BE21,"")</f>
        <v>0.47517776621574748</v>
      </c>
      <c r="BH21" s="302">
        <f>BE21*0.1</f>
        <v>372000</v>
      </c>
      <c r="BI21" s="302">
        <f>BE21*0.025</f>
        <v>93000</v>
      </c>
      <c r="BJ21" s="302">
        <f>BE21*0.23</f>
        <v>855600</v>
      </c>
      <c r="BK21" s="302">
        <f t="shared" si="24"/>
        <v>631738.23449965287</v>
      </c>
    </row>
    <row r="22" spans="1:63" x14ac:dyDescent="0.3">
      <c r="A22" s="1">
        <v>44915</v>
      </c>
      <c r="B22" s="300">
        <v>1</v>
      </c>
      <c r="C22" s="317">
        <f t="shared" si="12"/>
        <v>96774.193548387091</v>
      </c>
      <c r="D22" s="312">
        <v>1</v>
      </c>
      <c r="E22" s="317">
        <f t="shared" si="12"/>
        <v>74193.548387096773</v>
      </c>
      <c r="F22" s="312">
        <v>1</v>
      </c>
      <c r="G22" s="317">
        <f t="shared" ref="G22" si="42">G$1/$A$2*F22</f>
        <v>74193.548387096773</v>
      </c>
      <c r="H22" s="312">
        <v>1</v>
      </c>
      <c r="I22" s="324">
        <f>IF(SUM($H$3:H22)&gt;16,0,H22*(I$1/16))</f>
        <v>500000</v>
      </c>
      <c r="J22" s="331">
        <v>0.83333333333333337</v>
      </c>
      <c r="K22" s="305">
        <v>0</v>
      </c>
      <c r="L22" s="265">
        <f t="shared" si="0"/>
        <v>3.9999999999999991</v>
      </c>
      <c r="M22" s="306">
        <f t="shared" si="1"/>
        <v>179999.99999999997</v>
      </c>
      <c r="N22" s="7">
        <v>0.83333333333333337</v>
      </c>
      <c r="O22" s="4">
        <v>0.10416666666666667</v>
      </c>
      <c r="P22" s="265">
        <f t="shared" si="14"/>
        <v>6.4999999999999982</v>
      </c>
      <c r="Q22" s="268">
        <f t="shared" si="2"/>
        <v>246999.99999999994</v>
      </c>
      <c r="R22" s="7">
        <v>0.83333333333333337</v>
      </c>
      <c r="S22" s="4">
        <v>0.97916666666666663</v>
      </c>
      <c r="T22" s="265">
        <f t="shared" si="15"/>
        <v>3.4999999999999982</v>
      </c>
      <c r="U22" s="268">
        <f t="shared" si="3"/>
        <v>157499.99999999991</v>
      </c>
      <c r="V22" s="7">
        <v>0.95833333333333337</v>
      </c>
      <c r="W22" s="4">
        <v>4.1666666666666664E-2</v>
      </c>
      <c r="X22" s="265">
        <f t="shared" si="16"/>
        <v>1.9999999999999982</v>
      </c>
      <c r="Y22" s="268">
        <f t="shared" si="4"/>
        <v>79999.999999999927</v>
      </c>
      <c r="Z22" s="7">
        <v>0.83333333333333337</v>
      </c>
      <c r="AA22" s="4">
        <v>0.125</v>
      </c>
      <c r="AB22" s="265">
        <f t="shared" si="17"/>
        <v>6.9999999999999991</v>
      </c>
      <c r="AC22" s="268">
        <f t="shared" si="5"/>
        <v>258999.99999999997</v>
      </c>
      <c r="AD22" s="7">
        <v>0.83333333333333337</v>
      </c>
      <c r="AE22" s="4">
        <v>0.10416666666666667</v>
      </c>
      <c r="AF22" s="265">
        <f t="shared" si="18"/>
        <v>6.4999999999999982</v>
      </c>
      <c r="AG22" s="268">
        <f t="shared" si="6"/>
        <v>246999.99999999994</v>
      </c>
      <c r="AH22" s="7">
        <v>0.79166666666666663</v>
      </c>
      <c r="AI22" s="4">
        <v>0.125</v>
      </c>
      <c r="AJ22" s="265">
        <f t="shared" si="19"/>
        <v>8</v>
      </c>
      <c r="AK22" s="268">
        <f t="shared" si="7"/>
        <v>320000</v>
      </c>
      <c r="AL22" s="7">
        <v>0.875</v>
      </c>
      <c r="AM22" s="4">
        <v>8.3333333333333329E-2</v>
      </c>
      <c r="AN22" s="265">
        <f t="shared" si="20"/>
        <v>5.0000000000000009</v>
      </c>
      <c r="AO22" s="268">
        <f t="shared" si="8"/>
        <v>190000.00000000003</v>
      </c>
      <c r="AP22" s="7">
        <v>0.83333333333333337</v>
      </c>
      <c r="AQ22" s="4">
        <v>0.97916666666666663</v>
      </c>
      <c r="AR22" s="265">
        <f t="shared" si="21"/>
        <v>3.4999999999999982</v>
      </c>
      <c r="AS22" s="268">
        <f t="shared" si="9"/>
        <v>104999.99999999994</v>
      </c>
      <c r="AT22" s="7">
        <v>0.875</v>
      </c>
      <c r="AU22" s="4">
        <v>8.3333333333333329E-2</v>
      </c>
      <c r="AV22" s="265">
        <f t="shared" si="22"/>
        <v>5.0000000000000009</v>
      </c>
      <c r="AW22" s="268">
        <f t="shared" si="10"/>
        <v>225000.00000000003</v>
      </c>
      <c r="AX22" s="304"/>
      <c r="AY22" s="305"/>
      <c r="AZ22" s="265" t="str">
        <f t="shared" si="23"/>
        <v>休</v>
      </c>
      <c r="BA22" s="306" t="str">
        <f t="shared" si="11"/>
        <v/>
      </c>
      <c r="BC22" s="344">
        <f>SUMIF($B$2:$BA$2,"당일 급여",B22:BA22)</f>
        <v>2755661.2903225804</v>
      </c>
      <c r="BD22" s="280"/>
      <c r="BE22" s="302">
        <f>주류장부!J22</f>
        <v>3710000</v>
      </c>
      <c r="BF22" s="302">
        <f>SUMIF($B$2:$BA$2,"당일 급여",B22:BA22)</f>
        <v>2755661.2903225804</v>
      </c>
      <c r="BG22" s="349">
        <f>IFERROR(BF22/BE22,"")</f>
        <v>0.74276584644813493</v>
      </c>
      <c r="BH22" s="302">
        <f>BE22*0.1</f>
        <v>371000</v>
      </c>
      <c r="BI22" s="302">
        <f>BE22*0.025</f>
        <v>92750</v>
      </c>
      <c r="BJ22" s="302">
        <f>BE22*0.23</f>
        <v>853300</v>
      </c>
      <c r="BK22" s="302">
        <f t="shared" si="24"/>
        <v>-362712.03308842704</v>
      </c>
    </row>
    <row r="23" spans="1:63" x14ac:dyDescent="0.3">
      <c r="A23" s="1">
        <v>44916</v>
      </c>
      <c r="B23" s="300">
        <v>1</v>
      </c>
      <c r="C23" s="317">
        <f t="shared" si="12"/>
        <v>96774.193548387091</v>
      </c>
      <c r="D23" s="312">
        <v>1</v>
      </c>
      <c r="E23" s="317">
        <f t="shared" si="12"/>
        <v>74193.548387096773</v>
      </c>
      <c r="F23" s="312">
        <v>1</v>
      </c>
      <c r="G23" s="317">
        <f t="shared" ref="G23" si="43">G$1/$A$2*F23</f>
        <v>74193.548387096773</v>
      </c>
      <c r="H23" s="312">
        <v>1</v>
      </c>
      <c r="I23" s="324">
        <f>IF(SUM($H$3:H23)&gt;16,0,H23*(I$1/16))</f>
        <v>500000</v>
      </c>
      <c r="J23" s="331">
        <v>0.83333333333333337</v>
      </c>
      <c r="K23" s="305">
        <v>0.14583333333333334</v>
      </c>
      <c r="L23" s="265">
        <f t="shared" si="0"/>
        <v>7.5</v>
      </c>
      <c r="M23" s="306">
        <f t="shared" si="1"/>
        <v>337500</v>
      </c>
      <c r="N23" s="7">
        <v>0.83333333333333337</v>
      </c>
      <c r="O23" s="4">
        <v>0.14583333333333334</v>
      </c>
      <c r="P23" s="265">
        <f t="shared" si="14"/>
        <v>7.5</v>
      </c>
      <c r="Q23" s="268">
        <f t="shared" si="2"/>
        <v>285000</v>
      </c>
      <c r="R23" s="7">
        <v>0.83333333333333337</v>
      </c>
      <c r="S23" s="4">
        <v>4.1666666666666664E-2</v>
      </c>
      <c r="T23" s="265">
        <f t="shared" si="15"/>
        <v>4.9999999999999982</v>
      </c>
      <c r="U23" s="268">
        <f t="shared" si="3"/>
        <v>224999.99999999991</v>
      </c>
      <c r="V23" s="7">
        <v>0.83333333333333337</v>
      </c>
      <c r="W23" s="4">
        <v>6.25E-2</v>
      </c>
      <c r="X23" s="265">
        <f t="shared" si="16"/>
        <v>5.4999999999999991</v>
      </c>
      <c r="Y23" s="268">
        <f t="shared" si="4"/>
        <v>219999.99999999997</v>
      </c>
      <c r="Z23" s="7">
        <v>0.83333333333333337</v>
      </c>
      <c r="AA23" s="4">
        <v>4.1666666666666664E-2</v>
      </c>
      <c r="AB23" s="265">
        <f t="shared" si="17"/>
        <v>4.9999999999999982</v>
      </c>
      <c r="AC23" s="268">
        <f t="shared" si="5"/>
        <v>184999.99999999994</v>
      </c>
      <c r="AD23" s="7">
        <v>0.83333333333333337</v>
      </c>
      <c r="AE23" s="4">
        <v>4.1666666666666664E-2</v>
      </c>
      <c r="AF23" s="265">
        <f t="shared" si="18"/>
        <v>4.9999999999999982</v>
      </c>
      <c r="AG23" s="268">
        <f t="shared" si="6"/>
        <v>189999.99999999994</v>
      </c>
      <c r="AH23" s="7">
        <v>0.83333333333333337</v>
      </c>
      <c r="AI23" s="4">
        <v>0.14583333333333334</v>
      </c>
      <c r="AJ23" s="265">
        <f t="shared" si="19"/>
        <v>7.5</v>
      </c>
      <c r="AK23" s="268">
        <f t="shared" si="7"/>
        <v>300000</v>
      </c>
      <c r="AL23" s="7">
        <v>0.89583333333333337</v>
      </c>
      <c r="AM23" s="4">
        <v>0.125</v>
      </c>
      <c r="AN23" s="265">
        <f t="shared" si="20"/>
        <v>5.4999999999999991</v>
      </c>
      <c r="AO23" s="268">
        <f t="shared" si="8"/>
        <v>208999.99999999997</v>
      </c>
      <c r="AP23" s="7"/>
      <c r="AQ23" s="4"/>
      <c r="AR23" s="265" t="str">
        <f t="shared" si="21"/>
        <v>休</v>
      </c>
      <c r="AS23" s="268" t="str">
        <f t="shared" si="9"/>
        <v/>
      </c>
      <c r="AT23" s="7"/>
      <c r="AU23" s="4"/>
      <c r="AV23" s="265" t="str">
        <f t="shared" si="22"/>
        <v>休</v>
      </c>
      <c r="AW23" s="268" t="str">
        <f t="shared" si="10"/>
        <v/>
      </c>
      <c r="AX23" s="304"/>
      <c r="AY23" s="305"/>
      <c r="AZ23" s="265" t="str">
        <f t="shared" si="23"/>
        <v>休</v>
      </c>
      <c r="BA23" s="306" t="str">
        <f t="shared" si="11"/>
        <v/>
      </c>
      <c r="BC23" s="344">
        <f>SUMIF($B$2:$BA$2,"당일 급여",B23:BA23)</f>
        <v>2696661.2903225804</v>
      </c>
      <c r="BD23" s="280"/>
      <c r="BE23" s="302">
        <f>주류장부!J23</f>
        <v>8560000</v>
      </c>
      <c r="BF23" s="302">
        <f>SUMIF($B$2:$BA$2,"당일 급여",B23:BA23)</f>
        <v>2696661.2903225804</v>
      </c>
      <c r="BG23" s="349">
        <f>IFERROR(BF23/BE23,"")</f>
        <v>0.31503052457039488</v>
      </c>
      <c r="BH23" s="302">
        <f>BE23*0.1</f>
        <v>856000</v>
      </c>
      <c r="BI23" s="302">
        <f>BE23*0.025</f>
        <v>214000</v>
      </c>
      <c r="BJ23" s="302">
        <f>BE23*0.23</f>
        <v>1968800</v>
      </c>
      <c r="BK23" s="302">
        <f t="shared" si="24"/>
        <v>2824538.3946468951</v>
      </c>
    </row>
    <row r="24" spans="1:63" x14ac:dyDescent="0.3">
      <c r="A24" s="1">
        <v>44917</v>
      </c>
      <c r="B24" s="300">
        <v>1</v>
      </c>
      <c r="C24" s="317">
        <f t="shared" si="12"/>
        <v>96774.193548387091</v>
      </c>
      <c r="D24" s="312">
        <v>1</v>
      </c>
      <c r="E24" s="317">
        <f t="shared" si="12"/>
        <v>74193.548387096773</v>
      </c>
      <c r="F24" s="312">
        <v>1</v>
      </c>
      <c r="G24" s="317">
        <f t="shared" ref="G24" si="44">G$1/$A$2*F24</f>
        <v>74193.548387096773</v>
      </c>
      <c r="H24" s="312">
        <v>1</v>
      </c>
      <c r="I24" s="324">
        <f>IF(SUM($H$3:H24)&gt;16,0,H24*(I$1/16))</f>
        <v>500000</v>
      </c>
      <c r="J24" s="331">
        <v>0.83333333333333337</v>
      </c>
      <c r="K24" s="305">
        <v>0.95833333333333337</v>
      </c>
      <c r="L24" s="265">
        <f t="shared" si="0"/>
        <v>3</v>
      </c>
      <c r="M24" s="306">
        <f t="shared" si="1"/>
        <v>135000</v>
      </c>
      <c r="N24" s="7">
        <v>0.83333333333333337</v>
      </c>
      <c r="O24" s="4">
        <v>0.95833333333333337</v>
      </c>
      <c r="P24" s="265">
        <f t="shared" si="14"/>
        <v>3</v>
      </c>
      <c r="Q24" s="268">
        <f t="shared" si="2"/>
        <v>114000</v>
      </c>
      <c r="R24" s="7">
        <v>0.83333333333333337</v>
      </c>
      <c r="S24" s="4">
        <v>8.3333333333333329E-2</v>
      </c>
      <c r="T24" s="265">
        <f t="shared" si="15"/>
        <v>6</v>
      </c>
      <c r="U24" s="268">
        <f t="shared" si="3"/>
        <v>270000</v>
      </c>
      <c r="V24" s="7">
        <v>0.8125</v>
      </c>
      <c r="W24" s="4">
        <v>1</v>
      </c>
      <c r="X24" s="265">
        <f t="shared" si="16"/>
        <v>4.5</v>
      </c>
      <c r="Y24" s="268">
        <f t="shared" si="4"/>
        <v>180000</v>
      </c>
      <c r="Z24" s="7">
        <v>0.83333333333333337</v>
      </c>
      <c r="AA24" s="4">
        <v>0</v>
      </c>
      <c r="AB24" s="265">
        <f t="shared" si="17"/>
        <v>3.9999999999999991</v>
      </c>
      <c r="AC24" s="268">
        <f t="shared" si="5"/>
        <v>147999.99999999997</v>
      </c>
      <c r="AD24" s="7">
        <v>0.83333333333333337</v>
      </c>
      <c r="AE24" s="4">
        <v>0.14583333333333334</v>
      </c>
      <c r="AF24" s="265">
        <f t="shared" si="18"/>
        <v>7.5</v>
      </c>
      <c r="AG24" s="268">
        <f t="shared" si="6"/>
        <v>285000</v>
      </c>
      <c r="AH24" s="7">
        <v>0.83333333333333337</v>
      </c>
      <c r="AI24" s="4">
        <v>0.14583333333333334</v>
      </c>
      <c r="AJ24" s="265">
        <f t="shared" si="19"/>
        <v>7.5</v>
      </c>
      <c r="AK24" s="268">
        <f t="shared" si="7"/>
        <v>300000</v>
      </c>
      <c r="AL24" s="7"/>
      <c r="AM24" s="4"/>
      <c r="AN24" s="265" t="str">
        <f t="shared" si="20"/>
        <v>休</v>
      </c>
      <c r="AO24" s="268" t="str">
        <f t="shared" si="8"/>
        <v/>
      </c>
      <c r="AP24" s="7"/>
      <c r="AQ24" s="4"/>
      <c r="AR24" s="265" t="str">
        <f t="shared" si="21"/>
        <v>休</v>
      </c>
      <c r="AS24" s="268" t="str">
        <f t="shared" si="9"/>
        <v/>
      </c>
      <c r="AT24" s="7"/>
      <c r="AU24" s="4"/>
      <c r="AV24" s="265" t="str">
        <f t="shared" si="22"/>
        <v>休</v>
      </c>
      <c r="AW24" s="268" t="str">
        <f t="shared" si="10"/>
        <v/>
      </c>
      <c r="AX24" s="304"/>
      <c r="AY24" s="305"/>
      <c r="AZ24" s="265" t="str">
        <f t="shared" si="23"/>
        <v>休</v>
      </c>
      <c r="BA24" s="306" t="str">
        <f t="shared" si="11"/>
        <v/>
      </c>
      <c r="BC24" s="344">
        <f>SUMIF($B$2:$BA$2,"당일 급여",B24:BA24)</f>
        <v>2177161.2903225804</v>
      </c>
      <c r="BD24" s="280"/>
      <c r="BE24" s="302">
        <f>주류장부!J24</f>
        <v>4400000</v>
      </c>
      <c r="BF24" s="302">
        <f>SUMIF($B$2:$BA$2,"당일 급여",B24:BA24)</f>
        <v>2177161.2903225804</v>
      </c>
      <c r="BG24" s="349">
        <f>IFERROR(BF24/BE24,"")</f>
        <v>0.49480938416422282</v>
      </c>
      <c r="BH24" s="302">
        <f>BE24*0.1</f>
        <v>440000</v>
      </c>
      <c r="BI24" s="302">
        <f>BE24*0.025</f>
        <v>110000</v>
      </c>
      <c r="BJ24" s="302">
        <f>BE24*0.23</f>
        <v>1012000</v>
      </c>
      <c r="BK24" s="302">
        <f t="shared" si="24"/>
        <v>660838.21486803563</v>
      </c>
    </row>
    <row r="25" spans="1:63" x14ac:dyDescent="0.3">
      <c r="A25" s="1">
        <v>44918</v>
      </c>
      <c r="B25" s="300">
        <v>1</v>
      </c>
      <c r="C25" s="317">
        <f t="shared" si="12"/>
        <v>96774.193548387091</v>
      </c>
      <c r="D25" s="312">
        <v>1</v>
      </c>
      <c r="E25" s="317">
        <f t="shared" si="12"/>
        <v>74193.548387096773</v>
      </c>
      <c r="F25" s="312">
        <v>1</v>
      </c>
      <c r="G25" s="317">
        <f t="shared" ref="G25" si="45">G$1/$A$2*F25</f>
        <v>74193.548387096773</v>
      </c>
      <c r="H25" s="312">
        <v>1</v>
      </c>
      <c r="I25" s="324">
        <f>IF(SUM($H$3:H25)&gt;16,0,H25*(I$1/16))</f>
        <v>0</v>
      </c>
      <c r="J25" s="331">
        <v>0.83333333333333337</v>
      </c>
      <c r="K25" s="305">
        <v>8.3333333333333329E-2</v>
      </c>
      <c r="L25" s="265">
        <f t="shared" si="0"/>
        <v>6</v>
      </c>
      <c r="M25" s="306">
        <f t="shared" si="1"/>
        <v>270000</v>
      </c>
      <c r="N25" s="7">
        <v>0.875</v>
      </c>
      <c r="O25" s="4">
        <v>0.10416666666666667</v>
      </c>
      <c r="P25" s="265">
        <f t="shared" si="14"/>
        <v>5.4999999999999991</v>
      </c>
      <c r="Q25" s="268">
        <f t="shared" si="2"/>
        <v>208999.99999999997</v>
      </c>
      <c r="R25" s="7"/>
      <c r="S25" s="4"/>
      <c r="T25" s="265" t="str">
        <f t="shared" si="15"/>
        <v>休</v>
      </c>
      <c r="U25" s="268" t="str">
        <f t="shared" si="3"/>
        <v/>
      </c>
      <c r="V25" s="7">
        <v>0.83333333333333337</v>
      </c>
      <c r="W25" s="4">
        <v>0.125</v>
      </c>
      <c r="X25" s="265">
        <f t="shared" si="16"/>
        <v>6.9999999999999991</v>
      </c>
      <c r="Y25" s="268">
        <f t="shared" si="4"/>
        <v>279999.99999999994</v>
      </c>
      <c r="Z25" s="7"/>
      <c r="AA25" s="4"/>
      <c r="AB25" s="265" t="str">
        <f t="shared" si="17"/>
        <v>休</v>
      </c>
      <c r="AC25" s="268" t="str">
        <f t="shared" si="5"/>
        <v/>
      </c>
      <c r="AD25" s="7">
        <v>0.83333333333333337</v>
      </c>
      <c r="AE25" s="4">
        <v>8.3333333333333329E-2</v>
      </c>
      <c r="AF25" s="265">
        <f t="shared" si="18"/>
        <v>6</v>
      </c>
      <c r="AG25" s="268">
        <f t="shared" si="6"/>
        <v>228000</v>
      </c>
      <c r="AH25" s="7">
        <v>0.83333333333333337</v>
      </c>
      <c r="AI25" s="4">
        <v>8.3333333333333329E-2</v>
      </c>
      <c r="AJ25" s="265">
        <f t="shared" si="19"/>
        <v>6</v>
      </c>
      <c r="AK25" s="268">
        <f t="shared" si="7"/>
        <v>240000</v>
      </c>
      <c r="AL25" s="7">
        <v>0.85416666666666663</v>
      </c>
      <c r="AM25" s="4">
        <v>8.3333333333333329E-2</v>
      </c>
      <c r="AN25" s="265">
        <f t="shared" si="20"/>
        <v>5.5000000000000018</v>
      </c>
      <c r="AO25" s="268">
        <f t="shared" si="8"/>
        <v>209000.00000000006</v>
      </c>
      <c r="AP25" s="7"/>
      <c r="AQ25" s="4"/>
      <c r="AR25" s="265" t="str">
        <f t="shared" si="21"/>
        <v>休</v>
      </c>
      <c r="AS25" s="268" t="str">
        <f t="shared" si="9"/>
        <v/>
      </c>
      <c r="AT25" s="7"/>
      <c r="AU25" s="4"/>
      <c r="AV25" s="265" t="str">
        <f t="shared" si="22"/>
        <v>休</v>
      </c>
      <c r="AW25" s="268" t="str">
        <f t="shared" si="10"/>
        <v/>
      </c>
      <c r="AX25" s="304"/>
      <c r="AY25" s="305"/>
      <c r="AZ25" s="265" t="str">
        <f t="shared" si="23"/>
        <v>休</v>
      </c>
      <c r="BA25" s="306" t="str">
        <f t="shared" si="11"/>
        <v/>
      </c>
      <c r="BC25" s="344">
        <f>SUMIF($B$2:$BA$2,"당일 급여",B25:BA25)</f>
        <v>1681161.2903225806</v>
      </c>
      <c r="BD25" s="280"/>
      <c r="BE25" s="302">
        <f>주류장부!J25</f>
        <v>7100000</v>
      </c>
      <c r="BF25" s="302">
        <f>SUMIF($B$2:$BA$2,"당일 급여",B25:BA25)</f>
        <v>1681161.2903225806</v>
      </c>
      <c r="BG25" s="349">
        <f>IFERROR(BF25/BE25,"")</f>
        <v>0.23678328032712403</v>
      </c>
      <c r="BH25" s="302">
        <f>BE25*0.1</f>
        <v>710000</v>
      </c>
      <c r="BI25" s="302">
        <f>BE25*0.025</f>
        <v>177500</v>
      </c>
      <c r="BJ25" s="302">
        <f>BE25*0.23</f>
        <v>1633000</v>
      </c>
      <c r="BK25" s="302">
        <f t="shared" si="24"/>
        <v>2898338.4728941396</v>
      </c>
    </row>
    <row r="26" spans="1:63" x14ac:dyDescent="0.3">
      <c r="A26" s="2">
        <v>44919</v>
      </c>
      <c r="B26" s="301">
        <v>1</v>
      </c>
      <c r="C26" s="318">
        <f t="shared" si="12"/>
        <v>96774.193548387091</v>
      </c>
      <c r="D26" s="313">
        <v>1</v>
      </c>
      <c r="E26" s="318">
        <f t="shared" si="12"/>
        <v>74193.548387096773</v>
      </c>
      <c r="F26" s="313">
        <v>1</v>
      </c>
      <c r="G26" s="318">
        <f t="shared" ref="G26" si="46">G$1/$A$2*F26</f>
        <v>74193.548387096773</v>
      </c>
      <c r="H26" s="313"/>
      <c r="I26" s="314">
        <f>IF(SUM($H$3:H26)&gt;16,0,H26*(I$1/16))</f>
        <v>0</v>
      </c>
      <c r="J26" s="332"/>
      <c r="K26" s="308"/>
      <c r="L26" s="266" t="str">
        <f t="shared" si="0"/>
        <v>休</v>
      </c>
      <c r="M26" s="309" t="str">
        <f t="shared" si="1"/>
        <v/>
      </c>
      <c r="N26" s="8"/>
      <c r="O26" s="5"/>
      <c r="P26" s="266" t="str">
        <f t="shared" si="14"/>
        <v>休</v>
      </c>
      <c r="Q26" s="269" t="str">
        <f t="shared" si="2"/>
        <v/>
      </c>
      <c r="R26" s="8"/>
      <c r="S26" s="5"/>
      <c r="T26" s="266" t="str">
        <f t="shared" si="15"/>
        <v>休</v>
      </c>
      <c r="U26" s="269" t="str">
        <f t="shared" si="3"/>
        <v/>
      </c>
      <c r="V26" s="8"/>
      <c r="W26" s="5"/>
      <c r="X26" s="266" t="str">
        <f t="shared" si="16"/>
        <v>休</v>
      </c>
      <c r="Y26" s="269" t="str">
        <f t="shared" si="4"/>
        <v/>
      </c>
      <c r="Z26" s="8"/>
      <c r="AA26" s="5"/>
      <c r="AB26" s="266" t="str">
        <f t="shared" si="17"/>
        <v>休</v>
      </c>
      <c r="AC26" s="269" t="str">
        <f t="shared" si="5"/>
        <v/>
      </c>
      <c r="AD26" s="8"/>
      <c r="AE26" s="5"/>
      <c r="AF26" s="266" t="str">
        <f t="shared" si="18"/>
        <v>休</v>
      </c>
      <c r="AG26" s="269" t="str">
        <f t="shared" si="6"/>
        <v/>
      </c>
      <c r="AH26" s="8"/>
      <c r="AI26" s="5"/>
      <c r="AJ26" s="266" t="str">
        <f t="shared" si="19"/>
        <v>休</v>
      </c>
      <c r="AK26" s="269" t="str">
        <f t="shared" si="7"/>
        <v/>
      </c>
      <c r="AL26" s="8"/>
      <c r="AM26" s="5"/>
      <c r="AN26" s="266" t="str">
        <f t="shared" si="20"/>
        <v>休</v>
      </c>
      <c r="AO26" s="269" t="str">
        <f t="shared" si="8"/>
        <v/>
      </c>
      <c r="AP26" s="8"/>
      <c r="AQ26" s="5"/>
      <c r="AR26" s="266" t="str">
        <f t="shared" si="21"/>
        <v>休</v>
      </c>
      <c r="AS26" s="269" t="str">
        <f t="shared" si="9"/>
        <v/>
      </c>
      <c r="AT26" s="8"/>
      <c r="AU26" s="5"/>
      <c r="AV26" s="266" t="str">
        <f t="shared" si="22"/>
        <v>休</v>
      </c>
      <c r="AW26" s="269" t="str">
        <f t="shared" si="10"/>
        <v/>
      </c>
      <c r="AX26" s="307"/>
      <c r="AY26" s="308"/>
      <c r="AZ26" s="266" t="str">
        <f t="shared" si="23"/>
        <v>休</v>
      </c>
      <c r="BA26" s="309" t="str">
        <f t="shared" si="11"/>
        <v/>
      </c>
      <c r="BC26" s="345">
        <f>SUMIF($B$2:$BA$2,"당일 급여",B26:BA26)</f>
        <v>245161.29032258067</v>
      </c>
      <c r="BD26" s="280"/>
      <c r="BE26" s="302">
        <f>주류장부!J26</f>
        <v>0</v>
      </c>
      <c r="BF26" s="302">
        <f>SUMIF($B$2:$BA$2,"당일 급여",B26:BA26)</f>
        <v>245161.29032258067</v>
      </c>
      <c r="BG26" s="349" t="str">
        <f>IFERROR(BF26/BE26,"")</f>
        <v/>
      </c>
      <c r="BH26" s="302">
        <f>BE26*0.1</f>
        <v>0</v>
      </c>
      <c r="BI26" s="302">
        <f>BE26*0.025</f>
        <v>0</v>
      </c>
      <c r="BJ26" s="302">
        <f>BE26*0.23</f>
        <v>0</v>
      </c>
      <c r="BK26" s="302">
        <f t="shared" si="24"/>
        <v>-245161.29032258067</v>
      </c>
    </row>
    <row r="27" spans="1:63" x14ac:dyDescent="0.3">
      <c r="A27" s="2">
        <v>44920</v>
      </c>
      <c r="B27" s="301">
        <v>1</v>
      </c>
      <c r="C27" s="318">
        <f t="shared" si="12"/>
        <v>96774.193548387091</v>
      </c>
      <c r="D27" s="313">
        <v>1</v>
      </c>
      <c r="E27" s="318">
        <f t="shared" si="12"/>
        <v>74193.548387096773</v>
      </c>
      <c r="F27" s="313">
        <v>1</v>
      </c>
      <c r="G27" s="318">
        <f t="shared" ref="G27" si="47">G$1/$A$2*F27</f>
        <v>74193.548387096773</v>
      </c>
      <c r="H27" s="313"/>
      <c r="I27" s="314">
        <f>IF(SUM($H$3:H27)&gt;16,0,H27*(I$1/16))</f>
        <v>0</v>
      </c>
      <c r="J27" s="332"/>
      <c r="K27" s="308"/>
      <c r="L27" s="266" t="str">
        <f t="shared" si="0"/>
        <v>休</v>
      </c>
      <c r="M27" s="309" t="str">
        <f t="shared" si="1"/>
        <v/>
      </c>
      <c r="N27" s="8"/>
      <c r="O27" s="5"/>
      <c r="P27" s="266" t="str">
        <f t="shared" si="14"/>
        <v>休</v>
      </c>
      <c r="Q27" s="269" t="str">
        <f t="shared" si="2"/>
        <v/>
      </c>
      <c r="R27" s="8"/>
      <c r="S27" s="5"/>
      <c r="T27" s="266" t="str">
        <f t="shared" si="15"/>
        <v>休</v>
      </c>
      <c r="U27" s="269" t="str">
        <f t="shared" si="3"/>
        <v/>
      </c>
      <c r="V27" s="8"/>
      <c r="W27" s="5"/>
      <c r="X27" s="266" t="str">
        <f t="shared" si="16"/>
        <v>休</v>
      </c>
      <c r="Y27" s="269" t="str">
        <f t="shared" si="4"/>
        <v/>
      </c>
      <c r="Z27" s="8"/>
      <c r="AA27" s="5"/>
      <c r="AB27" s="266" t="str">
        <f t="shared" si="17"/>
        <v>休</v>
      </c>
      <c r="AC27" s="269" t="str">
        <f t="shared" si="5"/>
        <v/>
      </c>
      <c r="AD27" s="8"/>
      <c r="AE27" s="5"/>
      <c r="AF27" s="266" t="str">
        <f t="shared" si="18"/>
        <v>休</v>
      </c>
      <c r="AG27" s="269" t="str">
        <f t="shared" si="6"/>
        <v/>
      </c>
      <c r="AH27" s="8"/>
      <c r="AI27" s="5"/>
      <c r="AJ27" s="266" t="str">
        <f t="shared" si="19"/>
        <v>休</v>
      </c>
      <c r="AK27" s="269" t="str">
        <f t="shared" si="7"/>
        <v/>
      </c>
      <c r="AL27" s="8"/>
      <c r="AM27" s="5"/>
      <c r="AN27" s="266" t="str">
        <f t="shared" si="20"/>
        <v>休</v>
      </c>
      <c r="AO27" s="269" t="str">
        <f t="shared" si="8"/>
        <v/>
      </c>
      <c r="AP27" s="8"/>
      <c r="AQ27" s="5"/>
      <c r="AR27" s="266" t="str">
        <f t="shared" si="21"/>
        <v>休</v>
      </c>
      <c r="AS27" s="269" t="str">
        <f t="shared" si="9"/>
        <v/>
      </c>
      <c r="AT27" s="8"/>
      <c r="AU27" s="5"/>
      <c r="AV27" s="266" t="str">
        <f t="shared" si="22"/>
        <v>休</v>
      </c>
      <c r="AW27" s="269" t="str">
        <f t="shared" si="10"/>
        <v/>
      </c>
      <c r="AX27" s="307"/>
      <c r="AY27" s="308"/>
      <c r="AZ27" s="266" t="str">
        <f t="shared" si="23"/>
        <v>休</v>
      </c>
      <c r="BA27" s="309" t="str">
        <f t="shared" si="11"/>
        <v/>
      </c>
      <c r="BC27" s="345">
        <f>SUMIF($B$2:$BA$2,"당일 급여",B27:BA27)</f>
        <v>245161.29032258067</v>
      </c>
      <c r="BD27" s="280"/>
      <c r="BE27" s="302">
        <f>주류장부!J27</f>
        <v>0</v>
      </c>
      <c r="BF27" s="302">
        <f>SUMIF($B$2:$BA$2,"당일 급여",B27:BA27)</f>
        <v>245161.29032258067</v>
      </c>
      <c r="BG27" s="349" t="str">
        <f>IFERROR(BF27/BE27,"")</f>
        <v/>
      </c>
      <c r="BH27" s="302">
        <f>BE27*0.1</f>
        <v>0</v>
      </c>
      <c r="BI27" s="302">
        <f>BE27*0.025</f>
        <v>0</v>
      </c>
      <c r="BJ27" s="302">
        <f>BE27*0.23</f>
        <v>0</v>
      </c>
      <c r="BK27" s="302">
        <f t="shared" si="24"/>
        <v>-245161.29032258067</v>
      </c>
    </row>
    <row r="28" spans="1:63" x14ac:dyDescent="0.3">
      <c r="A28" s="1">
        <v>44921</v>
      </c>
      <c r="B28" s="300">
        <v>1</v>
      </c>
      <c r="C28" s="317">
        <f t="shared" si="12"/>
        <v>96774.193548387091</v>
      </c>
      <c r="D28" s="312">
        <v>1</v>
      </c>
      <c r="E28" s="317">
        <f t="shared" si="12"/>
        <v>74193.548387096773</v>
      </c>
      <c r="F28" s="312">
        <v>1</v>
      </c>
      <c r="G28" s="317">
        <f t="shared" ref="G28" si="48">G$1/$A$2*F28</f>
        <v>74193.548387096773</v>
      </c>
      <c r="H28" s="312">
        <v>1</v>
      </c>
      <c r="I28" s="324">
        <f>IF(SUM($H$3:H28)&gt;16,0,H28*(I$1/16))</f>
        <v>0</v>
      </c>
      <c r="J28" s="331">
        <v>0.875</v>
      </c>
      <c r="K28" s="305">
        <v>6.25E-2</v>
      </c>
      <c r="L28" s="265">
        <f t="shared" si="0"/>
        <v>4.5</v>
      </c>
      <c r="M28" s="306">
        <f t="shared" si="1"/>
        <v>202500</v>
      </c>
      <c r="N28" s="7"/>
      <c r="O28" s="4"/>
      <c r="P28" s="265" t="str">
        <f t="shared" si="14"/>
        <v>休</v>
      </c>
      <c r="Q28" s="268" t="str">
        <f t="shared" si="2"/>
        <v/>
      </c>
      <c r="R28" s="7"/>
      <c r="S28" s="4"/>
      <c r="T28" s="265" t="str">
        <f t="shared" si="15"/>
        <v>休</v>
      </c>
      <c r="U28" s="268" t="str">
        <f t="shared" si="3"/>
        <v/>
      </c>
      <c r="V28" s="7"/>
      <c r="W28" s="4"/>
      <c r="X28" s="265" t="str">
        <f t="shared" si="16"/>
        <v>休</v>
      </c>
      <c r="Y28" s="268" t="str">
        <f t="shared" si="4"/>
        <v/>
      </c>
      <c r="Z28" s="7">
        <v>0.875</v>
      </c>
      <c r="AA28" s="4">
        <v>0</v>
      </c>
      <c r="AB28" s="265">
        <f t="shared" si="17"/>
        <v>3</v>
      </c>
      <c r="AC28" s="268">
        <f t="shared" si="5"/>
        <v>111000</v>
      </c>
      <c r="AD28" s="7">
        <v>0.83333333333333337</v>
      </c>
      <c r="AE28" s="4">
        <v>6.25E-2</v>
      </c>
      <c r="AF28" s="265">
        <f t="shared" si="18"/>
        <v>5.4999999999999991</v>
      </c>
      <c r="AG28" s="268">
        <f t="shared" si="6"/>
        <v>208999.99999999997</v>
      </c>
      <c r="AH28" s="7"/>
      <c r="AI28" s="4"/>
      <c r="AJ28" s="265" t="str">
        <f t="shared" si="19"/>
        <v>休</v>
      </c>
      <c r="AK28" s="268" t="str">
        <f t="shared" si="7"/>
        <v/>
      </c>
      <c r="AL28" s="7"/>
      <c r="AM28" s="4"/>
      <c r="AN28" s="265" t="str">
        <f t="shared" si="20"/>
        <v>休</v>
      </c>
      <c r="AO28" s="268" t="str">
        <f t="shared" si="8"/>
        <v/>
      </c>
      <c r="AP28" s="7"/>
      <c r="AQ28" s="4"/>
      <c r="AR28" s="265" t="str">
        <f t="shared" si="21"/>
        <v>休</v>
      </c>
      <c r="AS28" s="268" t="str">
        <f t="shared" si="9"/>
        <v/>
      </c>
      <c r="AT28" s="7"/>
      <c r="AU28" s="4"/>
      <c r="AV28" s="265" t="str">
        <f t="shared" si="22"/>
        <v>休</v>
      </c>
      <c r="AW28" s="268" t="str">
        <f t="shared" si="10"/>
        <v/>
      </c>
      <c r="AX28" s="304"/>
      <c r="AY28" s="305"/>
      <c r="AZ28" s="265" t="str">
        <f t="shared" si="23"/>
        <v>休</v>
      </c>
      <c r="BA28" s="306" t="str">
        <f t="shared" si="11"/>
        <v/>
      </c>
      <c r="BC28" s="344">
        <f>SUMIF($B$2:$BA$2,"당일 급여",B28:BA28)</f>
        <v>767661.29032258061</v>
      </c>
      <c r="BD28" s="280"/>
      <c r="BE28" s="302">
        <f>주류장부!J28</f>
        <v>990000</v>
      </c>
      <c r="BF28" s="302">
        <f>SUMIF($B$2:$BA$2,"당일 급여",B28:BA28)</f>
        <v>767661.29032258061</v>
      </c>
      <c r="BG28" s="349">
        <f>IFERROR(BF28/BE28,"")</f>
        <v>0.77541544477028346</v>
      </c>
      <c r="BH28" s="302">
        <f>BE28*0.1</f>
        <v>99000</v>
      </c>
      <c r="BI28" s="302">
        <f>BE28*0.025</f>
        <v>24750</v>
      </c>
      <c r="BJ28" s="302">
        <f>BE28*0.23</f>
        <v>227700</v>
      </c>
      <c r="BK28" s="302">
        <f t="shared" si="24"/>
        <v>-129112.06573802535</v>
      </c>
    </row>
    <row r="29" spans="1:63" x14ac:dyDescent="0.3">
      <c r="A29" s="1">
        <v>44922</v>
      </c>
      <c r="B29" s="300">
        <v>1</v>
      </c>
      <c r="C29" s="317">
        <f t="shared" si="12"/>
        <v>96774.193548387091</v>
      </c>
      <c r="D29" s="312">
        <v>1</v>
      </c>
      <c r="E29" s="317">
        <f t="shared" si="12"/>
        <v>74193.548387096773</v>
      </c>
      <c r="F29" s="312">
        <v>1</v>
      </c>
      <c r="G29" s="317">
        <f t="shared" ref="G29" si="49">G$1/$A$2*F29</f>
        <v>74193.548387096773</v>
      </c>
      <c r="H29" s="312">
        <v>1</v>
      </c>
      <c r="I29" s="324">
        <f>IF(SUM($H$3:H29)&gt;16,0,H29*(I$1/16))</f>
        <v>0</v>
      </c>
      <c r="J29" s="331">
        <v>0.83333333333333337</v>
      </c>
      <c r="K29" s="305">
        <v>6.25E-2</v>
      </c>
      <c r="L29" s="265">
        <f t="shared" si="0"/>
        <v>5.4999999999999991</v>
      </c>
      <c r="M29" s="306">
        <f t="shared" si="1"/>
        <v>247499.99999999997</v>
      </c>
      <c r="N29" s="7">
        <v>0.875</v>
      </c>
      <c r="O29" s="4">
        <v>8.3333333333333329E-2</v>
      </c>
      <c r="P29" s="265">
        <f t="shared" si="14"/>
        <v>5.0000000000000009</v>
      </c>
      <c r="Q29" s="268">
        <f t="shared" si="2"/>
        <v>190000.00000000003</v>
      </c>
      <c r="R29" s="7"/>
      <c r="S29" s="4"/>
      <c r="T29" s="265" t="str">
        <f t="shared" si="15"/>
        <v>休</v>
      </c>
      <c r="U29" s="268" t="str">
        <f t="shared" si="3"/>
        <v/>
      </c>
      <c r="V29" s="7"/>
      <c r="W29" s="4"/>
      <c r="X29" s="265" t="str">
        <f t="shared" si="16"/>
        <v>休</v>
      </c>
      <c r="Y29" s="268" t="str">
        <f t="shared" si="4"/>
        <v/>
      </c>
      <c r="Z29" s="7"/>
      <c r="AA29" s="4"/>
      <c r="AB29" s="265" t="str">
        <f t="shared" si="17"/>
        <v>休</v>
      </c>
      <c r="AC29" s="268" t="str">
        <f t="shared" si="5"/>
        <v/>
      </c>
      <c r="AD29" s="7">
        <v>0.83333333333333337</v>
      </c>
      <c r="AE29" s="4">
        <v>6.25E-2</v>
      </c>
      <c r="AF29" s="265">
        <f t="shared" si="18"/>
        <v>5.4999999999999991</v>
      </c>
      <c r="AG29" s="268">
        <f t="shared" si="6"/>
        <v>208999.99999999997</v>
      </c>
      <c r="AH29" s="7">
        <v>0.83333333333333337</v>
      </c>
      <c r="AI29" s="4">
        <v>4.1666666666666664E-2</v>
      </c>
      <c r="AJ29" s="265">
        <f t="shared" si="19"/>
        <v>4.9999999999999982</v>
      </c>
      <c r="AK29" s="268">
        <f t="shared" si="7"/>
        <v>199999.99999999994</v>
      </c>
      <c r="AL29" s="7"/>
      <c r="AM29" s="4"/>
      <c r="AN29" s="265" t="str">
        <f t="shared" si="20"/>
        <v>休</v>
      </c>
      <c r="AO29" s="268" t="str">
        <f t="shared" si="8"/>
        <v/>
      </c>
      <c r="AP29" s="7"/>
      <c r="AQ29" s="4"/>
      <c r="AR29" s="265" t="str">
        <f t="shared" si="21"/>
        <v>休</v>
      </c>
      <c r="AS29" s="268" t="str">
        <f t="shared" si="9"/>
        <v/>
      </c>
      <c r="AT29" s="7"/>
      <c r="AU29" s="4"/>
      <c r="AV29" s="265" t="str">
        <f t="shared" si="22"/>
        <v>休</v>
      </c>
      <c r="AW29" s="268" t="str">
        <f t="shared" si="10"/>
        <v/>
      </c>
      <c r="AX29" s="304"/>
      <c r="AY29" s="305"/>
      <c r="AZ29" s="265" t="str">
        <f t="shared" si="23"/>
        <v>休</v>
      </c>
      <c r="BA29" s="306" t="str">
        <f t="shared" si="11"/>
        <v/>
      </c>
      <c r="BC29" s="344">
        <f>SUMIF($B$2:$BA$2,"당일 급여",B29:BA29)</f>
        <v>1091661.2903225806</v>
      </c>
      <c r="BD29" s="280"/>
      <c r="BE29" s="302">
        <f>주류장부!J29</f>
        <v>4210000</v>
      </c>
      <c r="BF29" s="302">
        <f>SUMIF($B$2:$BA$2,"당일 급여",B29:BA29)</f>
        <v>1091661.2903225806</v>
      </c>
      <c r="BG29" s="349">
        <f>IFERROR(BF29/BE29,"")</f>
        <v>0.25930196919776261</v>
      </c>
      <c r="BH29" s="302">
        <f>BE29*0.1</f>
        <v>421000</v>
      </c>
      <c r="BI29" s="302">
        <f>BE29*0.025</f>
        <v>105250</v>
      </c>
      <c r="BJ29" s="302">
        <f>BE29*0.23</f>
        <v>968300</v>
      </c>
      <c r="BK29" s="302">
        <f t="shared" si="24"/>
        <v>1623788.4503754503</v>
      </c>
    </row>
    <row r="30" spans="1:63" x14ac:dyDescent="0.3">
      <c r="A30" s="1">
        <v>44923</v>
      </c>
      <c r="B30" s="300">
        <v>1</v>
      </c>
      <c r="C30" s="317">
        <f t="shared" si="12"/>
        <v>96774.193548387091</v>
      </c>
      <c r="D30" s="312">
        <v>1</v>
      </c>
      <c r="E30" s="317">
        <f t="shared" si="12"/>
        <v>74193.548387096773</v>
      </c>
      <c r="F30" s="312">
        <v>1</v>
      </c>
      <c r="G30" s="317">
        <f t="shared" ref="G30" si="50">G$1/$A$2*F30</f>
        <v>74193.548387096773</v>
      </c>
      <c r="H30" s="312">
        <v>1</v>
      </c>
      <c r="I30" s="324">
        <f>IF(SUM($H$3:H30)&gt;16,0,H30*(I$1/16))</f>
        <v>0</v>
      </c>
      <c r="J30" s="331">
        <v>0.83333333333333337</v>
      </c>
      <c r="K30" s="305">
        <v>0.97916666666666663</v>
      </c>
      <c r="L30" s="265">
        <f t="shared" si="0"/>
        <v>3.4999999999999982</v>
      </c>
      <c r="M30" s="306">
        <f t="shared" si="1"/>
        <v>157499.99999999991</v>
      </c>
      <c r="N30" s="7">
        <v>0.83333333333333337</v>
      </c>
      <c r="O30" s="4">
        <v>4.1666666666666664E-2</v>
      </c>
      <c r="P30" s="265">
        <f t="shared" si="14"/>
        <v>4.9999999999999982</v>
      </c>
      <c r="Q30" s="268">
        <f t="shared" si="2"/>
        <v>189999.99999999994</v>
      </c>
      <c r="R30" s="7"/>
      <c r="S30" s="4"/>
      <c r="T30" s="265" t="str">
        <f t="shared" si="15"/>
        <v>休</v>
      </c>
      <c r="U30" s="268" t="str">
        <f t="shared" si="3"/>
        <v/>
      </c>
      <c r="V30" s="7"/>
      <c r="W30" s="4"/>
      <c r="X30" s="265" t="str">
        <f t="shared" si="16"/>
        <v>休</v>
      </c>
      <c r="Y30" s="268" t="str">
        <f t="shared" si="4"/>
        <v/>
      </c>
      <c r="Z30" s="7">
        <v>0.85416666666666663</v>
      </c>
      <c r="AA30" s="4">
        <v>2.0833333333333332E-2</v>
      </c>
      <c r="AB30" s="265">
        <f t="shared" si="17"/>
        <v>4.0000000000000018</v>
      </c>
      <c r="AC30" s="268">
        <f t="shared" si="5"/>
        <v>148000.00000000006</v>
      </c>
      <c r="AD30" s="7">
        <v>0.83333333333333337</v>
      </c>
      <c r="AE30" s="4">
        <v>4.1666666666666664E-2</v>
      </c>
      <c r="AF30" s="265">
        <f t="shared" si="18"/>
        <v>4.9999999999999982</v>
      </c>
      <c r="AG30" s="268">
        <f t="shared" si="6"/>
        <v>189999.99999999994</v>
      </c>
      <c r="AH30" s="7">
        <v>0.83333333333333337</v>
      </c>
      <c r="AI30" s="4">
        <v>4.1666666666666664E-2</v>
      </c>
      <c r="AJ30" s="265">
        <f t="shared" si="19"/>
        <v>4.9999999999999982</v>
      </c>
      <c r="AK30" s="268">
        <f t="shared" si="7"/>
        <v>199999.99999999994</v>
      </c>
      <c r="AL30" s="7"/>
      <c r="AM30" s="4"/>
      <c r="AN30" s="265" t="str">
        <f t="shared" si="20"/>
        <v>休</v>
      </c>
      <c r="AO30" s="268" t="str">
        <f t="shared" si="8"/>
        <v/>
      </c>
      <c r="AP30" s="7"/>
      <c r="AQ30" s="4"/>
      <c r="AR30" s="265" t="str">
        <f t="shared" si="21"/>
        <v>休</v>
      </c>
      <c r="AS30" s="268" t="str">
        <f t="shared" si="9"/>
        <v/>
      </c>
      <c r="AT30" s="7"/>
      <c r="AU30" s="4"/>
      <c r="AV30" s="265" t="str">
        <f t="shared" si="22"/>
        <v>休</v>
      </c>
      <c r="AW30" s="268" t="str">
        <f t="shared" si="10"/>
        <v/>
      </c>
      <c r="AX30" s="304"/>
      <c r="AY30" s="305"/>
      <c r="AZ30" s="265" t="str">
        <f t="shared" si="23"/>
        <v>休</v>
      </c>
      <c r="BA30" s="306" t="str">
        <f t="shared" si="11"/>
        <v/>
      </c>
      <c r="BC30" s="344">
        <f>SUMIF($B$2:$BA$2,"당일 급여",B30:BA30)</f>
        <v>1130661.2903225806</v>
      </c>
      <c r="BD30" s="280"/>
      <c r="BE30" s="302">
        <f>주류장부!J30</f>
        <v>1600000</v>
      </c>
      <c r="BF30" s="302">
        <f>SUMIF($B$2:$BA$2,"당일 급여",B30:BA30)</f>
        <v>1130661.2903225806</v>
      </c>
      <c r="BG30" s="349">
        <f>IFERROR(BF30/BE30,"")</f>
        <v>0.7066633064516129</v>
      </c>
      <c r="BH30" s="302">
        <f>BE30*0.1</f>
        <v>160000</v>
      </c>
      <c r="BI30" s="302">
        <f>BE30*0.025</f>
        <v>40000</v>
      </c>
      <c r="BJ30" s="302">
        <f>BE30*0.23</f>
        <v>368000</v>
      </c>
      <c r="BK30" s="302">
        <f t="shared" si="24"/>
        <v>-98661.996985886944</v>
      </c>
    </row>
    <row r="31" spans="1:63" x14ac:dyDescent="0.3">
      <c r="A31" s="1">
        <v>44924</v>
      </c>
      <c r="B31" s="300">
        <v>1</v>
      </c>
      <c r="C31" s="317">
        <f t="shared" si="12"/>
        <v>96774.193548387091</v>
      </c>
      <c r="D31" s="312">
        <v>1</v>
      </c>
      <c r="E31" s="317">
        <f t="shared" si="12"/>
        <v>74193.548387096773</v>
      </c>
      <c r="F31" s="312">
        <v>1</v>
      </c>
      <c r="G31" s="317">
        <f t="shared" ref="G31" si="51">G$1/$A$2*F31</f>
        <v>74193.548387096773</v>
      </c>
      <c r="H31" s="312">
        <v>1</v>
      </c>
      <c r="I31" s="324">
        <f>IF(SUM($H$3:H31)&gt;16,0,H31*(I$1/16))</f>
        <v>0</v>
      </c>
      <c r="J31" s="331">
        <v>0.875</v>
      </c>
      <c r="K31" s="305">
        <v>8.3333333333333329E-2</v>
      </c>
      <c r="L31" s="265">
        <f t="shared" si="0"/>
        <v>5.0000000000000009</v>
      </c>
      <c r="M31" s="306">
        <f t="shared" si="1"/>
        <v>225000.00000000003</v>
      </c>
      <c r="N31" s="7">
        <v>0.9375</v>
      </c>
      <c r="O31" s="4">
        <v>8.3333333333333329E-2</v>
      </c>
      <c r="P31" s="265">
        <f t="shared" si="14"/>
        <v>3.5000000000000009</v>
      </c>
      <c r="Q31" s="268">
        <f t="shared" si="2"/>
        <v>133000.00000000003</v>
      </c>
      <c r="R31" s="7"/>
      <c r="S31" s="4"/>
      <c r="T31" s="265" t="str">
        <f t="shared" si="15"/>
        <v>休</v>
      </c>
      <c r="U31" s="268" t="str">
        <f t="shared" si="3"/>
        <v/>
      </c>
      <c r="V31" s="7"/>
      <c r="W31" s="4"/>
      <c r="X31" s="265" t="str">
        <f t="shared" si="16"/>
        <v>休</v>
      </c>
      <c r="Y31" s="268" t="str">
        <f t="shared" si="4"/>
        <v/>
      </c>
      <c r="Z31" s="7"/>
      <c r="AA31" s="4"/>
      <c r="AB31" s="265" t="str">
        <f t="shared" si="17"/>
        <v>休</v>
      </c>
      <c r="AC31" s="268" t="str">
        <f t="shared" si="5"/>
        <v/>
      </c>
      <c r="AD31" s="7">
        <v>0.83333333333333337</v>
      </c>
      <c r="AE31" s="4">
        <v>8.3333333333333329E-2</v>
      </c>
      <c r="AF31" s="265">
        <f t="shared" si="18"/>
        <v>6</v>
      </c>
      <c r="AG31" s="268">
        <f t="shared" si="6"/>
        <v>228000</v>
      </c>
      <c r="AH31" s="7"/>
      <c r="AI31" s="4"/>
      <c r="AJ31" s="265" t="str">
        <f t="shared" si="19"/>
        <v>休</v>
      </c>
      <c r="AK31" s="268" t="str">
        <f t="shared" si="7"/>
        <v/>
      </c>
      <c r="AL31" s="7"/>
      <c r="AM31" s="4"/>
      <c r="AN31" s="265" t="str">
        <f t="shared" si="20"/>
        <v>休</v>
      </c>
      <c r="AO31" s="268" t="str">
        <f t="shared" si="8"/>
        <v/>
      </c>
      <c r="AP31" s="7"/>
      <c r="AQ31" s="4"/>
      <c r="AR31" s="265" t="str">
        <f t="shared" si="21"/>
        <v>休</v>
      </c>
      <c r="AS31" s="268" t="str">
        <f t="shared" si="9"/>
        <v/>
      </c>
      <c r="AT31" s="7">
        <v>0.875</v>
      </c>
      <c r="AU31" s="4">
        <v>6.25E-2</v>
      </c>
      <c r="AV31" s="265">
        <f t="shared" si="22"/>
        <v>4.5</v>
      </c>
      <c r="AW31" s="268">
        <f t="shared" si="10"/>
        <v>202500</v>
      </c>
      <c r="AX31" s="304"/>
      <c r="AY31" s="305"/>
      <c r="AZ31" s="265" t="str">
        <f t="shared" si="23"/>
        <v>休</v>
      </c>
      <c r="BA31" s="306" t="str">
        <f t="shared" si="11"/>
        <v/>
      </c>
      <c r="BC31" s="344">
        <f>SUMIF($B$2:$BA$2,"당일 급여",B31:BA31)</f>
        <v>1033661.2903225807</v>
      </c>
      <c r="BD31" s="280"/>
      <c r="BE31" s="302">
        <f>주류장부!J31</f>
        <v>2490000</v>
      </c>
      <c r="BF31" s="302">
        <f>SUMIF($B$2:$BA$2,"당일 급여",B31:BA31)</f>
        <v>1033661.2903225807</v>
      </c>
      <c r="BG31" s="349">
        <f>IFERROR(BF31/BE31,"")</f>
        <v>0.41512501619380754</v>
      </c>
      <c r="BH31" s="302">
        <f>BE31*0.1</f>
        <v>249000</v>
      </c>
      <c r="BI31" s="302">
        <f>BE31*0.025</f>
        <v>62250</v>
      </c>
      <c r="BJ31" s="302">
        <f>BE31*0.23</f>
        <v>572700</v>
      </c>
      <c r="BK31" s="302">
        <f t="shared" si="24"/>
        <v>572388.29455240304</v>
      </c>
    </row>
    <row r="32" spans="1:63" x14ac:dyDescent="0.3">
      <c r="A32" s="1">
        <v>44925</v>
      </c>
      <c r="B32" s="300">
        <v>1</v>
      </c>
      <c r="C32" s="317">
        <f t="shared" si="12"/>
        <v>96774.193548387091</v>
      </c>
      <c r="D32" s="312">
        <v>1</v>
      </c>
      <c r="E32" s="317">
        <f t="shared" si="12"/>
        <v>74193.548387096773</v>
      </c>
      <c r="F32" s="312">
        <v>1</v>
      </c>
      <c r="G32" s="317">
        <f t="shared" ref="G32" si="52">G$1/$A$2*F32</f>
        <v>74193.548387096773</v>
      </c>
      <c r="H32" s="312">
        <v>1</v>
      </c>
      <c r="I32" s="324">
        <f>IF(SUM($H$3:H32)&gt;16,0,H32*(I$1/16))</f>
        <v>0</v>
      </c>
      <c r="J32" s="331">
        <v>0.875</v>
      </c>
      <c r="K32" s="305">
        <v>8.3333333333333329E-2</v>
      </c>
      <c r="L32" s="265">
        <f t="shared" si="0"/>
        <v>5.0000000000000009</v>
      </c>
      <c r="M32" s="306">
        <f t="shared" si="1"/>
        <v>225000.00000000003</v>
      </c>
      <c r="N32" s="7">
        <v>0.875</v>
      </c>
      <c r="O32" s="4">
        <v>8.3333333333333329E-2</v>
      </c>
      <c r="P32" s="265">
        <f t="shared" si="14"/>
        <v>5.0000000000000009</v>
      </c>
      <c r="Q32" s="268">
        <f t="shared" si="2"/>
        <v>190000.00000000003</v>
      </c>
      <c r="R32" s="7"/>
      <c r="S32" s="4"/>
      <c r="T32" s="265" t="str">
        <f t="shared" si="15"/>
        <v>休</v>
      </c>
      <c r="U32" s="268" t="str">
        <f t="shared" si="3"/>
        <v/>
      </c>
      <c r="V32" s="7"/>
      <c r="W32" s="4"/>
      <c r="X32" s="265" t="str">
        <f t="shared" si="16"/>
        <v>休</v>
      </c>
      <c r="Y32" s="268" t="str">
        <f t="shared" si="4"/>
        <v/>
      </c>
      <c r="Z32" s="7">
        <v>0.83333333333333337</v>
      </c>
      <c r="AA32" s="4">
        <v>8.3333333333333329E-2</v>
      </c>
      <c r="AB32" s="265">
        <f t="shared" si="17"/>
        <v>6</v>
      </c>
      <c r="AC32" s="268">
        <f t="shared" si="5"/>
        <v>222000</v>
      </c>
      <c r="AD32" s="7">
        <v>0.83333333333333337</v>
      </c>
      <c r="AE32" s="4">
        <v>6.25E-2</v>
      </c>
      <c r="AF32" s="265">
        <f t="shared" si="18"/>
        <v>5.4999999999999991</v>
      </c>
      <c r="AG32" s="268">
        <f t="shared" si="6"/>
        <v>208999.99999999997</v>
      </c>
      <c r="AH32" s="7"/>
      <c r="AI32" s="4"/>
      <c r="AJ32" s="265" t="str">
        <f t="shared" si="19"/>
        <v>休</v>
      </c>
      <c r="AK32" s="268" t="str">
        <f t="shared" si="7"/>
        <v/>
      </c>
      <c r="AL32" s="7"/>
      <c r="AM32" s="4"/>
      <c r="AN32" s="265" t="str">
        <f t="shared" si="20"/>
        <v>休</v>
      </c>
      <c r="AO32" s="268" t="str">
        <f t="shared" si="8"/>
        <v/>
      </c>
      <c r="AP32" s="7"/>
      <c r="AQ32" s="4"/>
      <c r="AR32" s="265" t="str">
        <f t="shared" si="21"/>
        <v>休</v>
      </c>
      <c r="AS32" s="268" t="str">
        <f t="shared" si="9"/>
        <v/>
      </c>
      <c r="AT32" s="7"/>
      <c r="AU32" s="4"/>
      <c r="AV32" s="265" t="str">
        <f t="shared" si="22"/>
        <v>休</v>
      </c>
      <c r="AW32" s="268" t="str">
        <f t="shared" si="10"/>
        <v/>
      </c>
      <c r="AX32" s="304"/>
      <c r="AY32" s="305"/>
      <c r="AZ32" s="265" t="str">
        <f t="shared" si="23"/>
        <v>休</v>
      </c>
      <c r="BA32" s="306" t="str">
        <f t="shared" si="11"/>
        <v/>
      </c>
      <c r="BC32" s="344">
        <f>SUMIF($B$2:$BA$2,"당일 급여",B32:BA32)</f>
        <v>1091161.2903225806</v>
      </c>
      <c r="BD32" s="280"/>
      <c r="BE32" s="302">
        <f>주류장부!J32</f>
        <v>3610000</v>
      </c>
      <c r="BF32" s="302">
        <f>SUMIF($B$2:$BA$2,"당일 급여",B32:BA32)</f>
        <v>1091161.2903225806</v>
      </c>
      <c r="BG32" s="349">
        <f>IFERROR(BF32/BE32,"")</f>
        <v>0.30226074524171209</v>
      </c>
      <c r="BH32" s="302">
        <f>BE32*0.1</f>
        <v>361000</v>
      </c>
      <c r="BI32" s="302">
        <f>BE32*0.025</f>
        <v>90250</v>
      </c>
      <c r="BJ32" s="302">
        <f>BE32*0.23</f>
        <v>830300</v>
      </c>
      <c r="BK32" s="302">
        <f t="shared" si="24"/>
        <v>1237288.4074166743</v>
      </c>
    </row>
    <row r="33" spans="1:65" ht="17.25" thickBot="1" x14ac:dyDescent="0.35">
      <c r="A33" s="2">
        <v>44926</v>
      </c>
      <c r="B33" s="320">
        <v>1</v>
      </c>
      <c r="C33" s="319">
        <f t="shared" si="12"/>
        <v>96774.193548387091</v>
      </c>
      <c r="D33" s="315">
        <v>1</v>
      </c>
      <c r="E33" s="319">
        <f t="shared" si="12"/>
        <v>74193.548387096773</v>
      </c>
      <c r="F33" s="315">
        <v>1</v>
      </c>
      <c r="G33" s="319">
        <f t="shared" ref="G33" si="53">G$1/$A$2*F33</f>
        <v>74193.548387096773</v>
      </c>
      <c r="H33" s="315"/>
      <c r="I33" s="316">
        <f>IF(SUM($H$3:H33)&gt;16,0,H33*(I$1/16))</f>
        <v>0</v>
      </c>
      <c r="J33" s="333"/>
      <c r="K33" s="310"/>
      <c r="L33" s="267" t="str">
        <f t="shared" si="0"/>
        <v>休</v>
      </c>
      <c r="M33" s="311" t="str">
        <f t="shared" si="1"/>
        <v/>
      </c>
      <c r="N33" s="9"/>
      <c r="O33" s="10"/>
      <c r="P33" s="267" t="str">
        <f t="shared" si="14"/>
        <v>休</v>
      </c>
      <c r="Q33" s="270" t="str">
        <f t="shared" si="2"/>
        <v/>
      </c>
      <c r="R33" s="9"/>
      <c r="S33" s="10"/>
      <c r="T33" s="267" t="str">
        <f t="shared" si="15"/>
        <v>休</v>
      </c>
      <c r="U33" s="270" t="str">
        <f t="shared" si="3"/>
        <v/>
      </c>
      <c r="V33" s="9"/>
      <c r="W33" s="10"/>
      <c r="X33" s="267" t="str">
        <f t="shared" si="16"/>
        <v>休</v>
      </c>
      <c r="Y33" s="270" t="str">
        <f t="shared" si="4"/>
        <v/>
      </c>
      <c r="Z33" s="9"/>
      <c r="AA33" s="10"/>
      <c r="AB33" s="267" t="str">
        <f t="shared" si="17"/>
        <v>休</v>
      </c>
      <c r="AC33" s="270" t="str">
        <f t="shared" si="5"/>
        <v/>
      </c>
      <c r="AD33" s="9"/>
      <c r="AE33" s="10"/>
      <c r="AF33" s="267" t="str">
        <f t="shared" si="18"/>
        <v>休</v>
      </c>
      <c r="AG33" s="270" t="str">
        <f t="shared" si="6"/>
        <v/>
      </c>
      <c r="AH33" s="9"/>
      <c r="AI33" s="10"/>
      <c r="AJ33" s="267" t="str">
        <f t="shared" si="19"/>
        <v>休</v>
      </c>
      <c r="AK33" s="270" t="str">
        <f t="shared" si="7"/>
        <v/>
      </c>
      <c r="AL33" s="9"/>
      <c r="AM33" s="10"/>
      <c r="AN33" s="267" t="str">
        <f t="shared" si="20"/>
        <v>休</v>
      </c>
      <c r="AO33" s="270" t="str">
        <f t="shared" si="8"/>
        <v/>
      </c>
      <c r="AP33" s="9"/>
      <c r="AQ33" s="10"/>
      <c r="AR33" s="267" t="str">
        <f t="shared" si="21"/>
        <v>休</v>
      </c>
      <c r="AS33" s="270" t="str">
        <f t="shared" si="9"/>
        <v/>
      </c>
      <c r="AT33" s="9"/>
      <c r="AU33" s="10"/>
      <c r="AV33" s="267" t="str">
        <f t="shared" si="22"/>
        <v>休</v>
      </c>
      <c r="AW33" s="270" t="str">
        <f t="shared" si="10"/>
        <v/>
      </c>
      <c r="AX33" s="9"/>
      <c r="AY33" s="310"/>
      <c r="AZ33" s="267" t="str">
        <f t="shared" si="23"/>
        <v>休</v>
      </c>
      <c r="BA33" s="311" t="str">
        <f t="shared" si="11"/>
        <v/>
      </c>
      <c r="BC33" s="346">
        <f>SUMIF($B$2:$BA$2,"당일 급여",B33:BA33)</f>
        <v>245161.29032258067</v>
      </c>
      <c r="BD33" s="280"/>
      <c r="BE33" s="302">
        <f>주류장부!J33</f>
        <v>0</v>
      </c>
      <c r="BF33" s="302">
        <f>SUMIF($B$2:$BA$2,"당일 급여",B33:BA33)</f>
        <v>245161.29032258067</v>
      </c>
      <c r="BG33" s="349" t="str">
        <f>IFERROR(BF33/BE33,"")</f>
        <v/>
      </c>
      <c r="BH33" s="302">
        <f>BE33*0.1</f>
        <v>0</v>
      </c>
      <c r="BI33" s="302">
        <f>BE33*0.025</f>
        <v>0</v>
      </c>
      <c r="BJ33" s="302">
        <f>BE33*0.23</f>
        <v>0</v>
      </c>
      <c r="BK33" s="302">
        <f t="shared" si="24"/>
        <v>-245161.29032258067</v>
      </c>
    </row>
    <row r="34" spans="1:65" ht="17.25" thickBot="1" x14ac:dyDescent="0.35">
      <c r="A34" s="2" t="s">
        <v>18</v>
      </c>
      <c r="B34" s="282">
        <f>SUM(B3:B33)</f>
        <v>31</v>
      </c>
      <c r="C34" s="282"/>
      <c r="D34" s="282">
        <f>SUM(D3:D33)</f>
        <v>30</v>
      </c>
      <c r="E34" s="282"/>
      <c r="F34" s="282">
        <f>SUM(F3:F33)</f>
        <v>31</v>
      </c>
      <c r="G34" s="282"/>
      <c r="H34" s="282">
        <f>SUM(H3:H33)</f>
        <v>22</v>
      </c>
      <c r="I34" s="282"/>
      <c r="J34" s="3"/>
      <c r="K34" s="3"/>
      <c r="L34" s="3">
        <f>SUM(L3:L33)</f>
        <v>91.5</v>
      </c>
      <c r="M34" s="3"/>
      <c r="N34" s="3"/>
      <c r="O34" s="3"/>
      <c r="P34" s="3">
        <f>SUM(P3:P33)</f>
        <v>85</v>
      </c>
      <c r="Q34" s="3"/>
      <c r="R34" s="3"/>
      <c r="S34" s="3"/>
      <c r="T34" s="3">
        <f>SUM(T3:T33)</f>
        <v>62.5</v>
      </c>
      <c r="U34" s="3"/>
      <c r="V34" s="3"/>
      <c r="W34" s="3"/>
      <c r="X34" s="3">
        <f>SUM(X3:X33)</f>
        <v>43.499999999999993</v>
      </c>
      <c r="Y34" s="3"/>
      <c r="Z34" s="3"/>
      <c r="AA34" s="3"/>
      <c r="AB34" s="3">
        <f>SUM(AB3:AB33)</f>
        <v>75.5</v>
      </c>
      <c r="AC34" s="3"/>
      <c r="AD34" s="3"/>
      <c r="AE34" s="3"/>
      <c r="AF34" s="3">
        <f>SUM(AF3:AF33)</f>
        <v>105</v>
      </c>
      <c r="AG34" s="3"/>
      <c r="AH34" s="3"/>
      <c r="AI34" s="3"/>
      <c r="AJ34" s="3">
        <f>SUM(AJ3:AJ33)</f>
        <v>87.5</v>
      </c>
      <c r="AK34" s="3"/>
      <c r="AL34" s="3"/>
      <c r="AM34" s="3"/>
      <c r="AN34" s="3">
        <f>SUM(AN3:AN33)</f>
        <v>43.5</v>
      </c>
      <c r="AO34" s="3"/>
      <c r="AP34" s="3"/>
      <c r="AQ34" s="3"/>
      <c r="AR34" s="3">
        <f>SUM(AR3:AR33)</f>
        <v>30.5</v>
      </c>
      <c r="AS34" s="3"/>
      <c r="AT34" s="3"/>
      <c r="AU34" s="3"/>
      <c r="AV34" s="3">
        <f>SUM(AV3:AV33)</f>
        <v>9.5</v>
      </c>
      <c r="AW34" s="3"/>
      <c r="AX34" s="3"/>
      <c r="AY34" s="3"/>
      <c r="AZ34" s="3">
        <f>SUM(AZ3:AZ33)</f>
        <v>11.499999999999996</v>
      </c>
      <c r="BA34" s="3"/>
      <c r="BC34" s="347">
        <f>SUMIF($B$2:$BA$2,"당일 급여",B34:BA34)</f>
        <v>0</v>
      </c>
      <c r="BD34" s="280"/>
      <c r="BF34" s="280"/>
      <c r="BG34" s="340"/>
      <c r="BJ34" t="s">
        <v>133</v>
      </c>
      <c r="BK34" s="280">
        <f>SUM(BK3:BK33)</f>
        <v>13315531.568307517</v>
      </c>
    </row>
    <row r="35" spans="1:65" s="11" customFormat="1" x14ac:dyDescent="0.3">
      <c r="A35" s="11" t="s">
        <v>19</v>
      </c>
      <c r="C35" s="11">
        <f>SUM(C3:C33)</f>
        <v>2999999.9999999991</v>
      </c>
      <c r="E35" s="11">
        <f>SUM(E3:E33)</f>
        <v>2225806.4516129023</v>
      </c>
      <c r="G35" s="11">
        <f>SUM(G3:G33)</f>
        <v>2299999.9999999991</v>
      </c>
      <c r="I35" s="11">
        <f>SUM(I3:I33)</f>
        <v>8000000</v>
      </c>
      <c r="M35" s="11">
        <f>L34*M1</f>
        <v>4117500</v>
      </c>
      <c r="Q35" s="11">
        <f>P34*Q1</f>
        <v>3230000</v>
      </c>
      <c r="U35" s="11">
        <f>T34*U1</f>
        <v>2812500</v>
      </c>
      <c r="Y35" s="11">
        <f>X34*Y1</f>
        <v>1739999.9999999998</v>
      </c>
      <c r="AC35" s="11">
        <f>AB34*AC1</f>
        <v>2793500</v>
      </c>
      <c r="AG35" s="11">
        <f>AF34*AG1</f>
        <v>3990000</v>
      </c>
      <c r="AK35" s="11">
        <f>AJ34*AK1</f>
        <v>3500000</v>
      </c>
      <c r="AO35" s="11">
        <f>AN34*AO1</f>
        <v>1653000</v>
      </c>
      <c r="AS35" s="11">
        <f>AR34*AS1</f>
        <v>915000</v>
      </c>
      <c r="AW35" s="11">
        <f>AV34*AW1</f>
        <v>427500</v>
      </c>
      <c r="BA35" s="11">
        <f>AZ34*BA1</f>
        <v>436999.99999999988</v>
      </c>
      <c r="BB35"/>
      <c r="BE35" s="11">
        <f>SUM(BE3:BE33)</f>
        <v>84430000</v>
      </c>
      <c r="BF35" s="11">
        <f>SUMIF($B$2:$BA$2,"당일 급여",B35:BA35)</f>
        <v>41141806.451612905</v>
      </c>
      <c r="BG35" s="340">
        <f>IFERROR(BF35/BE35,"")</f>
        <v>0.48728895477452217</v>
      </c>
    </row>
    <row r="36" spans="1:65" s="11" customFormat="1" x14ac:dyDescent="0.3">
      <c r="A36" s="11" t="s">
        <v>66</v>
      </c>
      <c r="E36" s="11">
        <v>0</v>
      </c>
      <c r="G36" s="11">
        <v>0</v>
      </c>
      <c r="J36" s="281">
        <f>_xlfn.IFNA(HLOOKUP(J1,인센!$E$494:$Y$508,15,FALSE),0)</f>
        <v>12.5</v>
      </c>
      <c r="M36" s="11">
        <f>INT(J36/5)*5*20000</f>
        <v>200000</v>
      </c>
      <c r="N36" s="281">
        <f>_xlfn.IFNA(HLOOKUP(N1,인센!$E$494:$Y$508,15,FALSE),0)</f>
        <v>46</v>
      </c>
      <c r="Q36" s="11">
        <f>INT(N36/5)*5*20000</f>
        <v>900000</v>
      </c>
      <c r="R36" s="281">
        <f>_xlfn.IFNA(HLOOKUP(R1,인센!$E$494:$Y$508,15,FALSE),0)</f>
        <v>7.5</v>
      </c>
      <c r="U36" s="11">
        <f>INT(R36/5)*5*20000</f>
        <v>100000</v>
      </c>
      <c r="V36" s="281">
        <f>_xlfn.IFNA(HLOOKUP(V1,인센!$E$494:$Y$508,15,FALSE),0)</f>
        <v>43.5</v>
      </c>
      <c r="Y36" s="11">
        <f>INT(V36/5)*5*20000</f>
        <v>800000</v>
      </c>
      <c r="Z36" s="281">
        <f>_xlfn.IFNA(HLOOKUP(Z1,인센!$E$494:$Y$508,15,FALSE),0)</f>
        <v>1</v>
      </c>
      <c r="AC36" s="11">
        <f>INT(Z36/5)*5*20000</f>
        <v>0</v>
      </c>
      <c r="AD36" s="281">
        <f>_xlfn.IFNA(HLOOKUP(AD1,인센!$E$494:$Y$508,15,FALSE),0)</f>
        <v>2</v>
      </c>
      <c r="AG36" s="11">
        <f>INT(AD36/5)*5*20000</f>
        <v>0</v>
      </c>
      <c r="AH36" s="281">
        <f>_xlfn.IFNA(HLOOKUP(AH1,인센!$E$494:$Y$508,15,FALSE),0)</f>
        <v>22</v>
      </c>
      <c r="AK36" s="11">
        <f>INT(AH36/5)*5*20000</f>
        <v>400000</v>
      </c>
      <c r="AL36" s="281">
        <f>_xlfn.IFNA(HLOOKUP(AL1,인센!$E$494:$Y$508,15,FALSE),0)</f>
        <v>9.5</v>
      </c>
      <c r="AO36" s="11">
        <f>INT(AL36/5)*5*20000</f>
        <v>100000</v>
      </c>
      <c r="AP36" s="281">
        <f>_xlfn.IFNA(HLOOKUP(AP1,인센!$E$494:$Y$508,15,FALSE),0)</f>
        <v>1</v>
      </c>
      <c r="AS36" s="11">
        <f>INT(AP36/5)*5*20000</f>
        <v>0</v>
      </c>
      <c r="AT36" s="281">
        <f>_xlfn.IFNA(HLOOKUP(AT1,인센!$E$494:$Y$508,15,FALSE),0)</f>
        <v>0</v>
      </c>
      <c r="AW36" s="11">
        <f>INT(AT36/5)*5*20000</f>
        <v>0</v>
      </c>
      <c r="AX36" s="281">
        <f>_xlfn.IFNA(HLOOKUP(AX1,인센!$E$494:$Y$508,15,FALSE),0)</f>
        <v>0</v>
      </c>
      <c r="BA36" s="11">
        <f>INT(AX36/5)*5*20000</f>
        <v>0</v>
      </c>
      <c r="BB36"/>
      <c r="BF36" s="11">
        <f>SUMIF($B$2:$BA$2,"당일 급여",B36:BA36)</f>
        <v>2500000</v>
      </c>
    </row>
    <row r="37" spans="1:65" s="11" customFormat="1" x14ac:dyDescent="0.3">
      <c r="A37" s="11" t="s">
        <v>68</v>
      </c>
      <c r="C37" s="11">
        <f>(C35+C36)*0.033</f>
        <v>98999.999999999971</v>
      </c>
      <c r="E37" s="11">
        <f>(E35+E36)*0.033</f>
        <v>73451.612903225774</v>
      </c>
      <c r="G37" s="11">
        <f>(G35+G36)*0.033</f>
        <v>75899.999999999971</v>
      </c>
      <c r="I37" s="11">
        <f>(I35+I36)*0.033</f>
        <v>264000</v>
      </c>
      <c r="M37" s="11">
        <f>(M35+M36)*0.033</f>
        <v>142477.5</v>
      </c>
      <c r="Q37" s="11">
        <f>(Q35+Q36)*0.033</f>
        <v>136290</v>
      </c>
      <c r="U37" s="11">
        <f>(U35+U36)*0.033</f>
        <v>96112.5</v>
      </c>
      <c r="Y37" s="11">
        <f>(Y35+Y36)*0.033</f>
        <v>83820</v>
      </c>
      <c r="AC37" s="11">
        <f>(AC35+AC36)*0.033</f>
        <v>92185.5</v>
      </c>
      <c r="AG37" s="11">
        <f>(AG35+AG36)*0.033</f>
        <v>131670</v>
      </c>
      <c r="AK37" s="11">
        <f>(AK35+AK36)*0.033</f>
        <v>128700</v>
      </c>
      <c r="AO37" s="11">
        <f>(AO35+AO36)*0.033</f>
        <v>57849</v>
      </c>
      <c r="AS37" s="11">
        <f>(AS35+AS36)*0.033</f>
        <v>30195</v>
      </c>
      <c r="AW37" s="11">
        <f>(AW35+AW36)*0.033</f>
        <v>14107.5</v>
      </c>
      <c r="BA37" s="11">
        <f>(BA35+BA36)*0.033</f>
        <v>14420.999999999996</v>
      </c>
      <c r="BB37"/>
      <c r="BF37" s="11">
        <v>6000000</v>
      </c>
    </row>
    <row r="38" spans="1:65" x14ac:dyDescent="0.3">
      <c r="A38" s="278" t="s">
        <v>67</v>
      </c>
      <c r="B38" s="278"/>
      <c r="C38" s="279">
        <f>INT((C35+C36-C37)/100)*100</f>
        <v>2901000</v>
      </c>
      <c r="D38" s="278"/>
      <c r="E38" s="279">
        <f>INT((E35+E36-E37)/100)*100</f>
        <v>2152300</v>
      </c>
      <c r="F38" s="278"/>
      <c r="G38" s="279">
        <f>INT((G35+G36-G37)/100)*100</f>
        <v>2224100</v>
      </c>
      <c r="H38" s="278"/>
      <c r="I38" s="279">
        <f>INT((I35+I36-I37)/100)*100</f>
        <v>7736000</v>
      </c>
      <c r="J38" s="278"/>
      <c r="K38" s="278"/>
      <c r="L38" s="278"/>
      <c r="M38" s="279">
        <f>INT((M35+M36-M37)/100)*100</f>
        <v>4175000</v>
      </c>
      <c r="N38" s="278"/>
      <c r="O38" s="278"/>
      <c r="P38" s="278"/>
      <c r="Q38" s="279">
        <f>INT((Q35+Q36-Q37)/100)*100</f>
        <v>3993700</v>
      </c>
      <c r="R38" s="278"/>
      <c r="S38" s="278"/>
      <c r="T38" s="278"/>
      <c r="U38" s="279">
        <f>INT((U35+U36-U37)/100)*100</f>
        <v>2816300</v>
      </c>
      <c r="V38" s="278"/>
      <c r="W38" s="278"/>
      <c r="X38" s="278"/>
      <c r="Y38" s="279">
        <f>INT((Y35+Y36-Y37)/100)*100</f>
        <v>2456100</v>
      </c>
      <c r="Z38" s="278"/>
      <c r="AA38" s="278"/>
      <c r="AB38" s="278"/>
      <c r="AC38" s="279">
        <f>INT((AC35+AC36-AC37)/100)*100</f>
        <v>2701300</v>
      </c>
      <c r="AD38" s="278"/>
      <c r="AE38" s="278"/>
      <c r="AF38" s="278"/>
      <c r="AG38" s="279">
        <f>INT((AG35+AG36-AG37)/100)*100</f>
        <v>3858300</v>
      </c>
      <c r="AH38" s="278"/>
      <c r="AI38" s="278"/>
      <c r="AJ38" s="278"/>
      <c r="AK38" s="279">
        <f>INT((AK35+AK36-AK37)/100)*100</f>
        <v>3771300</v>
      </c>
      <c r="AL38" s="278"/>
      <c r="AM38" s="278"/>
      <c r="AN38" s="278"/>
      <c r="AO38" s="279">
        <f>INT((AO35+AO36-AO37)/100)*100</f>
        <v>1695100</v>
      </c>
      <c r="AP38" s="278"/>
      <c r="AQ38" s="278"/>
      <c r="AR38" s="278"/>
      <c r="AS38" s="279">
        <f>INT((AS35+AS36-AS37)/100)*100</f>
        <v>884800</v>
      </c>
      <c r="AT38" s="278"/>
      <c r="AU38" s="278"/>
      <c r="AV38" s="278"/>
      <c r="AW38" s="279">
        <f>INT((AW35+AW36-AW37)/100)*100</f>
        <v>413300</v>
      </c>
      <c r="AX38" s="278"/>
      <c r="AY38" s="278"/>
      <c r="AZ38" s="278"/>
      <c r="BA38" s="279">
        <f>INT((BA35+BA36-BA37)/100)*100</f>
        <v>422500</v>
      </c>
      <c r="BC38" s="280"/>
      <c r="BD38" s="280"/>
      <c r="BE38" s="341">
        <f>주류장부!J35</f>
        <v>84430000</v>
      </c>
      <c r="BF38" s="280">
        <f>SUM(A38:BA38)+BF37+BF36</f>
        <v>50701100</v>
      </c>
      <c r="BG38" s="340">
        <f>IFERROR(BF38/BE38,"")</f>
        <v>0.60051048205614121</v>
      </c>
    </row>
    <row r="39" spans="1:65" s="11" customFormat="1" x14ac:dyDescent="0.3">
      <c r="A39" s="11" t="s">
        <v>106</v>
      </c>
      <c r="M39" s="11">
        <f>J36*$A$40</f>
        <v>2750000</v>
      </c>
      <c r="Q39" s="11">
        <f>N36*$A$40</f>
        <v>10120000</v>
      </c>
      <c r="U39" s="11">
        <f>R36*$A$40</f>
        <v>1650000</v>
      </c>
      <c r="Y39" s="11">
        <f>V36*$A$40</f>
        <v>9570000</v>
      </c>
      <c r="AC39" s="11">
        <f>Z36*$A$40</f>
        <v>220000</v>
      </c>
      <c r="AG39" s="11">
        <f>AD36*$A$40</f>
        <v>440000</v>
      </c>
      <c r="AK39" s="11">
        <f>AH36*$A$40</f>
        <v>4840000</v>
      </c>
      <c r="AO39" s="11">
        <f>AL36*$A$40</f>
        <v>2090000</v>
      </c>
      <c r="AS39" s="11">
        <f>AP36*$A$40</f>
        <v>220000</v>
      </c>
      <c r="AW39" s="11">
        <f>AT36*$A$40</f>
        <v>0</v>
      </c>
      <c r="BA39" s="11">
        <f>AX36*$A$40</f>
        <v>0</v>
      </c>
      <c r="BB39"/>
    </row>
    <row r="40" spans="1:65" x14ac:dyDescent="0.3">
      <c r="A40" s="11">
        <v>220000</v>
      </c>
      <c r="R40" s="11" t="s">
        <v>107</v>
      </c>
      <c r="AL40" s="11" t="s">
        <v>104</v>
      </c>
      <c r="AP40" s="11" t="s">
        <v>103</v>
      </c>
      <c r="BD40" s="11"/>
      <c r="BE40" s="11"/>
      <c r="BF40" s="11"/>
      <c r="BG40" s="11"/>
      <c r="BH40" s="11"/>
      <c r="BI40" s="11"/>
      <c r="BJ40" s="11"/>
      <c r="BK40" s="11"/>
      <c r="BL40" s="11"/>
      <c r="BM40" s="11"/>
    </row>
    <row r="41" spans="1:65" x14ac:dyDescent="0.3">
      <c r="BD41" s="11"/>
      <c r="BG41" s="11"/>
      <c r="BH41" s="11"/>
      <c r="BI41" s="11"/>
      <c r="BJ41" s="11"/>
      <c r="BK41" s="11"/>
      <c r="BL41" s="11"/>
      <c r="BM41" s="11"/>
    </row>
    <row r="42" spans="1:65" x14ac:dyDescent="0.3">
      <c r="BD42" s="11"/>
      <c r="BG42" s="11"/>
      <c r="BH42" s="11"/>
      <c r="BI42" s="11"/>
      <c r="BJ42" s="11"/>
      <c r="BK42" s="11"/>
      <c r="BL42" s="11"/>
      <c r="BM42" s="11"/>
    </row>
    <row r="43" spans="1:65" x14ac:dyDescent="0.3">
      <c r="D43">
        <v>20</v>
      </c>
      <c r="BD43" s="11"/>
      <c r="BG43" s="11"/>
      <c r="BH43" s="11"/>
      <c r="BI43" s="11"/>
      <c r="BJ43" s="11"/>
      <c r="BK43" s="11"/>
      <c r="BL43" s="11"/>
      <c r="BM43" s="11"/>
    </row>
    <row r="44" spans="1:65" x14ac:dyDescent="0.3">
      <c r="D44" t="s">
        <v>105</v>
      </c>
      <c r="BD44" s="11"/>
      <c r="BE44" s="11" t="s">
        <v>134</v>
      </c>
      <c r="BF44" s="11">
        <v>10</v>
      </c>
      <c r="BG44" s="11"/>
      <c r="BH44" s="11"/>
      <c r="BI44" s="11"/>
      <c r="BJ44" s="11"/>
      <c r="BK44" s="11"/>
      <c r="BL44" s="11"/>
      <c r="BM44" s="11"/>
    </row>
    <row r="45" spans="1:65" x14ac:dyDescent="0.3">
      <c r="BD45" s="11"/>
      <c r="BE45" s="11" t="s">
        <v>129</v>
      </c>
      <c r="BF45" s="11">
        <v>2.5</v>
      </c>
      <c r="BG45" s="11"/>
      <c r="BH45" s="11"/>
      <c r="BI45" s="11"/>
      <c r="BJ45" s="11"/>
      <c r="BK45" s="11"/>
      <c r="BL45" s="11"/>
      <c r="BM45" s="11"/>
    </row>
    <row r="46" spans="1:65" x14ac:dyDescent="0.3">
      <c r="BD46" s="11"/>
      <c r="BE46" s="11" t="s">
        <v>126</v>
      </c>
      <c r="BF46" s="11">
        <v>23</v>
      </c>
      <c r="BG46" s="11"/>
      <c r="BH46" s="11"/>
      <c r="BI46" s="11"/>
      <c r="BJ46" s="11"/>
      <c r="BK46" s="11"/>
      <c r="BL46" s="11"/>
      <c r="BM46" s="11"/>
    </row>
    <row r="47" spans="1:65" x14ac:dyDescent="0.3">
      <c r="BD47" s="11"/>
      <c r="BE47" s="11" t="s">
        <v>135</v>
      </c>
      <c r="BF47" s="11">
        <v>2.5</v>
      </c>
      <c r="BG47" s="11"/>
      <c r="BH47" s="11"/>
      <c r="BI47" s="11"/>
      <c r="BJ47" s="11"/>
      <c r="BK47" s="11"/>
      <c r="BL47" s="11"/>
      <c r="BM47" s="11"/>
    </row>
    <row r="48" spans="1:65" x14ac:dyDescent="0.3">
      <c r="BD48" s="11"/>
      <c r="BE48" s="11" t="s">
        <v>136</v>
      </c>
      <c r="BF48" s="11">
        <v>60</v>
      </c>
      <c r="BG48" s="11"/>
      <c r="BH48" s="11"/>
      <c r="BI48" s="11"/>
      <c r="BJ48" s="11"/>
      <c r="BK48" s="11"/>
      <c r="BL48" s="11"/>
      <c r="BM48" s="11"/>
    </row>
    <row r="49" spans="12:65" x14ac:dyDescent="0.3">
      <c r="L49" s="280">
        <f>8000000/16</f>
        <v>500000</v>
      </c>
      <c r="BD49" s="11"/>
      <c r="BE49" s="279" t="s">
        <v>137</v>
      </c>
      <c r="BF49" s="279">
        <f>SUM(BF44:BF48)</f>
        <v>98</v>
      </c>
      <c r="BG49" s="11"/>
      <c r="BH49" s="11"/>
      <c r="BI49" s="11"/>
      <c r="BJ49" s="11"/>
      <c r="BK49" s="11"/>
      <c r="BL49" s="11"/>
      <c r="BM49" s="11"/>
    </row>
    <row r="50" spans="12:65" x14ac:dyDescent="0.3">
      <c r="BD50" s="11"/>
      <c r="BE50" s="279" t="s">
        <v>128</v>
      </c>
      <c r="BF50" s="279">
        <f>100-BF49</f>
        <v>2</v>
      </c>
      <c r="BG50" s="11"/>
      <c r="BH50" s="11"/>
      <c r="BI50" s="11"/>
      <c r="BJ50" s="11"/>
      <c r="BK50" s="11"/>
      <c r="BL50" s="11"/>
      <c r="BM50" s="11"/>
    </row>
    <row r="51" spans="12:65" x14ac:dyDescent="0.3">
      <c r="BD51" s="11"/>
      <c r="BE51" s="11"/>
      <c r="BF51" s="11"/>
      <c r="BG51" s="11"/>
      <c r="BH51" s="11"/>
      <c r="BI51" s="11"/>
      <c r="BJ51" s="11"/>
      <c r="BK51" s="11"/>
      <c r="BL51" s="11"/>
      <c r="BM51" s="11"/>
    </row>
    <row r="52" spans="12:65" x14ac:dyDescent="0.3">
      <c r="BD52" s="11"/>
      <c r="BE52" s="11"/>
      <c r="BF52" s="11"/>
      <c r="BG52" s="11"/>
      <c r="BH52" s="11"/>
      <c r="BI52" s="11"/>
      <c r="BJ52" s="11"/>
      <c r="BK52" s="11"/>
      <c r="BL52" s="11"/>
      <c r="BM52" s="11"/>
    </row>
    <row r="53" spans="12:65" x14ac:dyDescent="0.3">
      <c r="BD53" s="11"/>
      <c r="BE53" s="11"/>
      <c r="BF53" s="11"/>
      <c r="BG53" s="11"/>
      <c r="BH53" s="11"/>
      <c r="BI53" s="11"/>
      <c r="BJ53" s="11"/>
      <c r="BK53" s="11"/>
      <c r="BL53" s="11"/>
      <c r="BM53" s="11"/>
    </row>
    <row r="54" spans="12:65" x14ac:dyDescent="0.3"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</sheetData>
  <phoneticPr fontId="1" type="noConversion"/>
  <conditionalFormatting sqref="M39">
    <cfRule type="cellIs" dxfId="8" priority="9" operator="greaterThan">
      <formula>M38</formula>
    </cfRule>
  </conditionalFormatting>
  <conditionalFormatting sqref="Q39">
    <cfRule type="cellIs" dxfId="7" priority="8" operator="greaterThan">
      <formula>Q38</formula>
    </cfRule>
  </conditionalFormatting>
  <conditionalFormatting sqref="U39">
    <cfRule type="cellIs" dxfId="6" priority="7" operator="greaterThan">
      <formula>U38</formula>
    </cfRule>
  </conditionalFormatting>
  <conditionalFormatting sqref="Y39">
    <cfRule type="cellIs" dxfId="5" priority="6" operator="greaterThan">
      <formula>Y38</formula>
    </cfRule>
  </conditionalFormatting>
  <conditionalFormatting sqref="AC39">
    <cfRule type="cellIs" dxfId="4" priority="5" operator="greaterThan">
      <formula>AC38</formula>
    </cfRule>
  </conditionalFormatting>
  <conditionalFormatting sqref="AG39">
    <cfRule type="cellIs" dxfId="3" priority="4" operator="greaterThan">
      <formula>AG38</formula>
    </cfRule>
  </conditionalFormatting>
  <conditionalFormatting sqref="AK39">
    <cfRule type="cellIs" dxfId="2" priority="3" operator="greaterThan">
      <formula>AK38</formula>
    </cfRule>
  </conditionalFormatting>
  <conditionalFormatting sqref="AO39">
    <cfRule type="cellIs" dxfId="1" priority="2" operator="greaterThan">
      <formula>AO38</formula>
    </cfRule>
  </conditionalFormatting>
  <conditionalFormatting sqref="AS39">
    <cfRule type="cellIs" dxfId="0" priority="1" operator="greaterThan">
      <formula>AS38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5E69-599A-4C6F-8229-7EE9B1523ABB}">
  <sheetPr>
    <pageSetUpPr fitToPage="1"/>
  </sheetPr>
  <dimension ref="A1:BG513"/>
  <sheetViews>
    <sheetView zoomScale="90" zoomScaleNormal="90" workbookViewId="0">
      <pane xSplit="3" ySplit="6" topLeftCell="D488" activePane="bottomRight" state="frozen"/>
      <selection pane="topRight" activeCell="D1" sqref="D1"/>
      <selection pane="bottomLeft" activeCell="A7" sqref="A7"/>
      <selection pane="bottomRight" activeCell="M495" sqref="M495"/>
    </sheetView>
  </sheetViews>
  <sheetFormatPr defaultColWidth="10" defaultRowHeight="20.100000000000001" customHeight="1" x14ac:dyDescent="0.15"/>
  <cols>
    <col min="1" max="1" width="0.5" style="12" customWidth="1"/>
    <col min="2" max="2" width="12.25" style="12" customWidth="1"/>
    <col min="3" max="3" width="0.875" style="13" customWidth="1"/>
    <col min="4" max="4" width="12.125" style="12" customWidth="1"/>
    <col min="5" max="5" width="12" style="12" customWidth="1"/>
    <col min="6" max="6" width="12.125" style="12" customWidth="1"/>
    <col min="7" max="7" width="12.125" style="14" customWidth="1"/>
    <col min="8" max="8" width="1" style="15" customWidth="1"/>
    <col min="9" max="9" width="11.25" style="14" customWidth="1"/>
    <col min="10" max="10" width="11.75" style="16" customWidth="1"/>
    <col min="11" max="12" width="11.5" style="14" customWidth="1"/>
    <col min="13" max="13" width="11.625" style="14" customWidth="1"/>
    <col min="14" max="14" width="1" style="15" customWidth="1"/>
    <col min="15" max="15" width="11.875" style="14" customWidth="1"/>
    <col min="16" max="16" width="11.375" style="14" customWidth="1"/>
    <col min="17" max="17" width="11.625" style="14" customWidth="1"/>
    <col min="18" max="18" width="11.125" style="14" customWidth="1"/>
    <col min="19" max="19" width="11.625" style="14" customWidth="1"/>
    <col min="20" max="20" width="1" style="15" customWidth="1"/>
    <col min="21" max="21" width="11" style="17" customWidth="1"/>
    <col min="22" max="22" width="11.75" style="17" customWidth="1"/>
    <col min="23" max="23" width="11.5" style="17" customWidth="1"/>
    <col min="24" max="25" width="10.25" style="17" customWidth="1"/>
    <col min="26" max="26" width="1.125" style="15" customWidth="1"/>
    <col min="27" max="27" width="12.125" style="14" customWidth="1"/>
    <col min="28" max="36" width="12.125" style="12" hidden="1" customWidth="1"/>
    <col min="37" max="37" width="15.125" style="12" hidden="1" customWidth="1"/>
    <col min="38" max="43" width="12.125" style="12" hidden="1" customWidth="1"/>
    <col min="44" max="47" width="10" style="12" hidden="1" customWidth="1"/>
    <col min="48" max="48" width="0.375" style="12" hidden="1" customWidth="1"/>
    <col min="49" max="49" width="0.125" style="12" hidden="1" customWidth="1"/>
    <col min="50" max="50" width="4.75" style="12" hidden="1" customWidth="1"/>
    <col min="51" max="51" width="0.75" style="13" customWidth="1"/>
    <col min="52" max="52" width="6.625" style="12" customWidth="1"/>
    <col min="53" max="53" width="8.125" style="12" customWidth="1"/>
    <col min="54" max="54" width="8.5" style="12" customWidth="1"/>
    <col min="55" max="55" width="7" style="12" customWidth="1"/>
    <col min="56" max="56" width="8.625" style="12" customWidth="1"/>
    <col min="57" max="58" width="10.75" style="12" customWidth="1"/>
    <col min="59" max="59" width="10" style="12" customWidth="1"/>
    <col min="60" max="16384" width="10" style="12"/>
  </cols>
  <sheetData>
    <row r="1" spans="1:59" ht="20.100000000000001" customHeight="1" x14ac:dyDescent="0.15">
      <c r="J1" s="16" t="s">
        <v>20</v>
      </c>
      <c r="K1" s="14" t="s">
        <v>21</v>
      </c>
      <c r="L1" s="14" t="s">
        <v>22</v>
      </c>
    </row>
    <row r="2" spans="1:59" ht="20.100000000000001" customHeight="1" x14ac:dyDescent="0.15">
      <c r="B2" s="18" t="s">
        <v>23</v>
      </c>
      <c r="C2" s="19"/>
      <c r="D2" s="20" t="s">
        <v>24</v>
      </c>
      <c r="E2" s="21" t="s">
        <v>25</v>
      </c>
      <c r="F2" s="20" t="s">
        <v>24</v>
      </c>
      <c r="G2" s="22" t="s">
        <v>26</v>
      </c>
      <c r="H2" s="23"/>
      <c r="I2" s="24" t="s">
        <v>25</v>
      </c>
      <c r="J2" s="20" t="s">
        <v>24</v>
      </c>
      <c r="K2" s="24" t="s">
        <v>24</v>
      </c>
      <c r="L2" s="24" t="s">
        <v>24</v>
      </c>
      <c r="M2" s="22" t="s">
        <v>27</v>
      </c>
      <c r="N2" s="23"/>
      <c r="O2" s="24" t="s">
        <v>25</v>
      </c>
      <c r="P2" s="24"/>
      <c r="Q2" s="24"/>
      <c r="R2" s="24"/>
      <c r="S2" s="22"/>
      <c r="T2" s="23"/>
      <c r="U2" s="24" t="s">
        <v>25</v>
      </c>
      <c r="V2" s="24" t="s">
        <v>24</v>
      </c>
      <c r="W2" s="24" t="s">
        <v>28</v>
      </c>
      <c r="X2" s="24" t="s">
        <v>24</v>
      </c>
      <c r="Y2" s="22" t="s">
        <v>29</v>
      </c>
      <c r="Z2" s="23"/>
      <c r="AA2" s="24" t="s">
        <v>30</v>
      </c>
      <c r="AB2" s="21"/>
      <c r="AC2" s="21"/>
      <c r="AD2" s="21"/>
      <c r="AE2" s="21"/>
      <c r="AF2" s="21"/>
      <c r="AG2" s="21"/>
      <c r="AH2" s="21"/>
      <c r="AI2" s="21"/>
      <c r="AJ2" s="21"/>
      <c r="AK2" s="21" t="s">
        <v>31</v>
      </c>
      <c r="AY2" s="13" t="s">
        <v>32</v>
      </c>
      <c r="AZ2" s="12" t="s">
        <v>33</v>
      </c>
      <c r="BA2" s="12" t="s">
        <v>34</v>
      </c>
      <c r="BB2" s="12" t="s">
        <v>35</v>
      </c>
      <c r="BC2" s="283" t="s">
        <v>36</v>
      </c>
      <c r="BD2" s="283"/>
      <c r="BE2" s="12" t="s">
        <v>37</v>
      </c>
      <c r="BF2" s="12" t="s">
        <v>38</v>
      </c>
      <c r="BG2" s="12" t="s">
        <v>39</v>
      </c>
    </row>
    <row r="3" spans="1:59" ht="20.100000000000001" customHeight="1" x14ac:dyDescent="0.15">
      <c r="B3" s="25">
        <v>44896</v>
      </c>
      <c r="E3" s="12">
        <v>1</v>
      </c>
      <c r="I3" s="17">
        <v>2</v>
      </c>
      <c r="J3" s="26" t="s">
        <v>40</v>
      </c>
      <c r="K3" s="17" t="s">
        <v>41</v>
      </c>
      <c r="L3" s="17"/>
      <c r="M3" s="14">
        <v>200000</v>
      </c>
      <c r="O3" s="17">
        <v>1</v>
      </c>
      <c r="P3" s="26"/>
      <c r="Q3" s="17"/>
      <c r="R3" s="17"/>
      <c r="U3" s="17">
        <v>1</v>
      </c>
      <c r="AA3" s="17">
        <f t="shared" ref="AA3:AA67" si="0">G3+M3+S3+Y3</f>
        <v>200000</v>
      </c>
      <c r="AB3" s="27"/>
      <c r="AC3" s="27"/>
      <c r="AD3" s="27"/>
      <c r="AE3" s="27"/>
      <c r="AF3" s="27"/>
      <c r="AG3" s="27"/>
      <c r="AH3" s="27"/>
      <c r="AI3" s="27"/>
      <c r="AJ3" s="27"/>
      <c r="AY3" s="13">
        <f t="shared" ref="AY3:AY11" si="1">IF(O3=0,0,1)</f>
        <v>1</v>
      </c>
      <c r="AZ3" s="28">
        <f t="shared" ref="AZ3:AZ67" si="2">ROUNDDOWN(ROUNDDOWN(M3/200000,0)/I3,2)*I3-ROUNDDOWN(ROUNDDOWN(M3/200000,0)/I3,2)*(I3-1)</f>
        <v>0.5</v>
      </c>
      <c r="BA3" s="28">
        <f t="shared" ref="BA3:BA67" si="3">ROUNDDOWN(ROUNDDOWN(S3/200000,0)/O3,2)*O3-ROUNDDOWN(ROUNDDOWN(S3/200000,0)/O3,2)*(O3-1)</f>
        <v>0</v>
      </c>
      <c r="BB3" s="28">
        <f t="shared" ref="BB3:BB66" si="4">ROUNDDOWN(ROUNDDOWN(Y3/200000,0)/U3,2)*U3-ROUNDDOWN(ROUNDDOWN(Y3/200000,0)/U3,2)*(U3-1)</f>
        <v>0</v>
      </c>
      <c r="BC3" s="28">
        <f t="shared" ref="BC3:BC67" si="5">AA3/200000</f>
        <v>1</v>
      </c>
      <c r="BD3" s="28">
        <f t="shared" ref="BD3:BD67" si="6">ROUNDDOWN(BC3,0)</f>
        <v>1</v>
      </c>
      <c r="BE3" s="28">
        <f t="shared" ref="BE3:BE67" si="7">SUM(BF3/E3)</f>
        <v>0</v>
      </c>
      <c r="BF3" s="28">
        <f t="shared" ref="BF3:BF67" si="8">ROUNDDOWN(BG3,0)</f>
        <v>0</v>
      </c>
      <c r="BG3" s="29">
        <f t="shared" ref="BG3:BG67" si="9">SUM(G3/200000)</f>
        <v>0</v>
      </c>
    </row>
    <row r="4" spans="1:59" ht="19.5" customHeight="1" x14ac:dyDescent="0.15">
      <c r="B4" s="25"/>
      <c r="E4" s="12">
        <v>1</v>
      </c>
      <c r="I4" s="17">
        <v>2</v>
      </c>
      <c r="J4" s="17" t="s">
        <v>42</v>
      </c>
      <c r="K4" s="17" t="s">
        <v>43</v>
      </c>
      <c r="L4" s="17"/>
      <c r="M4" s="14">
        <v>200000</v>
      </c>
      <c r="O4" s="17">
        <v>1</v>
      </c>
      <c r="P4" s="26"/>
      <c r="Q4" s="17"/>
      <c r="R4" s="17"/>
      <c r="U4" s="17">
        <v>1</v>
      </c>
      <c r="AA4" s="17">
        <f t="shared" si="0"/>
        <v>200000</v>
      </c>
      <c r="AB4" s="27"/>
      <c r="AC4" s="27"/>
      <c r="AD4" s="27"/>
      <c r="AE4" s="27"/>
      <c r="AF4" s="27"/>
      <c r="AG4" s="27"/>
      <c r="AH4" s="27"/>
      <c r="AI4" s="27"/>
      <c r="AJ4" s="27"/>
      <c r="AY4" s="13">
        <f t="shared" si="1"/>
        <v>1</v>
      </c>
      <c r="AZ4" s="28">
        <f t="shared" si="2"/>
        <v>0.5</v>
      </c>
      <c r="BA4" s="28">
        <f t="shared" si="3"/>
        <v>0</v>
      </c>
      <c r="BB4" s="28">
        <f t="shared" si="4"/>
        <v>0</v>
      </c>
      <c r="BC4" s="28">
        <f t="shared" si="5"/>
        <v>1</v>
      </c>
      <c r="BD4" s="28">
        <f t="shared" si="6"/>
        <v>1</v>
      </c>
      <c r="BE4" s="28">
        <f t="shared" si="7"/>
        <v>0</v>
      </c>
      <c r="BF4" s="28">
        <f t="shared" si="8"/>
        <v>0</v>
      </c>
      <c r="BG4" s="29">
        <f t="shared" si="9"/>
        <v>0</v>
      </c>
    </row>
    <row r="5" spans="1:59" ht="20.100000000000001" customHeight="1" x14ac:dyDescent="0.15">
      <c r="B5" s="25"/>
      <c r="D5" s="12" t="s">
        <v>44</v>
      </c>
      <c r="E5" s="12">
        <v>1</v>
      </c>
      <c r="I5" s="17">
        <v>2</v>
      </c>
      <c r="J5" s="26"/>
      <c r="K5" s="17"/>
      <c r="L5" s="17"/>
      <c r="O5" s="17">
        <v>1</v>
      </c>
      <c r="P5" s="26"/>
      <c r="Q5" s="17"/>
      <c r="R5" s="17"/>
      <c r="U5" s="17">
        <v>1</v>
      </c>
      <c r="AA5" s="17">
        <f t="shared" si="0"/>
        <v>0</v>
      </c>
      <c r="AB5" s="27"/>
      <c r="AC5" s="27"/>
      <c r="AD5" s="27"/>
      <c r="AE5" s="27"/>
      <c r="AF5" s="27"/>
      <c r="AG5" s="27"/>
      <c r="AH5" s="27"/>
      <c r="AI5" s="27"/>
      <c r="AJ5" s="27"/>
      <c r="AY5" s="13">
        <f t="shared" si="1"/>
        <v>1</v>
      </c>
      <c r="AZ5" s="28">
        <f t="shared" si="2"/>
        <v>0</v>
      </c>
      <c r="BA5" s="28">
        <f t="shared" si="3"/>
        <v>0</v>
      </c>
      <c r="BB5" s="28">
        <f t="shared" si="4"/>
        <v>0</v>
      </c>
      <c r="BC5" s="28">
        <f t="shared" si="5"/>
        <v>0</v>
      </c>
      <c r="BD5" s="28">
        <f t="shared" si="6"/>
        <v>0</v>
      </c>
      <c r="BE5" s="28">
        <f t="shared" si="7"/>
        <v>0</v>
      </c>
      <c r="BF5" s="28">
        <f t="shared" si="8"/>
        <v>0</v>
      </c>
      <c r="BG5" s="29">
        <f t="shared" si="9"/>
        <v>0</v>
      </c>
    </row>
    <row r="6" spans="1:59" ht="20.100000000000001" customHeight="1" x14ac:dyDescent="0.15">
      <c r="B6" s="25"/>
      <c r="D6" s="12" t="s">
        <v>44</v>
      </c>
      <c r="E6" s="12">
        <v>1</v>
      </c>
      <c r="I6" s="17">
        <v>2</v>
      </c>
      <c r="J6" s="26"/>
      <c r="K6" s="17"/>
      <c r="L6" s="17"/>
      <c r="O6" s="17">
        <v>1</v>
      </c>
      <c r="P6" s="26"/>
      <c r="Q6" s="17"/>
      <c r="R6" s="17"/>
      <c r="U6" s="17">
        <v>1</v>
      </c>
      <c r="AA6" s="17">
        <f t="shared" si="0"/>
        <v>0</v>
      </c>
      <c r="AB6" s="27"/>
      <c r="AC6" s="27"/>
      <c r="AD6" s="27"/>
      <c r="AE6" s="27"/>
      <c r="AF6" s="27"/>
      <c r="AG6" s="27"/>
      <c r="AH6" s="27"/>
      <c r="AI6" s="27"/>
      <c r="AJ6" s="27"/>
      <c r="AY6" s="13">
        <f t="shared" si="1"/>
        <v>1</v>
      </c>
      <c r="AZ6" s="28">
        <f t="shared" si="2"/>
        <v>0</v>
      </c>
      <c r="BA6" s="28">
        <f t="shared" si="3"/>
        <v>0</v>
      </c>
      <c r="BB6" s="28">
        <f t="shared" si="4"/>
        <v>0</v>
      </c>
      <c r="BC6" s="28">
        <f t="shared" si="5"/>
        <v>0</v>
      </c>
      <c r="BD6" s="28">
        <f t="shared" si="6"/>
        <v>0</v>
      </c>
      <c r="BE6" s="28">
        <f t="shared" si="7"/>
        <v>0</v>
      </c>
      <c r="BF6" s="28">
        <f t="shared" si="8"/>
        <v>0</v>
      </c>
      <c r="BG6" s="29">
        <f t="shared" si="9"/>
        <v>0</v>
      </c>
    </row>
    <row r="7" spans="1:59" ht="20.100000000000001" customHeight="1" x14ac:dyDescent="0.15">
      <c r="B7" s="25"/>
      <c r="E7" s="12">
        <v>1</v>
      </c>
      <c r="G7" s="17"/>
      <c r="I7" s="17">
        <v>2</v>
      </c>
      <c r="J7" s="26"/>
      <c r="K7" s="17"/>
      <c r="L7" s="17"/>
      <c r="O7" s="17">
        <v>1</v>
      </c>
      <c r="P7" s="26"/>
      <c r="Q7" s="17"/>
      <c r="R7" s="17"/>
      <c r="U7" s="17">
        <v>1</v>
      </c>
      <c r="AA7" s="17">
        <f t="shared" si="0"/>
        <v>0</v>
      </c>
      <c r="AB7" s="27"/>
      <c r="AC7" s="27"/>
      <c r="AD7" s="27"/>
      <c r="AE7" s="27"/>
      <c r="AF7" s="27"/>
      <c r="AG7" s="27"/>
      <c r="AH7" s="27"/>
      <c r="AI7" s="27"/>
      <c r="AJ7" s="27"/>
      <c r="AY7" s="13">
        <f t="shared" si="1"/>
        <v>1</v>
      </c>
      <c r="AZ7" s="28">
        <f t="shared" si="2"/>
        <v>0</v>
      </c>
      <c r="BA7" s="28">
        <f t="shared" si="3"/>
        <v>0</v>
      </c>
      <c r="BB7" s="28">
        <f t="shared" si="4"/>
        <v>0</v>
      </c>
      <c r="BC7" s="28">
        <f t="shared" si="5"/>
        <v>0</v>
      </c>
      <c r="BD7" s="28">
        <f t="shared" si="6"/>
        <v>0</v>
      </c>
      <c r="BE7" s="28">
        <f t="shared" si="7"/>
        <v>0</v>
      </c>
      <c r="BF7" s="28">
        <f t="shared" si="8"/>
        <v>0</v>
      </c>
      <c r="BG7" s="29">
        <f t="shared" si="9"/>
        <v>0</v>
      </c>
    </row>
    <row r="8" spans="1:59" ht="20.100000000000001" customHeight="1" x14ac:dyDescent="0.15">
      <c r="B8" s="25">
        <v>44897</v>
      </c>
      <c r="D8" s="12" t="s">
        <v>44</v>
      </c>
      <c r="E8" s="12">
        <v>1</v>
      </c>
      <c r="G8" s="17"/>
      <c r="I8" s="17">
        <v>2</v>
      </c>
      <c r="J8" s="26"/>
      <c r="K8" s="17"/>
      <c r="L8" s="17"/>
      <c r="O8" s="17">
        <v>1</v>
      </c>
      <c r="P8" s="26"/>
      <c r="Q8" s="17"/>
      <c r="R8" s="17"/>
      <c r="AA8" s="17">
        <f t="shared" si="0"/>
        <v>0</v>
      </c>
      <c r="AB8" s="27"/>
      <c r="AC8" s="27"/>
      <c r="AD8" s="27"/>
      <c r="AE8" s="27"/>
      <c r="AF8" s="27"/>
      <c r="AG8" s="27"/>
      <c r="AH8" s="27"/>
      <c r="AI8" s="27"/>
      <c r="AJ8" s="27"/>
      <c r="AY8" s="13">
        <f t="shared" si="1"/>
        <v>1</v>
      </c>
      <c r="AZ8" s="28">
        <f t="shared" si="2"/>
        <v>0</v>
      </c>
      <c r="BA8" s="28">
        <f t="shared" si="3"/>
        <v>0</v>
      </c>
      <c r="BB8" s="28"/>
      <c r="BC8" s="28">
        <f t="shared" si="5"/>
        <v>0</v>
      </c>
      <c r="BD8" s="28">
        <f t="shared" si="6"/>
        <v>0</v>
      </c>
      <c r="BE8" s="28">
        <f t="shared" si="7"/>
        <v>0</v>
      </c>
      <c r="BF8" s="28">
        <f t="shared" si="8"/>
        <v>0</v>
      </c>
      <c r="BG8" s="29">
        <f t="shared" si="9"/>
        <v>0</v>
      </c>
    </row>
    <row r="9" spans="1:59" ht="20.100000000000001" customHeight="1" x14ac:dyDescent="0.15">
      <c r="B9" s="25"/>
      <c r="D9" s="26" t="s">
        <v>40</v>
      </c>
      <c r="E9" s="12">
        <v>2</v>
      </c>
      <c r="G9" s="14">
        <v>1000000</v>
      </c>
      <c r="I9" s="17">
        <v>2</v>
      </c>
      <c r="J9" s="26"/>
      <c r="K9" s="17"/>
      <c r="L9" s="17"/>
      <c r="O9" s="17">
        <v>2</v>
      </c>
      <c r="P9" s="26"/>
      <c r="Q9" s="17"/>
      <c r="R9" s="17"/>
      <c r="U9" s="17">
        <v>1</v>
      </c>
      <c r="AA9" s="17">
        <f t="shared" si="0"/>
        <v>1000000</v>
      </c>
      <c r="AB9" s="27"/>
      <c r="AC9" s="27"/>
      <c r="AD9" s="27"/>
      <c r="AE9" s="27"/>
      <c r="AF9" s="27"/>
      <c r="AG9" s="27"/>
      <c r="AH9" s="27"/>
      <c r="AI9" s="27"/>
      <c r="AJ9" s="27"/>
      <c r="AY9" s="13">
        <f t="shared" si="1"/>
        <v>1</v>
      </c>
      <c r="AZ9" s="28">
        <f t="shared" si="2"/>
        <v>0</v>
      </c>
      <c r="BA9" s="28">
        <f t="shared" si="3"/>
        <v>0</v>
      </c>
      <c r="BB9" s="28">
        <f t="shared" si="4"/>
        <v>0</v>
      </c>
      <c r="BC9" s="28">
        <f t="shared" si="5"/>
        <v>5</v>
      </c>
      <c r="BD9" s="28">
        <f t="shared" si="6"/>
        <v>5</v>
      </c>
      <c r="BE9" s="28">
        <f t="shared" si="7"/>
        <v>2.5</v>
      </c>
      <c r="BF9" s="28">
        <f t="shared" si="8"/>
        <v>5</v>
      </c>
      <c r="BG9" s="29">
        <f t="shared" si="9"/>
        <v>5</v>
      </c>
    </row>
    <row r="10" spans="1:59" ht="20.100000000000001" customHeight="1" x14ac:dyDescent="0.15">
      <c r="B10" s="25"/>
      <c r="E10" s="12">
        <v>1</v>
      </c>
      <c r="I10" s="17">
        <v>2</v>
      </c>
      <c r="J10" s="26"/>
      <c r="K10" s="17"/>
      <c r="L10" s="17"/>
      <c r="O10" s="17">
        <v>1</v>
      </c>
      <c r="P10" s="26"/>
      <c r="Q10" s="17"/>
      <c r="R10" s="17"/>
      <c r="S10" s="17"/>
      <c r="U10" s="17">
        <v>1</v>
      </c>
      <c r="AA10" s="17">
        <f t="shared" si="0"/>
        <v>0</v>
      </c>
      <c r="AB10" s="27"/>
      <c r="AC10" s="27"/>
      <c r="AD10" s="27"/>
      <c r="AE10" s="27"/>
      <c r="AF10" s="27"/>
      <c r="AG10" s="27"/>
      <c r="AH10" s="27"/>
      <c r="AI10" s="27"/>
      <c r="AJ10" s="27"/>
      <c r="AY10" s="13">
        <f t="shared" si="1"/>
        <v>1</v>
      </c>
      <c r="AZ10" s="28">
        <f t="shared" si="2"/>
        <v>0</v>
      </c>
      <c r="BA10" s="28">
        <f t="shared" si="3"/>
        <v>0</v>
      </c>
      <c r="BB10" s="28">
        <f t="shared" si="4"/>
        <v>0</v>
      </c>
      <c r="BC10" s="28">
        <f t="shared" si="5"/>
        <v>0</v>
      </c>
      <c r="BD10" s="28">
        <f t="shared" si="6"/>
        <v>0</v>
      </c>
      <c r="BE10" s="28">
        <f t="shared" si="7"/>
        <v>0</v>
      </c>
      <c r="BF10" s="28">
        <f t="shared" si="8"/>
        <v>0</v>
      </c>
      <c r="BG10" s="29">
        <f t="shared" si="9"/>
        <v>0</v>
      </c>
    </row>
    <row r="11" spans="1:59" ht="20.100000000000001" customHeight="1" x14ac:dyDescent="0.15">
      <c r="B11" s="25"/>
      <c r="E11" s="12">
        <v>1</v>
      </c>
      <c r="I11" s="17">
        <v>2</v>
      </c>
      <c r="J11" s="26"/>
      <c r="K11" s="17"/>
      <c r="L11" s="17"/>
      <c r="O11" s="17">
        <v>1</v>
      </c>
      <c r="P11" s="26"/>
      <c r="Q11" s="17"/>
      <c r="R11" s="17"/>
      <c r="S11" s="17"/>
      <c r="U11" s="17">
        <v>1</v>
      </c>
      <c r="AA11" s="17">
        <f t="shared" si="0"/>
        <v>0</v>
      </c>
      <c r="AB11" s="27"/>
      <c r="AC11" s="27"/>
      <c r="AD11" s="27"/>
      <c r="AE11" s="27"/>
      <c r="AF11" s="27"/>
      <c r="AG11" s="27"/>
      <c r="AH11" s="27"/>
      <c r="AI11" s="27"/>
      <c r="AJ11" s="27"/>
      <c r="AY11" s="13">
        <f t="shared" si="1"/>
        <v>1</v>
      </c>
      <c r="AZ11" s="28">
        <f t="shared" si="2"/>
        <v>0</v>
      </c>
      <c r="BA11" s="28">
        <f t="shared" si="3"/>
        <v>0</v>
      </c>
      <c r="BB11" s="28">
        <f t="shared" si="4"/>
        <v>0</v>
      </c>
      <c r="BC11" s="28">
        <f t="shared" si="5"/>
        <v>0</v>
      </c>
      <c r="BD11" s="28">
        <f t="shared" si="6"/>
        <v>0</v>
      </c>
      <c r="BE11" s="28">
        <f t="shared" si="7"/>
        <v>0</v>
      </c>
      <c r="BF11" s="28">
        <f t="shared" si="8"/>
        <v>0</v>
      </c>
      <c r="BG11" s="29">
        <f t="shared" si="9"/>
        <v>0</v>
      </c>
    </row>
    <row r="12" spans="1:59" ht="20.100000000000001" customHeight="1" x14ac:dyDescent="0.15">
      <c r="A12" s="12">
        <v>0</v>
      </c>
      <c r="B12" s="25">
        <v>44900</v>
      </c>
      <c r="E12" s="12">
        <v>1</v>
      </c>
      <c r="I12" s="17">
        <v>2</v>
      </c>
      <c r="J12" s="26" t="s">
        <v>45</v>
      </c>
      <c r="K12" s="17" t="s">
        <v>43</v>
      </c>
      <c r="L12" s="17"/>
      <c r="M12" s="14">
        <v>200000</v>
      </c>
      <c r="O12" s="17">
        <v>1</v>
      </c>
      <c r="P12" s="26"/>
      <c r="Q12" s="17"/>
      <c r="R12" s="17"/>
      <c r="U12" s="17">
        <v>1</v>
      </c>
      <c r="AA12" s="17">
        <f t="shared" si="0"/>
        <v>200000</v>
      </c>
      <c r="AB12" s="27"/>
      <c r="AC12" s="27"/>
      <c r="AD12" s="27"/>
      <c r="AE12" s="27"/>
      <c r="AF12" s="27"/>
      <c r="AG12" s="27"/>
      <c r="AH12" s="27"/>
      <c r="AI12" s="27"/>
      <c r="AJ12" s="27"/>
      <c r="AZ12" s="28">
        <f t="shared" si="2"/>
        <v>0.5</v>
      </c>
      <c r="BA12" s="28">
        <f t="shared" si="3"/>
        <v>0</v>
      </c>
      <c r="BB12" s="28">
        <f t="shared" si="4"/>
        <v>0</v>
      </c>
      <c r="BC12" s="28">
        <f t="shared" si="5"/>
        <v>1</v>
      </c>
      <c r="BD12" s="28">
        <f t="shared" si="6"/>
        <v>1</v>
      </c>
      <c r="BE12" s="28">
        <f t="shared" si="7"/>
        <v>0</v>
      </c>
      <c r="BF12" s="28">
        <f t="shared" si="8"/>
        <v>0</v>
      </c>
      <c r="BG12" s="29">
        <f t="shared" si="9"/>
        <v>0</v>
      </c>
    </row>
    <row r="13" spans="1:59" ht="20.100000000000001" customHeight="1" x14ac:dyDescent="0.15">
      <c r="B13" s="25"/>
      <c r="D13" s="12" t="s">
        <v>44</v>
      </c>
      <c r="E13" s="12">
        <v>1</v>
      </c>
      <c r="I13" s="17">
        <v>2</v>
      </c>
      <c r="J13" s="12"/>
      <c r="K13" s="17"/>
      <c r="L13" s="17"/>
      <c r="N13" s="15">
        <v>0</v>
      </c>
      <c r="O13" s="17">
        <v>1</v>
      </c>
      <c r="P13" s="12"/>
      <c r="Q13" s="17"/>
      <c r="R13" s="17"/>
      <c r="S13" s="17"/>
      <c r="U13" s="17">
        <v>1</v>
      </c>
      <c r="AA13" s="17">
        <f t="shared" si="0"/>
        <v>0</v>
      </c>
      <c r="AB13" s="27"/>
      <c r="AC13" s="27"/>
      <c r="AD13" s="27"/>
      <c r="AE13" s="27"/>
      <c r="AF13" s="27"/>
      <c r="AG13" s="27"/>
      <c r="AH13" s="27"/>
      <c r="AI13" s="27"/>
      <c r="AJ13" s="27"/>
      <c r="AY13" s="13">
        <f t="shared" ref="AY13:AY76" si="10">IF(O13=0,0,1)</f>
        <v>1</v>
      </c>
      <c r="AZ13" s="28">
        <f t="shared" si="2"/>
        <v>0</v>
      </c>
      <c r="BA13" s="28">
        <f t="shared" si="3"/>
        <v>0</v>
      </c>
      <c r="BB13" s="28">
        <f t="shared" si="4"/>
        <v>0</v>
      </c>
      <c r="BC13" s="28">
        <f t="shared" si="5"/>
        <v>0</v>
      </c>
      <c r="BD13" s="28">
        <f t="shared" si="6"/>
        <v>0</v>
      </c>
      <c r="BE13" s="28">
        <f t="shared" si="7"/>
        <v>0</v>
      </c>
      <c r="BF13" s="28">
        <f t="shared" si="8"/>
        <v>0</v>
      </c>
      <c r="BG13" s="29">
        <f t="shared" si="9"/>
        <v>0</v>
      </c>
    </row>
    <row r="14" spans="1:59" ht="20.100000000000001" customHeight="1" x14ac:dyDescent="0.15">
      <c r="B14" s="25"/>
      <c r="D14" s="12" t="s">
        <v>45</v>
      </c>
      <c r="E14" s="12">
        <v>1</v>
      </c>
      <c r="G14" s="14">
        <v>1200000</v>
      </c>
      <c r="I14" s="17">
        <v>2</v>
      </c>
      <c r="J14" s="12"/>
      <c r="K14" s="17"/>
      <c r="L14" s="17"/>
      <c r="O14" s="17">
        <v>1</v>
      </c>
      <c r="P14" s="12"/>
      <c r="Q14" s="17"/>
      <c r="R14" s="17"/>
      <c r="U14" s="17">
        <v>1</v>
      </c>
      <c r="AA14" s="17">
        <f t="shared" si="0"/>
        <v>1200000</v>
      </c>
      <c r="AB14" s="27"/>
      <c r="AC14" s="27"/>
      <c r="AD14" s="27"/>
      <c r="AE14" s="27"/>
      <c r="AF14" s="27"/>
      <c r="AG14" s="27"/>
      <c r="AH14" s="27"/>
      <c r="AI14" s="27"/>
      <c r="AJ14" s="27"/>
      <c r="AY14" s="13">
        <f t="shared" si="10"/>
        <v>1</v>
      </c>
      <c r="AZ14" s="28">
        <f t="shared" si="2"/>
        <v>0</v>
      </c>
      <c r="BA14" s="28">
        <f t="shared" si="3"/>
        <v>0</v>
      </c>
      <c r="BB14" s="28">
        <f t="shared" si="4"/>
        <v>0</v>
      </c>
      <c r="BC14" s="28">
        <f t="shared" si="5"/>
        <v>6</v>
      </c>
      <c r="BD14" s="28">
        <f t="shared" si="6"/>
        <v>6</v>
      </c>
      <c r="BE14" s="28">
        <f t="shared" si="7"/>
        <v>6</v>
      </c>
      <c r="BF14" s="28">
        <f t="shared" si="8"/>
        <v>6</v>
      </c>
      <c r="BG14" s="29">
        <f t="shared" si="9"/>
        <v>6</v>
      </c>
    </row>
    <row r="15" spans="1:59" ht="20.100000000000001" customHeight="1" x14ac:dyDescent="0.15">
      <c r="B15" s="25"/>
      <c r="D15" s="12" t="s">
        <v>44</v>
      </c>
      <c r="E15" s="12">
        <v>1</v>
      </c>
      <c r="G15" s="17"/>
      <c r="I15" s="17">
        <v>1</v>
      </c>
      <c r="J15" s="17"/>
      <c r="K15" s="17"/>
      <c r="L15" s="17"/>
      <c r="O15" s="17">
        <v>1</v>
      </c>
      <c r="P15" s="26"/>
      <c r="Q15" s="17"/>
      <c r="R15" s="17"/>
      <c r="U15" s="17">
        <v>1</v>
      </c>
      <c r="AA15" s="17">
        <f t="shared" si="0"/>
        <v>0</v>
      </c>
      <c r="AB15" s="27"/>
      <c r="AC15" s="27"/>
      <c r="AD15" s="27"/>
      <c r="AE15" s="27"/>
      <c r="AF15" s="27"/>
      <c r="AG15" s="27"/>
      <c r="AH15" s="27"/>
      <c r="AI15" s="27"/>
      <c r="AJ15" s="27"/>
      <c r="AY15" s="13">
        <f t="shared" si="10"/>
        <v>1</v>
      </c>
      <c r="AZ15" s="28">
        <f t="shared" si="2"/>
        <v>0</v>
      </c>
      <c r="BA15" s="28">
        <f t="shared" si="3"/>
        <v>0</v>
      </c>
      <c r="BB15" s="28">
        <f t="shared" si="4"/>
        <v>0</v>
      </c>
      <c r="BC15" s="28">
        <f t="shared" si="5"/>
        <v>0</v>
      </c>
      <c r="BD15" s="28">
        <f t="shared" si="6"/>
        <v>0</v>
      </c>
      <c r="BE15" s="28">
        <f t="shared" si="7"/>
        <v>0</v>
      </c>
      <c r="BF15" s="28">
        <f t="shared" si="8"/>
        <v>0</v>
      </c>
      <c r="BG15" s="29">
        <f t="shared" si="9"/>
        <v>0</v>
      </c>
    </row>
    <row r="16" spans="1:59" ht="19.5" customHeight="1" x14ac:dyDescent="0.15">
      <c r="B16" s="25"/>
      <c r="D16" s="12" t="s">
        <v>45</v>
      </c>
      <c r="E16" s="12">
        <v>1</v>
      </c>
      <c r="G16" s="17">
        <v>800000</v>
      </c>
      <c r="I16" s="17">
        <v>2</v>
      </c>
      <c r="J16" s="26"/>
      <c r="K16" s="17"/>
      <c r="L16" s="17"/>
      <c r="O16" s="17">
        <v>1</v>
      </c>
      <c r="P16" s="26"/>
      <c r="Q16" s="17"/>
      <c r="R16" s="17"/>
      <c r="U16" s="17">
        <v>1</v>
      </c>
      <c r="AA16" s="17">
        <f t="shared" si="0"/>
        <v>800000</v>
      </c>
      <c r="AB16" s="27"/>
      <c r="AC16" s="27"/>
      <c r="AD16" s="27"/>
      <c r="AE16" s="27"/>
      <c r="AF16" s="27"/>
      <c r="AG16" s="27"/>
      <c r="AH16" s="27"/>
      <c r="AI16" s="27"/>
      <c r="AJ16" s="27"/>
      <c r="AY16" s="13">
        <f t="shared" si="10"/>
        <v>1</v>
      </c>
      <c r="AZ16" s="28">
        <f t="shared" si="2"/>
        <v>0</v>
      </c>
      <c r="BA16" s="28">
        <f t="shared" si="3"/>
        <v>0</v>
      </c>
      <c r="BB16" s="28">
        <f t="shared" si="4"/>
        <v>0</v>
      </c>
      <c r="BC16" s="28">
        <f t="shared" si="5"/>
        <v>4</v>
      </c>
      <c r="BD16" s="28">
        <f t="shared" si="6"/>
        <v>4</v>
      </c>
      <c r="BE16" s="28">
        <f t="shared" si="7"/>
        <v>4</v>
      </c>
      <c r="BF16" s="28">
        <f t="shared" si="8"/>
        <v>4</v>
      </c>
      <c r="BG16" s="29">
        <f t="shared" si="9"/>
        <v>4</v>
      </c>
    </row>
    <row r="17" spans="2:59" ht="20.100000000000001" customHeight="1" x14ac:dyDescent="0.15">
      <c r="B17" s="25"/>
      <c r="E17" s="12">
        <v>2</v>
      </c>
      <c r="G17" s="17"/>
      <c r="I17" s="17">
        <v>2</v>
      </c>
      <c r="J17" s="26"/>
      <c r="K17" s="17"/>
      <c r="L17" s="17"/>
      <c r="O17" s="17">
        <v>2</v>
      </c>
      <c r="P17" s="26"/>
      <c r="Q17" s="17"/>
      <c r="R17" s="17"/>
      <c r="U17" s="17">
        <v>1</v>
      </c>
      <c r="AA17" s="17">
        <f t="shared" si="0"/>
        <v>0</v>
      </c>
      <c r="AB17" s="27"/>
      <c r="AC17" s="27"/>
      <c r="AD17" s="27"/>
      <c r="AE17" s="27"/>
      <c r="AF17" s="27"/>
      <c r="AG17" s="27"/>
      <c r="AH17" s="27"/>
      <c r="AI17" s="27"/>
      <c r="AJ17" s="27"/>
      <c r="AY17" s="13">
        <f t="shared" si="10"/>
        <v>1</v>
      </c>
      <c r="AZ17" s="28">
        <f t="shared" si="2"/>
        <v>0</v>
      </c>
      <c r="BA17" s="28">
        <f t="shared" si="3"/>
        <v>0</v>
      </c>
      <c r="BB17" s="28">
        <f t="shared" si="4"/>
        <v>0</v>
      </c>
      <c r="BC17" s="28">
        <f t="shared" si="5"/>
        <v>0</v>
      </c>
      <c r="BD17" s="28">
        <f t="shared" si="6"/>
        <v>0</v>
      </c>
      <c r="BE17" s="28">
        <f t="shared" si="7"/>
        <v>0</v>
      </c>
      <c r="BF17" s="28">
        <f t="shared" si="8"/>
        <v>0</v>
      </c>
      <c r="BG17" s="29">
        <f t="shared" si="9"/>
        <v>0</v>
      </c>
    </row>
    <row r="18" spans="2:59" ht="20.100000000000001" customHeight="1" x14ac:dyDescent="0.15">
      <c r="B18" s="25">
        <v>44901</v>
      </c>
      <c r="D18" s="12" t="s">
        <v>45</v>
      </c>
      <c r="E18" s="12">
        <v>1</v>
      </c>
      <c r="G18" s="14">
        <v>1200000</v>
      </c>
      <c r="I18" s="17">
        <v>2</v>
      </c>
      <c r="J18" s="26"/>
      <c r="K18" s="17"/>
      <c r="L18" s="17"/>
      <c r="O18" s="17">
        <v>1</v>
      </c>
      <c r="P18" s="12"/>
      <c r="Q18" s="17"/>
      <c r="R18" s="17"/>
      <c r="U18" s="17">
        <v>2</v>
      </c>
      <c r="AA18" s="17">
        <f t="shared" si="0"/>
        <v>1200000</v>
      </c>
      <c r="AB18" s="27"/>
      <c r="AC18" s="27"/>
      <c r="AD18" s="27"/>
      <c r="AE18" s="27"/>
      <c r="AF18" s="27"/>
      <c r="AG18" s="27"/>
      <c r="AH18" s="27"/>
      <c r="AI18" s="27"/>
      <c r="AJ18" s="27"/>
      <c r="AY18" s="13">
        <f t="shared" si="10"/>
        <v>1</v>
      </c>
      <c r="AZ18" s="28">
        <f t="shared" si="2"/>
        <v>0</v>
      </c>
      <c r="BA18" s="28">
        <f t="shared" si="3"/>
        <v>0</v>
      </c>
      <c r="BB18" s="28">
        <f t="shared" si="4"/>
        <v>0</v>
      </c>
      <c r="BC18" s="28">
        <f t="shared" si="5"/>
        <v>6</v>
      </c>
      <c r="BD18" s="28">
        <f t="shared" si="6"/>
        <v>6</v>
      </c>
      <c r="BE18" s="28">
        <f t="shared" si="7"/>
        <v>6</v>
      </c>
      <c r="BF18" s="28">
        <f t="shared" si="8"/>
        <v>6</v>
      </c>
      <c r="BG18" s="29">
        <f t="shared" si="9"/>
        <v>6</v>
      </c>
    </row>
    <row r="19" spans="2:59" ht="20.100000000000001" customHeight="1" x14ac:dyDescent="0.15">
      <c r="B19" s="25"/>
      <c r="E19" s="12">
        <v>1</v>
      </c>
      <c r="I19" s="17">
        <v>2</v>
      </c>
      <c r="J19" s="26" t="s">
        <v>41</v>
      </c>
      <c r="K19" s="17" t="s">
        <v>46</v>
      </c>
      <c r="L19" s="17" t="s">
        <v>47</v>
      </c>
      <c r="M19" s="14">
        <v>200000</v>
      </c>
      <c r="O19" s="17">
        <v>1</v>
      </c>
      <c r="P19" s="12"/>
      <c r="Q19" s="17"/>
      <c r="R19" s="17"/>
      <c r="U19" s="17">
        <v>1</v>
      </c>
      <c r="AA19" s="17">
        <f t="shared" si="0"/>
        <v>200000</v>
      </c>
      <c r="AB19" s="27"/>
      <c r="AC19" s="27"/>
      <c r="AD19" s="27"/>
      <c r="AE19" s="27"/>
      <c r="AF19" s="27"/>
      <c r="AG19" s="27"/>
      <c r="AH19" s="27"/>
      <c r="AI19" s="27"/>
      <c r="AJ19" s="27"/>
      <c r="AY19" s="13">
        <f t="shared" si="10"/>
        <v>1</v>
      </c>
      <c r="AZ19" s="28">
        <f t="shared" si="2"/>
        <v>0.5</v>
      </c>
      <c r="BA19" s="28">
        <f t="shared" si="3"/>
        <v>0</v>
      </c>
      <c r="BB19" s="28">
        <f t="shared" si="4"/>
        <v>0</v>
      </c>
      <c r="BC19" s="28">
        <f t="shared" si="5"/>
        <v>1</v>
      </c>
      <c r="BD19" s="28">
        <f t="shared" si="6"/>
        <v>1</v>
      </c>
      <c r="BE19" s="28">
        <f t="shared" si="7"/>
        <v>0</v>
      </c>
      <c r="BF19" s="28">
        <f t="shared" si="8"/>
        <v>0</v>
      </c>
      <c r="BG19" s="29">
        <f t="shared" si="9"/>
        <v>0</v>
      </c>
    </row>
    <row r="20" spans="2:59" ht="20.100000000000001" customHeight="1" x14ac:dyDescent="0.15">
      <c r="B20" s="25"/>
      <c r="E20" s="12">
        <v>2</v>
      </c>
      <c r="I20" s="17">
        <v>2</v>
      </c>
      <c r="J20" s="26"/>
      <c r="K20" s="17"/>
      <c r="L20" s="17"/>
      <c r="O20" s="17">
        <v>1</v>
      </c>
      <c r="P20" s="12"/>
      <c r="Q20" s="17"/>
      <c r="R20" s="17"/>
      <c r="U20" s="17">
        <v>1</v>
      </c>
      <c r="AA20" s="17">
        <f t="shared" si="0"/>
        <v>0</v>
      </c>
      <c r="AB20" s="27"/>
      <c r="AC20" s="27"/>
      <c r="AD20" s="27"/>
      <c r="AE20" s="27"/>
      <c r="AF20" s="27"/>
      <c r="AG20" s="27"/>
      <c r="AH20" s="27"/>
      <c r="AI20" s="27"/>
      <c r="AJ20" s="27"/>
      <c r="AY20" s="13">
        <f t="shared" si="10"/>
        <v>1</v>
      </c>
      <c r="AZ20" s="28">
        <f t="shared" si="2"/>
        <v>0</v>
      </c>
      <c r="BA20" s="28">
        <f t="shared" si="3"/>
        <v>0</v>
      </c>
      <c r="BB20" s="28">
        <f t="shared" si="4"/>
        <v>0</v>
      </c>
      <c r="BC20" s="28">
        <f t="shared" si="5"/>
        <v>0</v>
      </c>
      <c r="BD20" s="28">
        <f t="shared" si="6"/>
        <v>0</v>
      </c>
      <c r="BE20" s="28">
        <f t="shared" si="7"/>
        <v>0</v>
      </c>
      <c r="BF20" s="28">
        <f t="shared" si="8"/>
        <v>0</v>
      </c>
      <c r="BG20" s="29">
        <f t="shared" si="9"/>
        <v>0</v>
      </c>
    </row>
    <row r="21" spans="2:59" ht="20.100000000000001" customHeight="1" x14ac:dyDescent="0.15">
      <c r="B21" s="25">
        <v>44902</v>
      </c>
      <c r="D21" s="12" t="s">
        <v>45</v>
      </c>
      <c r="E21" s="12">
        <v>1</v>
      </c>
      <c r="G21" s="14">
        <v>1000000</v>
      </c>
      <c r="H21" s="15">
        <v>1</v>
      </c>
      <c r="I21" s="17">
        <v>2</v>
      </c>
      <c r="J21" s="26"/>
      <c r="K21" s="17"/>
      <c r="L21" s="17"/>
      <c r="M21" s="17"/>
      <c r="N21" s="15">
        <v>2</v>
      </c>
      <c r="O21" s="17">
        <v>1</v>
      </c>
      <c r="P21" s="12"/>
      <c r="Q21" s="17"/>
      <c r="R21" s="17"/>
      <c r="U21" s="17">
        <v>1</v>
      </c>
      <c r="AA21" s="17">
        <f t="shared" si="0"/>
        <v>1000000</v>
      </c>
      <c r="AB21" s="27"/>
      <c r="AC21" s="27"/>
      <c r="AD21" s="27"/>
      <c r="AE21" s="27"/>
      <c r="AF21" s="27"/>
      <c r="AG21" s="27"/>
      <c r="AH21" s="27"/>
      <c r="AI21" s="27"/>
      <c r="AJ21" s="27"/>
      <c r="AY21" s="13">
        <f t="shared" si="10"/>
        <v>1</v>
      </c>
      <c r="AZ21" s="28">
        <f t="shared" si="2"/>
        <v>0</v>
      </c>
      <c r="BA21" s="28">
        <f t="shared" si="3"/>
        <v>0</v>
      </c>
      <c r="BB21" s="28">
        <f t="shared" si="4"/>
        <v>0</v>
      </c>
      <c r="BC21" s="28">
        <f t="shared" si="5"/>
        <v>5</v>
      </c>
      <c r="BD21" s="28">
        <f t="shared" si="6"/>
        <v>5</v>
      </c>
      <c r="BE21" s="28">
        <f t="shared" si="7"/>
        <v>5</v>
      </c>
      <c r="BF21" s="28">
        <f t="shared" si="8"/>
        <v>5</v>
      </c>
      <c r="BG21" s="29">
        <f t="shared" si="9"/>
        <v>5</v>
      </c>
    </row>
    <row r="22" spans="2:59" ht="20.100000000000001" customHeight="1" x14ac:dyDescent="0.15">
      <c r="B22" s="25"/>
      <c r="D22" s="12" t="s">
        <v>44</v>
      </c>
      <c r="E22" s="12">
        <v>1</v>
      </c>
      <c r="I22" s="17">
        <v>2</v>
      </c>
      <c r="J22" s="26"/>
      <c r="K22" s="17"/>
      <c r="L22" s="17"/>
      <c r="M22" s="17"/>
      <c r="O22" s="17">
        <v>1</v>
      </c>
      <c r="P22" s="12"/>
      <c r="Q22" s="17"/>
      <c r="R22" s="17"/>
      <c r="U22" s="17">
        <v>1</v>
      </c>
      <c r="AA22" s="17">
        <f t="shared" si="0"/>
        <v>0</v>
      </c>
      <c r="AB22" s="27"/>
      <c r="AC22" s="27"/>
      <c r="AD22" s="27"/>
      <c r="AE22" s="27"/>
      <c r="AF22" s="27"/>
      <c r="AG22" s="27"/>
      <c r="AH22" s="27"/>
      <c r="AI22" s="27"/>
      <c r="AJ22" s="27"/>
      <c r="AY22" s="13">
        <f t="shared" si="10"/>
        <v>1</v>
      </c>
      <c r="AZ22" s="28">
        <f t="shared" si="2"/>
        <v>0</v>
      </c>
      <c r="BA22" s="28">
        <f t="shared" si="3"/>
        <v>0</v>
      </c>
      <c r="BB22" s="28">
        <f t="shared" si="4"/>
        <v>0</v>
      </c>
      <c r="BC22" s="28">
        <f t="shared" si="5"/>
        <v>0</v>
      </c>
      <c r="BD22" s="28">
        <f t="shared" si="6"/>
        <v>0</v>
      </c>
      <c r="BE22" s="28">
        <f t="shared" si="7"/>
        <v>0</v>
      </c>
      <c r="BF22" s="28">
        <f t="shared" si="8"/>
        <v>0</v>
      </c>
      <c r="BG22" s="29">
        <f t="shared" si="9"/>
        <v>0</v>
      </c>
    </row>
    <row r="23" spans="2:59" ht="20.100000000000001" customHeight="1" x14ac:dyDescent="0.15">
      <c r="B23" s="25"/>
      <c r="E23" s="12">
        <v>1</v>
      </c>
      <c r="I23" s="17">
        <v>2</v>
      </c>
      <c r="J23" s="26" t="s">
        <v>40</v>
      </c>
      <c r="K23" s="17" t="s">
        <v>48</v>
      </c>
      <c r="L23" s="17" t="s">
        <v>41</v>
      </c>
      <c r="M23" s="17">
        <v>200000</v>
      </c>
      <c r="O23" s="17">
        <v>1</v>
      </c>
      <c r="P23" s="12"/>
      <c r="Q23" s="17"/>
      <c r="R23" s="17"/>
      <c r="U23" s="17">
        <v>1</v>
      </c>
      <c r="AA23" s="17">
        <f t="shared" si="0"/>
        <v>200000</v>
      </c>
      <c r="AB23" s="27"/>
      <c r="AC23" s="27"/>
      <c r="AD23" s="27"/>
      <c r="AE23" s="27"/>
      <c r="AF23" s="27"/>
      <c r="AG23" s="27"/>
      <c r="AH23" s="27"/>
      <c r="AI23" s="27"/>
      <c r="AJ23" s="27"/>
      <c r="AY23" s="13">
        <f t="shared" si="10"/>
        <v>1</v>
      </c>
      <c r="AZ23" s="28">
        <f t="shared" si="2"/>
        <v>0.5</v>
      </c>
      <c r="BA23" s="28">
        <f t="shared" si="3"/>
        <v>0</v>
      </c>
      <c r="BB23" s="28">
        <f t="shared" si="4"/>
        <v>0</v>
      </c>
      <c r="BC23" s="28">
        <f t="shared" si="5"/>
        <v>1</v>
      </c>
      <c r="BD23" s="28">
        <f t="shared" si="6"/>
        <v>1</v>
      </c>
      <c r="BE23" s="28">
        <f t="shared" si="7"/>
        <v>0</v>
      </c>
      <c r="BF23" s="28">
        <f t="shared" si="8"/>
        <v>0</v>
      </c>
      <c r="BG23" s="29">
        <f t="shared" si="9"/>
        <v>0</v>
      </c>
    </row>
    <row r="24" spans="2:59" ht="20.100000000000001" customHeight="1" x14ac:dyDescent="0.15">
      <c r="B24" s="25"/>
      <c r="D24" s="12" t="s">
        <v>44</v>
      </c>
      <c r="E24" s="12">
        <v>1</v>
      </c>
      <c r="I24" s="17">
        <v>2</v>
      </c>
      <c r="J24" s="26"/>
      <c r="K24" s="17"/>
      <c r="L24" s="17"/>
      <c r="O24" s="17">
        <v>1</v>
      </c>
      <c r="P24" s="12"/>
      <c r="Q24" s="17"/>
      <c r="R24" s="17"/>
      <c r="U24" s="17">
        <v>1</v>
      </c>
      <c r="AA24" s="17">
        <f t="shared" si="0"/>
        <v>0</v>
      </c>
      <c r="AB24" s="27"/>
      <c r="AC24" s="27"/>
      <c r="AD24" s="27"/>
      <c r="AE24" s="27"/>
      <c r="AF24" s="27"/>
      <c r="AG24" s="27"/>
      <c r="AH24" s="27"/>
      <c r="AI24" s="27"/>
      <c r="AJ24" s="27"/>
      <c r="AY24" s="13">
        <f t="shared" si="10"/>
        <v>1</v>
      </c>
      <c r="AZ24" s="28">
        <f t="shared" si="2"/>
        <v>0</v>
      </c>
      <c r="BA24" s="28">
        <f t="shared" si="3"/>
        <v>0</v>
      </c>
      <c r="BB24" s="28">
        <f t="shared" si="4"/>
        <v>0</v>
      </c>
      <c r="BC24" s="28">
        <f t="shared" si="5"/>
        <v>0</v>
      </c>
      <c r="BD24" s="28">
        <f t="shared" si="6"/>
        <v>0</v>
      </c>
      <c r="BE24" s="28">
        <f t="shared" si="7"/>
        <v>0</v>
      </c>
      <c r="BF24" s="28">
        <f t="shared" si="8"/>
        <v>0</v>
      </c>
      <c r="BG24" s="29">
        <f t="shared" si="9"/>
        <v>0</v>
      </c>
    </row>
    <row r="25" spans="2:59" ht="20.100000000000001" customHeight="1" x14ac:dyDescent="0.15">
      <c r="B25" s="25"/>
      <c r="C25" s="30"/>
      <c r="D25" s="12" t="s">
        <v>44</v>
      </c>
      <c r="E25" s="12">
        <v>1</v>
      </c>
      <c r="I25" s="17">
        <v>2</v>
      </c>
      <c r="J25" s="26"/>
      <c r="K25" s="17"/>
      <c r="L25" s="17"/>
      <c r="O25" s="17">
        <v>2</v>
      </c>
      <c r="P25" s="26"/>
      <c r="Q25" s="17"/>
      <c r="R25" s="17"/>
      <c r="S25" s="17"/>
      <c r="U25" s="17">
        <v>1</v>
      </c>
      <c r="AA25" s="17">
        <f t="shared" si="0"/>
        <v>0</v>
      </c>
      <c r="AB25" s="27"/>
      <c r="AC25" s="27"/>
      <c r="AD25" s="27"/>
      <c r="AE25" s="27"/>
      <c r="AF25" s="27"/>
      <c r="AG25" s="27"/>
      <c r="AH25" s="27"/>
      <c r="AI25" s="27"/>
      <c r="AJ25" s="27"/>
      <c r="AY25" s="13">
        <f t="shared" si="10"/>
        <v>1</v>
      </c>
      <c r="AZ25" s="28">
        <f t="shared" si="2"/>
        <v>0</v>
      </c>
      <c r="BA25" s="28">
        <f t="shared" si="3"/>
        <v>0</v>
      </c>
      <c r="BB25" s="28">
        <f t="shared" si="4"/>
        <v>0</v>
      </c>
      <c r="BC25" s="28">
        <f t="shared" si="5"/>
        <v>0</v>
      </c>
      <c r="BD25" s="28">
        <f t="shared" si="6"/>
        <v>0</v>
      </c>
      <c r="BE25" s="28">
        <f t="shared" si="7"/>
        <v>0</v>
      </c>
      <c r="BF25" s="28">
        <f t="shared" si="8"/>
        <v>0</v>
      </c>
      <c r="BG25" s="29">
        <f t="shared" si="9"/>
        <v>0</v>
      </c>
    </row>
    <row r="26" spans="2:59" ht="20.100000000000001" customHeight="1" x14ac:dyDescent="0.15">
      <c r="B26" s="25"/>
      <c r="C26" s="30"/>
      <c r="D26" s="12" t="s">
        <v>44</v>
      </c>
      <c r="E26" s="12">
        <v>1</v>
      </c>
      <c r="I26" s="17">
        <v>2</v>
      </c>
      <c r="J26" s="26"/>
      <c r="K26" s="17"/>
      <c r="L26" s="17"/>
      <c r="O26" s="17">
        <v>1</v>
      </c>
      <c r="P26" s="26"/>
      <c r="Q26" s="17"/>
      <c r="R26" s="17"/>
      <c r="U26" s="17">
        <v>1</v>
      </c>
      <c r="AA26" s="17">
        <f t="shared" si="0"/>
        <v>0</v>
      </c>
      <c r="AB26" s="27"/>
      <c r="AC26" s="27"/>
      <c r="AD26" s="27"/>
      <c r="AE26" s="27"/>
      <c r="AF26" s="27"/>
      <c r="AG26" s="27"/>
      <c r="AH26" s="27"/>
      <c r="AI26" s="27"/>
      <c r="AJ26" s="27"/>
      <c r="AY26" s="13">
        <f t="shared" si="10"/>
        <v>1</v>
      </c>
      <c r="AZ26" s="28">
        <f t="shared" si="2"/>
        <v>0</v>
      </c>
      <c r="BA26" s="28">
        <f t="shared" si="3"/>
        <v>0</v>
      </c>
      <c r="BB26" s="28">
        <f t="shared" si="4"/>
        <v>0</v>
      </c>
      <c r="BC26" s="28">
        <f t="shared" si="5"/>
        <v>0</v>
      </c>
      <c r="BD26" s="28">
        <f t="shared" si="6"/>
        <v>0</v>
      </c>
      <c r="BE26" s="28">
        <f t="shared" si="7"/>
        <v>0</v>
      </c>
      <c r="BF26" s="28">
        <f t="shared" si="8"/>
        <v>0</v>
      </c>
      <c r="BG26" s="29">
        <f t="shared" si="9"/>
        <v>0</v>
      </c>
    </row>
    <row r="27" spans="2:59" ht="20.100000000000001" customHeight="1" x14ac:dyDescent="0.15">
      <c r="B27" s="25"/>
      <c r="C27" s="30"/>
      <c r="E27" s="12">
        <v>1</v>
      </c>
      <c r="I27" s="17">
        <v>1</v>
      </c>
      <c r="J27" s="26"/>
      <c r="K27" s="17"/>
      <c r="L27" s="17"/>
      <c r="M27" s="17"/>
      <c r="O27" s="17">
        <v>1</v>
      </c>
      <c r="P27" s="26"/>
      <c r="Q27" s="17"/>
      <c r="R27" s="17"/>
      <c r="U27" s="17">
        <v>1</v>
      </c>
      <c r="AA27" s="17">
        <f t="shared" si="0"/>
        <v>0</v>
      </c>
      <c r="AB27" s="27"/>
      <c r="AC27" s="27"/>
      <c r="AD27" s="27"/>
      <c r="AE27" s="27"/>
      <c r="AF27" s="27"/>
      <c r="AG27" s="27"/>
      <c r="AH27" s="27"/>
      <c r="AI27" s="27"/>
      <c r="AJ27" s="27"/>
      <c r="AY27" s="13">
        <f t="shared" si="10"/>
        <v>1</v>
      </c>
      <c r="AZ27" s="28">
        <f t="shared" si="2"/>
        <v>0</v>
      </c>
      <c r="BA27" s="28">
        <f t="shared" si="3"/>
        <v>0</v>
      </c>
      <c r="BB27" s="28">
        <f t="shared" si="4"/>
        <v>0</v>
      </c>
      <c r="BC27" s="28">
        <f t="shared" si="5"/>
        <v>0</v>
      </c>
      <c r="BD27" s="28">
        <f t="shared" si="6"/>
        <v>0</v>
      </c>
      <c r="BE27" s="28">
        <f t="shared" si="7"/>
        <v>0</v>
      </c>
      <c r="BF27" s="28">
        <f t="shared" si="8"/>
        <v>0</v>
      </c>
      <c r="BG27" s="29">
        <f t="shared" si="9"/>
        <v>0</v>
      </c>
    </row>
    <row r="28" spans="2:59" ht="20.100000000000001" customHeight="1" x14ac:dyDescent="0.15">
      <c r="B28" s="25">
        <v>44903</v>
      </c>
      <c r="C28" s="30"/>
      <c r="D28" s="12" t="s">
        <v>44</v>
      </c>
      <c r="E28" s="12">
        <v>1</v>
      </c>
      <c r="I28" s="17">
        <v>2</v>
      </c>
      <c r="J28" s="26"/>
      <c r="K28" s="17"/>
      <c r="L28" s="17"/>
      <c r="O28" s="17">
        <v>1</v>
      </c>
      <c r="P28" s="26"/>
      <c r="Q28" s="17"/>
      <c r="R28" s="17"/>
      <c r="U28" s="17">
        <v>1</v>
      </c>
      <c r="AA28" s="17">
        <f t="shared" si="0"/>
        <v>0</v>
      </c>
      <c r="AB28" s="27"/>
      <c r="AC28" s="27"/>
      <c r="AD28" s="27"/>
      <c r="AE28" s="27"/>
      <c r="AF28" s="27"/>
      <c r="AG28" s="27"/>
      <c r="AH28" s="27"/>
      <c r="AI28" s="27"/>
      <c r="AJ28" s="27"/>
      <c r="AY28" s="13">
        <f t="shared" si="10"/>
        <v>1</v>
      </c>
      <c r="AZ28" s="28">
        <f t="shared" si="2"/>
        <v>0</v>
      </c>
      <c r="BA28" s="28">
        <f t="shared" si="3"/>
        <v>0</v>
      </c>
      <c r="BB28" s="28">
        <f t="shared" si="4"/>
        <v>0</v>
      </c>
      <c r="BC28" s="28">
        <f t="shared" si="5"/>
        <v>0</v>
      </c>
      <c r="BD28" s="28">
        <f t="shared" si="6"/>
        <v>0</v>
      </c>
      <c r="BE28" s="28">
        <f t="shared" si="7"/>
        <v>0</v>
      </c>
      <c r="BF28" s="28">
        <f t="shared" si="8"/>
        <v>0</v>
      </c>
      <c r="BG28" s="29">
        <f t="shared" si="9"/>
        <v>0</v>
      </c>
    </row>
    <row r="29" spans="2:59" ht="20.100000000000001" customHeight="1" x14ac:dyDescent="0.15">
      <c r="B29" s="25"/>
      <c r="C29" s="30"/>
      <c r="D29" s="12" t="s">
        <v>44</v>
      </c>
      <c r="E29" s="12">
        <v>1</v>
      </c>
      <c r="I29" s="17">
        <v>2</v>
      </c>
      <c r="J29" s="12"/>
      <c r="K29" s="12"/>
      <c r="L29" s="17"/>
      <c r="O29" s="17">
        <v>1</v>
      </c>
      <c r="P29" s="26"/>
      <c r="Q29" s="17"/>
      <c r="R29" s="17"/>
      <c r="U29" s="17">
        <v>1</v>
      </c>
      <c r="AA29" s="17">
        <f t="shared" si="0"/>
        <v>0</v>
      </c>
      <c r="AB29" s="27"/>
      <c r="AC29" s="27"/>
      <c r="AD29" s="27"/>
      <c r="AE29" s="27"/>
      <c r="AF29" s="27"/>
      <c r="AG29" s="27"/>
      <c r="AH29" s="27"/>
      <c r="AI29" s="27"/>
      <c r="AJ29" s="27"/>
      <c r="AY29" s="13">
        <f t="shared" si="10"/>
        <v>1</v>
      </c>
      <c r="AZ29" s="28">
        <f t="shared" si="2"/>
        <v>0</v>
      </c>
      <c r="BA29" s="28">
        <f t="shared" si="3"/>
        <v>0</v>
      </c>
      <c r="BB29" s="28">
        <f t="shared" si="4"/>
        <v>0</v>
      </c>
      <c r="BC29" s="28">
        <f t="shared" si="5"/>
        <v>0</v>
      </c>
      <c r="BD29" s="28">
        <f t="shared" si="6"/>
        <v>0</v>
      </c>
      <c r="BE29" s="28">
        <f t="shared" si="7"/>
        <v>0</v>
      </c>
      <c r="BF29" s="28">
        <f t="shared" si="8"/>
        <v>0</v>
      </c>
      <c r="BG29" s="29">
        <f t="shared" si="9"/>
        <v>0</v>
      </c>
    </row>
    <row r="30" spans="2:59" ht="20.100000000000001" customHeight="1" x14ac:dyDescent="0.15">
      <c r="B30" s="25"/>
      <c r="C30" s="30"/>
      <c r="D30" s="12" t="s">
        <v>44</v>
      </c>
      <c r="E30" s="12">
        <v>1</v>
      </c>
      <c r="I30" s="17">
        <v>2</v>
      </c>
      <c r="J30" s="12"/>
      <c r="K30" s="17"/>
      <c r="L30" s="17"/>
      <c r="O30" s="17">
        <v>1</v>
      </c>
      <c r="P30" s="12"/>
      <c r="Q30" s="17"/>
      <c r="R30" s="17"/>
      <c r="U30" s="17">
        <v>1</v>
      </c>
      <c r="AA30" s="17">
        <f t="shared" si="0"/>
        <v>0</v>
      </c>
      <c r="AB30" s="27"/>
      <c r="AC30" s="27"/>
      <c r="AD30" s="27"/>
      <c r="AE30" s="27"/>
      <c r="AF30" s="27"/>
      <c r="AG30" s="27"/>
      <c r="AH30" s="27"/>
      <c r="AI30" s="27"/>
      <c r="AJ30" s="27"/>
      <c r="AY30" s="13">
        <f t="shared" si="10"/>
        <v>1</v>
      </c>
      <c r="AZ30" s="28">
        <f t="shared" si="2"/>
        <v>0</v>
      </c>
      <c r="BA30" s="28">
        <f t="shared" si="3"/>
        <v>0</v>
      </c>
      <c r="BB30" s="28">
        <f t="shared" si="4"/>
        <v>0</v>
      </c>
      <c r="BC30" s="28">
        <f t="shared" si="5"/>
        <v>0</v>
      </c>
      <c r="BD30" s="28">
        <f t="shared" si="6"/>
        <v>0</v>
      </c>
      <c r="BE30" s="28">
        <f t="shared" si="7"/>
        <v>0</v>
      </c>
      <c r="BF30" s="28">
        <f t="shared" si="8"/>
        <v>0</v>
      </c>
      <c r="BG30" s="29">
        <f t="shared" si="9"/>
        <v>0</v>
      </c>
    </row>
    <row r="31" spans="2:59" ht="20.100000000000001" customHeight="1" x14ac:dyDescent="0.15">
      <c r="B31" s="25"/>
      <c r="C31" s="30"/>
      <c r="E31" s="12">
        <v>1</v>
      </c>
      <c r="I31" s="17">
        <v>2</v>
      </c>
      <c r="J31" s="12" t="s">
        <v>48</v>
      </c>
      <c r="K31" s="26"/>
      <c r="L31" s="17"/>
      <c r="M31" s="17">
        <v>200000</v>
      </c>
      <c r="O31" s="17">
        <v>1</v>
      </c>
      <c r="P31" s="12"/>
      <c r="Q31" s="17"/>
      <c r="R31" s="17"/>
      <c r="U31" s="17">
        <v>1</v>
      </c>
      <c r="AA31" s="17">
        <f t="shared" si="0"/>
        <v>200000</v>
      </c>
      <c r="AB31" s="27"/>
      <c r="AC31" s="27"/>
      <c r="AD31" s="27"/>
      <c r="AE31" s="27"/>
      <c r="AF31" s="27"/>
      <c r="AG31" s="27"/>
      <c r="AH31" s="27"/>
      <c r="AI31" s="27"/>
      <c r="AJ31" s="27"/>
      <c r="AY31" s="13">
        <f t="shared" si="10"/>
        <v>1</v>
      </c>
      <c r="AZ31" s="28">
        <f t="shared" si="2"/>
        <v>0.5</v>
      </c>
      <c r="BA31" s="28">
        <f t="shared" si="3"/>
        <v>0</v>
      </c>
      <c r="BB31" s="28">
        <f t="shared" si="4"/>
        <v>0</v>
      </c>
      <c r="BC31" s="28">
        <f t="shared" si="5"/>
        <v>1</v>
      </c>
      <c r="BD31" s="28">
        <f t="shared" si="6"/>
        <v>1</v>
      </c>
      <c r="BE31" s="28">
        <f t="shared" si="7"/>
        <v>0</v>
      </c>
      <c r="BF31" s="28">
        <f t="shared" si="8"/>
        <v>0</v>
      </c>
      <c r="BG31" s="29">
        <f t="shared" si="9"/>
        <v>0</v>
      </c>
    </row>
    <row r="32" spans="2:59" ht="20.100000000000001" customHeight="1" x14ac:dyDescent="0.15">
      <c r="B32" s="25"/>
      <c r="C32" s="30"/>
      <c r="E32" s="12">
        <v>1</v>
      </c>
      <c r="I32" s="17">
        <v>1</v>
      </c>
      <c r="J32" s="26"/>
      <c r="K32" s="17"/>
      <c r="L32" s="17"/>
      <c r="O32" s="17">
        <v>1</v>
      </c>
      <c r="P32" s="12"/>
      <c r="Q32" s="17"/>
      <c r="R32" s="17"/>
      <c r="U32" s="17">
        <v>1</v>
      </c>
      <c r="AA32" s="17">
        <f t="shared" si="0"/>
        <v>0</v>
      </c>
      <c r="AB32" s="27"/>
      <c r="AC32" s="27"/>
      <c r="AD32" s="27"/>
      <c r="AE32" s="27"/>
      <c r="AF32" s="27"/>
      <c r="AG32" s="27"/>
      <c r="AH32" s="27"/>
      <c r="AI32" s="27"/>
      <c r="AJ32" s="27"/>
      <c r="AY32" s="13">
        <f t="shared" si="10"/>
        <v>1</v>
      </c>
      <c r="AZ32" s="28">
        <f t="shared" si="2"/>
        <v>0</v>
      </c>
      <c r="BA32" s="28">
        <f t="shared" si="3"/>
        <v>0</v>
      </c>
      <c r="BB32" s="28">
        <f t="shared" si="4"/>
        <v>0</v>
      </c>
      <c r="BC32" s="28">
        <f t="shared" si="5"/>
        <v>0</v>
      </c>
      <c r="BD32" s="28">
        <f t="shared" si="6"/>
        <v>0</v>
      </c>
      <c r="BE32" s="28">
        <f t="shared" si="7"/>
        <v>0</v>
      </c>
      <c r="BF32" s="28">
        <f t="shared" si="8"/>
        <v>0</v>
      </c>
      <c r="BG32" s="29">
        <f t="shared" si="9"/>
        <v>0</v>
      </c>
    </row>
    <row r="33" spans="2:59" ht="20.100000000000001" customHeight="1" x14ac:dyDescent="0.15">
      <c r="B33" s="25">
        <v>44904</v>
      </c>
      <c r="C33" s="30"/>
      <c r="D33" s="12" t="s">
        <v>44</v>
      </c>
      <c r="E33" s="12">
        <v>1</v>
      </c>
      <c r="I33" s="17">
        <v>1</v>
      </c>
      <c r="J33" s="26" t="s">
        <v>48</v>
      </c>
      <c r="K33" s="17" t="s">
        <v>46</v>
      </c>
      <c r="L33" s="17"/>
      <c r="M33" s="14">
        <v>200000</v>
      </c>
      <c r="O33" s="17">
        <v>1</v>
      </c>
      <c r="P33" s="12"/>
      <c r="Q33" s="17"/>
      <c r="R33" s="17"/>
      <c r="S33" s="17"/>
      <c r="U33" s="17">
        <v>1</v>
      </c>
      <c r="AA33" s="17">
        <f t="shared" si="0"/>
        <v>200000</v>
      </c>
      <c r="AB33" s="27"/>
      <c r="AC33" s="27"/>
      <c r="AD33" s="27"/>
      <c r="AE33" s="27"/>
      <c r="AF33" s="27"/>
      <c r="AG33" s="27"/>
      <c r="AH33" s="27"/>
      <c r="AI33" s="27"/>
      <c r="AJ33" s="27"/>
      <c r="AY33" s="13">
        <f t="shared" si="10"/>
        <v>1</v>
      </c>
      <c r="AZ33" s="28">
        <f t="shared" si="2"/>
        <v>1</v>
      </c>
      <c r="BA33" s="28">
        <f t="shared" si="3"/>
        <v>0</v>
      </c>
      <c r="BB33" s="28">
        <f t="shared" si="4"/>
        <v>0</v>
      </c>
      <c r="BC33" s="28">
        <f t="shared" si="5"/>
        <v>1</v>
      </c>
      <c r="BD33" s="28">
        <f t="shared" si="6"/>
        <v>1</v>
      </c>
      <c r="BE33" s="28">
        <f t="shared" si="7"/>
        <v>0</v>
      </c>
      <c r="BF33" s="28">
        <f t="shared" si="8"/>
        <v>0</v>
      </c>
      <c r="BG33" s="29">
        <f t="shared" si="9"/>
        <v>0</v>
      </c>
    </row>
    <row r="34" spans="2:59" ht="20.100000000000001" customHeight="1" x14ac:dyDescent="0.15">
      <c r="B34" s="25"/>
      <c r="D34" s="12" t="s">
        <v>44</v>
      </c>
      <c r="E34" s="12">
        <v>1</v>
      </c>
      <c r="G34" s="17"/>
      <c r="I34" s="17">
        <v>2</v>
      </c>
      <c r="J34" s="26"/>
      <c r="K34" s="17"/>
      <c r="L34" s="17"/>
      <c r="M34" s="17"/>
      <c r="O34" s="17">
        <v>1</v>
      </c>
      <c r="P34" s="12"/>
      <c r="Q34" s="17"/>
      <c r="R34" s="17"/>
      <c r="S34" s="17"/>
      <c r="U34" s="17">
        <v>1</v>
      </c>
      <c r="AA34" s="17">
        <f t="shared" si="0"/>
        <v>0</v>
      </c>
      <c r="AB34" s="27"/>
      <c r="AC34" s="27"/>
      <c r="AD34" s="27"/>
      <c r="AE34" s="27"/>
      <c r="AF34" s="27"/>
      <c r="AG34" s="27"/>
      <c r="AH34" s="27"/>
      <c r="AI34" s="27"/>
      <c r="AJ34" s="27"/>
      <c r="AY34" s="13">
        <f t="shared" si="10"/>
        <v>1</v>
      </c>
      <c r="AZ34" s="28">
        <f t="shared" si="2"/>
        <v>0</v>
      </c>
      <c r="BA34" s="28">
        <f t="shared" si="3"/>
        <v>0</v>
      </c>
      <c r="BB34" s="28">
        <f t="shared" si="4"/>
        <v>0</v>
      </c>
      <c r="BC34" s="28">
        <f t="shared" si="5"/>
        <v>0</v>
      </c>
      <c r="BD34" s="28">
        <f t="shared" si="6"/>
        <v>0</v>
      </c>
      <c r="BE34" s="28">
        <f t="shared" si="7"/>
        <v>0</v>
      </c>
      <c r="BF34" s="28">
        <f t="shared" si="8"/>
        <v>0</v>
      </c>
      <c r="BG34" s="29">
        <f t="shared" si="9"/>
        <v>0</v>
      </c>
    </row>
    <row r="35" spans="2:59" ht="20.100000000000001" customHeight="1" x14ac:dyDescent="0.15">
      <c r="B35" s="25"/>
      <c r="D35" s="12" t="s">
        <v>44</v>
      </c>
      <c r="E35" s="12">
        <v>1</v>
      </c>
      <c r="G35" s="17"/>
      <c r="I35" s="17">
        <v>2</v>
      </c>
      <c r="J35" s="26"/>
      <c r="K35" s="17"/>
      <c r="L35" s="17"/>
      <c r="M35" s="17"/>
      <c r="O35" s="17">
        <v>1</v>
      </c>
      <c r="P35" s="12"/>
      <c r="Q35" s="17"/>
      <c r="R35" s="17"/>
      <c r="S35" s="17"/>
      <c r="U35" s="17">
        <v>1</v>
      </c>
      <c r="AA35" s="17">
        <f t="shared" si="0"/>
        <v>0</v>
      </c>
      <c r="AB35" s="27"/>
      <c r="AC35" s="27"/>
      <c r="AD35" s="27"/>
      <c r="AE35" s="27"/>
      <c r="AF35" s="27"/>
      <c r="AG35" s="27"/>
      <c r="AH35" s="27"/>
      <c r="AI35" s="27"/>
      <c r="AJ35" s="27"/>
      <c r="AY35" s="13">
        <f t="shared" si="10"/>
        <v>1</v>
      </c>
      <c r="AZ35" s="28">
        <f t="shared" si="2"/>
        <v>0</v>
      </c>
      <c r="BA35" s="28">
        <f t="shared" si="3"/>
        <v>0</v>
      </c>
      <c r="BB35" s="28">
        <f t="shared" si="4"/>
        <v>0</v>
      </c>
      <c r="BC35" s="28">
        <f t="shared" si="5"/>
        <v>0</v>
      </c>
      <c r="BD35" s="28">
        <f t="shared" si="6"/>
        <v>0</v>
      </c>
      <c r="BE35" s="28">
        <f t="shared" si="7"/>
        <v>0</v>
      </c>
      <c r="BF35" s="28">
        <f t="shared" si="8"/>
        <v>0</v>
      </c>
      <c r="BG35" s="29">
        <f t="shared" si="9"/>
        <v>0</v>
      </c>
    </row>
    <row r="36" spans="2:59" ht="20.100000000000001" customHeight="1" x14ac:dyDescent="0.15">
      <c r="B36" s="25"/>
      <c r="D36" s="12" t="s">
        <v>48</v>
      </c>
      <c r="E36" s="12">
        <v>1</v>
      </c>
      <c r="G36" s="17">
        <v>600000</v>
      </c>
      <c r="I36" s="17">
        <v>2</v>
      </c>
      <c r="J36" s="26"/>
      <c r="K36" s="17"/>
      <c r="L36" s="17"/>
      <c r="O36" s="17">
        <v>1</v>
      </c>
      <c r="P36" s="12"/>
      <c r="Q36" s="17"/>
      <c r="R36" s="17"/>
      <c r="S36" s="17"/>
      <c r="U36" s="17">
        <v>1</v>
      </c>
      <c r="AA36" s="17">
        <f t="shared" si="0"/>
        <v>600000</v>
      </c>
      <c r="AB36" s="27"/>
      <c r="AC36" s="27"/>
      <c r="AD36" s="27"/>
      <c r="AE36" s="27"/>
      <c r="AF36" s="27"/>
      <c r="AG36" s="27"/>
      <c r="AH36" s="27"/>
      <c r="AI36" s="27"/>
      <c r="AJ36" s="27"/>
      <c r="AY36" s="13">
        <f t="shared" si="10"/>
        <v>1</v>
      </c>
      <c r="AZ36" s="28">
        <f t="shared" si="2"/>
        <v>0</v>
      </c>
      <c r="BA36" s="28">
        <f t="shared" si="3"/>
        <v>0</v>
      </c>
      <c r="BB36" s="28">
        <f t="shared" si="4"/>
        <v>0</v>
      </c>
      <c r="BC36" s="28">
        <f t="shared" si="5"/>
        <v>3</v>
      </c>
      <c r="BD36" s="28">
        <f t="shared" si="6"/>
        <v>3</v>
      </c>
      <c r="BE36" s="28">
        <f t="shared" si="7"/>
        <v>3</v>
      </c>
      <c r="BF36" s="28">
        <f t="shared" si="8"/>
        <v>3</v>
      </c>
      <c r="BG36" s="29">
        <f t="shared" si="9"/>
        <v>3</v>
      </c>
    </row>
    <row r="37" spans="2:59" ht="20.100000000000001" customHeight="1" x14ac:dyDescent="0.15">
      <c r="B37" s="25"/>
      <c r="D37" s="12" t="s">
        <v>44</v>
      </c>
      <c r="E37" s="12">
        <v>2</v>
      </c>
      <c r="G37" s="17"/>
      <c r="I37" s="17">
        <v>2</v>
      </c>
      <c r="J37" s="26"/>
      <c r="K37" s="17"/>
      <c r="L37" s="17"/>
      <c r="O37" s="17">
        <v>1</v>
      </c>
      <c r="P37" s="26"/>
      <c r="Q37" s="17"/>
      <c r="R37" s="17"/>
      <c r="S37" s="17"/>
      <c r="U37" s="17">
        <v>1</v>
      </c>
      <c r="AA37" s="17">
        <f t="shared" si="0"/>
        <v>0</v>
      </c>
      <c r="AB37" s="27"/>
      <c r="AC37" s="27"/>
      <c r="AD37" s="27"/>
      <c r="AE37" s="27"/>
      <c r="AF37" s="27"/>
      <c r="AG37" s="27"/>
      <c r="AH37" s="27"/>
      <c r="AI37" s="27"/>
      <c r="AJ37" s="27"/>
      <c r="AY37" s="13">
        <f t="shared" si="10"/>
        <v>1</v>
      </c>
      <c r="AZ37" s="28">
        <f t="shared" si="2"/>
        <v>0</v>
      </c>
      <c r="BA37" s="28">
        <f t="shared" si="3"/>
        <v>0</v>
      </c>
      <c r="BB37" s="28">
        <f t="shared" si="4"/>
        <v>0</v>
      </c>
      <c r="BC37" s="28">
        <f t="shared" si="5"/>
        <v>0</v>
      </c>
      <c r="BD37" s="28">
        <f t="shared" si="6"/>
        <v>0</v>
      </c>
      <c r="BE37" s="28">
        <f t="shared" si="7"/>
        <v>0</v>
      </c>
      <c r="BF37" s="28">
        <f t="shared" si="8"/>
        <v>0</v>
      </c>
      <c r="BG37" s="29">
        <f t="shared" si="9"/>
        <v>0</v>
      </c>
    </row>
    <row r="38" spans="2:59" ht="20.100000000000001" customHeight="1" x14ac:dyDescent="0.15">
      <c r="B38" s="25"/>
      <c r="E38" s="12">
        <v>1</v>
      </c>
      <c r="G38" s="17"/>
      <c r="I38" s="17">
        <v>2</v>
      </c>
      <c r="J38" s="26"/>
      <c r="K38" s="17"/>
      <c r="L38" s="17"/>
      <c r="O38" s="17">
        <v>1</v>
      </c>
      <c r="P38" s="12"/>
      <c r="Q38" s="17"/>
      <c r="R38" s="17"/>
      <c r="S38" s="17"/>
      <c r="U38" s="17">
        <v>1</v>
      </c>
      <c r="AA38" s="17">
        <f t="shared" si="0"/>
        <v>0</v>
      </c>
      <c r="AB38" s="27"/>
      <c r="AC38" s="27"/>
      <c r="AD38" s="27"/>
      <c r="AE38" s="27"/>
      <c r="AF38" s="27"/>
      <c r="AG38" s="27"/>
      <c r="AH38" s="27"/>
      <c r="AI38" s="27"/>
      <c r="AJ38" s="27"/>
      <c r="AY38" s="13">
        <f t="shared" si="10"/>
        <v>1</v>
      </c>
      <c r="AZ38" s="28">
        <f t="shared" si="2"/>
        <v>0</v>
      </c>
      <c r="BA38" s="28">
        <f t="shared" si="3"/>
        <v>0</v>
      </c>
      <c r="BB38" s="28">
        <f t="shared" si="4"/>
        <v>0</v>
      </c>
      <c r="BC38" s="28">
        <f t="shared" si="5"/>
        <v>0</v>
      </c>
      <c r="BD38" s="28">
        <f t="shared" si="6"/>
        <v>0</v>
      </c>
      <c r="BE38" s="28">
        <f t="shared" si="7"/>
        <v>0</v>
      </c>
      <c r="BF38" s="28">
        <f t="shared" si="8"/>
        <v>0</v>
      </c>
      <c r="BG38" s="29">
        <f t="shared" si="9"/>
        <v>0</v>
      </c>
    </row>
    <row r="39" spans="2:59" ht="20.100000000000001" customHeight="1" x14ac:dyDescent="0.15">
      <c r="B39" s="25"/>
      <c r="E39" s="12">
        <v>1</v>
      </c>
      <c r="I39" s="17">
        <v>2</v>
      </c>
      <c r="J39" s="26"/>
      <c r="K39" s="17"/>
      <c r="L39" s="17"/>
      <c r="M39" s="17"/>
      <c r="O39" s="17">
        <v>1</v>
      </c>
      <c r="P39" s="12"/>
      <c r="Q39" s="17"/>
      <c r="R39" s="17"/>
      <c r="S39" s="17"/>
      <c r="U39" s="17">
        <v>1</v>
      </c>
      <c r="AA39" s="17">
        <f t="shared" si="0"/>
        <v>0</v>
      </c>
      <c r="AB39" s="27"/>
      <c r="AC39" s="27"/>
      <c r="AD39" s="27"/>
      <c r="AE39" s="27"/>
      <c r="AF39" s="27"/>
      <c r="AG39" s="27"/>
      <c r="AH39" s="27"/>
      <c r="AI39" s="27"/>
      <c r="AJ39" s="27"/>
      <c r="AY39" s="13">
        <f t="shared" si="10"/>
        <v>1</v>
      </c>
      <c r="AZ39" s="28">
        <f t="shared" si="2"/>
        <v>0</v>
      </c>
      <c r="BA39" s="28">
        <f t="shared" si="3"/>
        <v>0</v>
      </c>
      <c r="BB39" s="28">
        <f t="shared" si="4"/>
        <v>0</v>
      </c>
      <c r="BC39" s="28">
        <f t="shared" si="5"/>
        <v>0</v>
      </c>
      <c r="BD39" s="28">
        <f t="shared" si="6"/>
        <v>0</v>
      </c>
      <c r="BE39" s="28">
        <f t="shared" si="7"/>
        <v>0</v>
      </c>
      <c r="BF39" s="28">
        <f t="shared" si="8"/>
        <v>0</v>
      </c>
      <c r="BG39" s="29">
        <f t="shared" si="9"/>
        <v>0</v>
      </c>
    </row>
    <row r="40" spans="2:59" ht="20.100000000000001" customHeight="1" x14ac:dyDescent="0.15">
      <c r="B40" s="25">
        <v>44907</v>
      </c>
      <c r="D40" s="12" t="s">
        <v>44</v>
      </c>
      <c r="E40" s="12">
        <v>1</v>
      </c>
      <c r="I40" s="17">
        <v>2</v>
      </c>
      <c r="J40" s="26"/>
      <c r="K40" s="17"/>
      <c r="L40" s="17"/>
      <c r="M40" s="17"/>
      <c r="O40" s="17">
        <v>1</v>
      </c>
      <c r="P40" s="12"/>
      <c r="Q40" s="17"/>
      <c r="R40" s="17"/>
      <c r="S40" s="17"/>
      <c r="U40" s="17">
        <v>1</v>
      </c>
      <c r="AA40" s="17">
        <f t="shared" si="0"/>
        <v>0</v>
      </c>
      <c r="AB40" s="27"/>
      <c r="AC40" s="27"/>
      <c r="AD40" s="27"/>
      <c r="AE40" s="27"/>
      <c r="AF40" s="27"/>
      <c r="AG40" s="27"/>
      <c r="AH40" s="27"/>
      <c r="AI40" s="27"/>
      <c r="AJ40" s="27"/>
      <c r="AY40" s="13">
        <f t="shared" si="10"/>
        <v>1</v>
      </c>
      <c r="AZ40" s="28">
        <f t="shared" si="2"/>
        <v>0</v>
      </c>
      <c r="BA40" s="28">
        <f t="shared" si="3"/>
        <v>0</v>
      </c>
      <c r="BB40" s="28">
        <f t="shared" si="4"/>
        <v>0</v>
      </c>
      <c r="BC40" s="28">
        <f t="shared" si="5"/>
        <v>0</v>
      </c>
      <c r="BD40" s="28">
        <f t="shared" si="6"/>
        <v>0</v>
      </c>
      <c r="BE40" s="28">
        <f t="shared" si="7"/>
        <v>0</v>
      </c>
      <c r="BF40" s="28">
        <f t="shared" si="8"/>
        <v>0</v>
      </c>
      <c r="BG40" s="29">
        <f t="shared" si="9"/>
        <v>0</v>
      </c>
    </row>
    <row r="41" spans="2:59" ht="20.100000000000001" customHeight="1" x14ac:dyDescent="0.15">
      <c r="B41" s="25"/>
      <c r="D41" s="12" t="s">
        <v>44</v>
      </c>
      <c r="E41" s="12">
        <v>1</v>
      </c>
      <c r="I41" s="17">
        <v>2</v>
      </c>
      <c r="J41" s="26"/>
      <c r="K41" s="17"/>
      <c r="L41" s="17"/>
      <c r="O41" s="17">
        <v>1</v>
      </c>
      <c r="P41" s="12"/>
      <c r="Q41" s="17"/>
      <c r="R41" s="17"/>
      <c r="S41" s="17"/>
      <c r="U41" s="17">
        <v>1</v>
      </c>
      <c r="AA41" s="17">
        <f t="shared" si="0"/>
        <v>0</v>
      </c>
      <c r="AB41" s="27"/>
      <c r="AC41" s="27"/>
      <c r="AD41" s="27"/>
      <c r="AE41" s="27"/>
      <c r="AF41" s="27"/>
      <c r="AG41" s="27"/>
      <c r="AH41" s="27"/>
      <c r="AI41" s="27"/>
      <c r="AJ41" s="27"/>
      <c r="AY41" s="13">
        <f t="shared" si="10"/>
        <v>1</v>
      </c>
      <c r="AZ41" s="28">
        <f t="shared" si="2"/>
        <v>0</v>
      </c>
      <c r="BA41" s="28">
        <f t="shared" si="3"/>
        <v>0</v>
      </c>
      <c r="BB41" s="28">
        <f t="shared" si="4"/>
        <v>0</v>
      </c>
      <c r="BC41" s="28">
        <f t="shared" si="5"/>
        <v>0</v>
      </c>
      <c r="BD41" s="28">
        <f t="shared" si="6"/>
        <v>0</v>
      </c>
      <c r="BE41" s="28">
        <f t="shared" si="7"/>
        <v>0</v>
      </c>
      <c r="BF41" s="28">
        <f t="shared" si="8"/>
        <v>0</v>
      </c>
      <c r="BG41" s="29">
        <f t="shared" si="9"/>
        <v>0</v>
      </c>
    </row>
    <row r="42" spans="2:59" ht="20.100000000000001" customHeight="1" x14ac:dyDescent="0.15">
      <c r="B42" s="25"/>
      <c r="E42" s="12">
        <v>1</v>
      </c>
      <c r="I42" s="17">
        <v>2</v>
      </c>
      <c r="J42" s="26"/>
      <c r="K42" s="17"/>
      <c r="L42" s="17"/>
      <c r="O42" s="17">
        <v>1</v>
      </c>
      <c r="P42" s="26"/>
      <c r="Q42" s="17"/>
      <c r="R42" s="17"/>
      <c r="U42" s="17">
        <v>1</v>
      </c>
      <c r="AA42" s="17">
        <f t="shared" si="0"/>
        <v>0</v>
      </c>
      <c r="AB42" s="27"/>
      <c r="AC42" s="27"/>
      <c r="AD42" s="27"/>
      <c r="AE42" s="27"/>
      <c r="AF42" s="27"/>
      <c r="AG42" s="27"/>
      <c r="AH42" s="27"/>
      <c r="AI42" s="27"/>
      <c r="AJ42" s="27"/>
      <c r="AY42" s="13">
        <f t="shared" si="10"/>
        <v>1</v>
      </c>
      <c r="AZ42" s="28">
        <f t="shared" si="2"/>
        <v>0</v>
      </c>
      <c r="BA42" s="28">
        <f t="shared" si="3"/>
        <v>0</v>
      </c>
      <c r="BB42" s="28">
        <f t="shared" si="4"/>
        <v>0</v>
      </c>
      <c r="BC42" s="28">
        <f t="shared" si="5"/>
        <v>0</v>
      </c>
      <c r="BD42" s="28">
        <f t="shared" si="6"/>
        <v>0</v>
      </c>
      <c r="BE42" s="28">
        <f t="shared" si="7"/>
        <v>0</v>
      </c>
      <c r="BF42" s="28">
        <f t="shared" si="8"/>
        <v>0</v>
      </c>
      <c r="BG42" s="29">
        <f t="shared" si="9"/>
        <v>0</v>
      </c>
    </row>
    <row r="43" spans="2:59" ht="20.100000000000001" customHeight="1" x14ac:dyDescent="0.15">
      <c r="B43" s="25">
        <v>44908</v>
      </c>
      <c r="D43" s="12" t="s">
        <v>45</v>
      </c>
      <c r="E43" s="12">
        <v>1</v>
      </c>
      <c r="G43" s="14">
        <v>400000</v>
      </c>
      <c r="I43" s="17">
        <v>2</v>
      </c>
      <c r="J43" s="26"/>
      <c r="K43" s="17"/>
      <c r="L43" s="17"/>
      <c r="O43" s="17">
        <v>1</v>
      </c>
      <c r="P43" s="26"/>
      <c r="Q43" s="17"/>
      <c r="R43" s="17"/>
      <c r="AA43" s="17"/>
      <c r="AB43" s="27"/>
      <c r="AC43" s="27"/>
      <c r="AD43" s="27"/>
      <c r="AE43" s="27"/>
      <c r="AF43" s="27"/>
      <c r="AG43" s="27"/>
      <c r="AH43" s="27"/>
      <c r="AI43" s="27"/>
      <c r="AJ43" s="27"/>
      <c r="AY43" s="13">
        <f t="shared" si="10"/>
        <v>1</v>
      </c>
      <c r="AZ43" s="28">
        <f t="shared" si="2"/>
        <v>0</v>
      </c>
      <c r="BA43" s="28">
        <f t="shared" si="3"/>
        <v>0</v>
      </c>
      <c r="BB43" s="28"/>
      <c r="BC43" s="28"/>
      <c r="BD43" s="28"/>
      <c r="BE43" s="28"/>
      <c r="BF43" s="28"/>
      <c r="BG43" s="29"/>
    </row>
    <row r="44" spans="2:59" ht="20.100000000000001" customHeight="1" x14ac:dyDescent="0.15">
      <c r="B44" s="25"/>
      <c r="E44" s="12">
        <v>1</v>
      </c>
      <c r="I44" s="17">
        <v>2</v>
      </c>
      <c r="J44" s="26" t="s">
        <v>45</v>
      </c>
      <c r="K44" s="17" t="s">
        <v>42</v>
      </c>
      <c r="L44" s="17"/>
      <c r="M44" s="17">
        <v>200000</v>
      </c>
      <c r="O44" s="17">
        <v>1</v>
      </c>
      <c r="P44" s="26"/>
      <c r="Q44" s="17"/>
      <c r="R44" s="17"/>
      <c r="U44" s="17">
        <v>1</v>
      </c>
      <c r="AA44" s="17">
        <f t="shared" si="0"/>
        <v>200000</v>
      </c>
      <c r="AB44" s="27"/>
      <c r="AC44" s="27"/>
      <c r="AD44" s="27"/>
      <c r="AE44" s="27"/>
      <c r="AF44" s="27"/>
      <c r="AG44" s="27"/>
      <c r="AH44" s="27"/>
      <c r="AI44" s="27"/>
      <c r="AJ44" s="27"/>
      <c r="AY44" s="13">
        <f t="shared" si="10"/>
        <v>1</v>
      </c>
      <c r="AZ44" s="28">
        <f t="shared" si="2"/>
        <v>0.5</v>
      </c>
      <c r="BA44" s="28">
        <f t="shared" si="3"/>
        <v>0</v>
      </c>
      <c r="BB44" s="28">
        <f t="shared" si="4"/>
        <v>0</v>
      </c>
      <c r="BC44" s="28">
        <f t="shared" si="5"/>
        <v>1</v>
      </c>
      <c r="BD44" s="28">
        <f t="shared" si="6"/>
        <v>1</v>
      </c>
      <c r="BE44" s="28">
        <f t="shared" si="7"/>
        <v>0</v>
      </c>
      <c r="BF44" s="28">
        <f t="shared" si="8"/>
        <v>0</v>
      </c>
      <c r="BG44" s="29">
        <f t="shared" si="9"/>
        <v>0</v>
      </c>
    </row>
    <row r="45" spans="2:59" ht="20.100000000000001" customHeight="1" x14ac:dyDescent="0.15">
      <c r="B45" s="25"/>
      <c r="E45" s="12">
        <v>1</v>
      </c>
      <c r="I45" s="17">
        <v>2</v>
      </c>
      <c r="J45" s="26"/>
      <c r="K45" s="17"/>
      <c r="L45" s="17"/>
      <c r="O45" s="17">
        <v>1</v>
      </c>
      <c r="P45" s="26"/>
      <c r="Q45" s="17"/>
      <c r="R45" s="17"/>
      <c r="U45" s="17">
        <v>1</v>
      </c>
      <c r="AA45" s="17">
        <f t="shared" si="0"/>
        <v>0</v>
      </c>
      <c r="AB45" s="27"/>
      <c r="AC45" s="27"/>
      <c r="AD45" s="27"/>
      <c r="AE45" s="27"/>
      <c r="AF45" s="27"/>
      <c r="AG45" s="27"/>
      <c r="AH45" s="27"/>
      <c r="AI45" s="27"/>
      <c r="AJ45" s="27"/>
      <c r="AY45" s="13">
        <f t="shared" si="10"/>
        <v>1</v>
      </c>
      <c r="AZ45" s="28">
        <f t="shared" si="2"/>
        <v>0</v>
      </c>
      <c r="BA45" s="28">
        <f t="shared" si="3"/>
        <v>0</v>
      </c>
      <c r="BB45" s="28">
        <f t="shared" si="4"/>
        <v>0</v>
      </c>
      <c r="BC45" s="28">
        <f t="shared" si="5"/>
        <v>0</v>
      </c>
      <c r="BD45" s="28">
        <f t="shared" si="6"/>
        <v>0</v>
      </c>
      <c r="BE45" s="28">
        <f t="shared" si="7"/>
        <v>0</v>
      </c>
      <c r="BF45" s="28">
        <f t="shared" si="8"/>
        <v>0</v>
      </c>
      <c r="BG45" s="29">
        <f t="shared" si="9"/>
        <v>0</v>
      </c>
    </row>
    <row r="46" spans="2:59" ht="20.100000000000001" customHeight="1" x14ac:dyDescent="0.15">
      <c r="B46" s="25">
        <v>44909</v>
      </c>
      <c r="D46" s="12" t="s">
        <v>48</v>
      </c>
      <c r="E46" s="12">
        <v>1</v>
      </c>
      <c r="G46" s="14">
        <v>2000000</v>
      </c>
      <c r="I46" s="17">
        <v>2</v>
      </c>
      <c r="J46" s="26"/>
      <c r="K46" s="17"/>
      <c r="L46" s="17"/>
      <c r="O46" s="17">
        <v>1</v>
      </c>
      <c r="P46" s="12"/>
      <c r="Q46" s="17"/>
      <c r="R46" s="17"/>
      <c r="S46" s="17"/>
      <c r="U46" s="17">
        <v>1</v>
      </c>
      <c r="AA46" s="17">
        <f t="shared" si="0"/>
        <v>2000000</v>
      </c>
      <c r="AB46" s="27"/>
      <c r="AC46" s="27"/>
      <c r="AD46" s="27"/>
      <c r="AE46" s="27"/>
      <c r="AF46" s="27"/>
      <c r="AG46" s="27"/>
      <c r="AH46" s="27"/>
      <c r="AI46" s="27"/>
      <c r="AJ46" s="27"/>
      <c r="AY46" s="13">
        <f t="shared" si="10"/>
        <v>1</v>
      </c>
      <c r="AZ46" s="28">
        <f t="shared" si="2"/>
        <v>0</v>
      </c>
      <c r="BA46" s="28">
        <f t="shared" si="3"/>
        <v>0</v>
      </c>
      <c r="BB46" s="28">
        <f t="shared" si="4"/>
        <v>0</v>
      </c>
      <c r="BC46" s="28">
        <f t="shared" si="5"/>
        <v>10</v>
      </c>
      <c r="BD46" s="28">
        <f t="shared" si="6"/>
        <v>10</v>
      </c>
      <c r="BE46" s="28">
        <f t="shared" si="7"/>
        <v>10</v>
      </c>
      <c r="BF46" s="28">
        <f t="shared" si="8"/>
        <v>10</v>
      </c>
      <c r="BG46" s="29">
        <f t="shared" si="9"/>
        <v>10</v>
      </c>
    </row>
    <row r="47" spans="2:59" ht="20.100000000000001" customHeight="1" x14ac:dyDescent="0.15">
      <c r="B47" s="25"/>
      <c r="D47" s="12" t="s">
        <v>41</v>
      </c>
      <c r="E47" s="12">
        <v>1</v>
      </c>
      <c r="G47" s="14">
        <v>1600000</v>
      </c>
      <c r="I47" s="17">
        <v>2</v>
      </c>
      <c r="J47" s="26"/>
      <c r="K47" s="17"/>
      <c r="L47" s="17"/>
      <c r="O47" s="17">
        <v>1</v>
      </c>
      <c r="P47" s="12"/>
      <c r="Q47" s="17"/>
      <c r="R47" s="17"/>
      <c r="S47" s="17"/>
      <c r="U47" s="17">
        <v>1</v>
      </c>
      <c r="AA47" s="17">
        <f t="shared" si="0"/>
        <v>1600000</v>
      </c>
      <c r="AB47" s="27"/>
      <c r="AC47" s="27"/>
      <c r="AD47" s="27"/>
      <c r="AE47" s="27"/>
      <c r="AF47" s="27"/>
      <c r="AG47" s="27"/>
      <c r="AH47" s="27"/>
      <c r="AI47" s="27"/>
      <c r="AJ47" s="27"/>
      <c r="AY47" s="13">
        <f t="shared" si="10"/>
        <v>1</v>
      </c>
      <c r="AZ47" s="28">
        <f t="shared" si="2"/>
        <v>0</v>
      </c>
      <c r="BA47" s="28">
        <f t="shared" si="3"/>
        <v>0</v>
      </c>
      <c r="BB47" s="28">
        <f t="shared" si="4"/>
        <v>0</v>
      </c>
      <c r="BC47" s="28">
        <f t="shared" si="5"/>
        <v>8</v>
      </c>
      <c r="BD47" s="28">
        <f t="shared" si="6"/>
        <v>8</v>
      </c>
      <c r="BE47" s="28">
        <f t="shared" si="7"/>
        <v>8</v>
      </c>
      <c r="BF47" s="28">
        <f t="shared" si="8"/>
        <v>8</v>
      </c>
      <c r="BG47" s="29">
        <f t="shared" si="9"/>
        <v>8</v>
      </c>
    </row>
    <row r="48" spans="2:59" ht="20.100000000000001" customHeight="1" x14ac:dyDescent="0.15">
      <c r="B48" s="25"/>
      <c r="D48" s="12" t="s">
        <v>44</v>
      </c>
      <c r="E48" s="12">
        <v>1</v>
      </c>
      <c r="I48" s="17">
        <v>2</v>
      </c>
      <c r="J48" s="26"/>
      <c r="K48" s="17"/>
      <c r="L48" s="17"/>
      <c r="O48" s="17">
        <v>1</v>
      </c>
      <c r="P48" s="12"/>
      <c r="Q48" s="17"/>
      <c r="R48" s="17"/>
      <c r="S48" s="17"/>
      <c r="U48" s="17">
        <v>1</v>
      </c>
      <c r="AA48" s="17">
        <f t="shared" si="0"/>
        <v>0</v>
      </c>
      <c r="AB48" s="27"/>
      <c r="AC48" s="27"/>
      <c r="AD48" s="27"/>
      <c r="AE48" s="27"/>
      <c r="AF48" s="27"/>
      <c r="AG48" s="27"/>
      <c r="AH48" s="27"/>
      <c r="AI48" s="27"/>
      <c r="AJ48" s="27"/>
      <c r="AY48" s="13">
        <f t="shared" si="10"/>
        <v>1</v>
      </c>
      <c r="AZ48" s="28">
        <f t="shared" si="2"/>
        <v>0</v>
      </c>
      <c r="BA48" s="28">
        <f t="shared" si="3"/>
        <v>0</v>
      </c>
      <c r="BB48" s="28">
        <f t="shared" si="4"/>
        <v>0</v>
      </c>
      <c r="BC48" s="28">
        <f t="shared" si="5"/>
        <v>0</v>
      </c>
      <c r="BD48" s="28">
        <f t="shared" si="6"/>
        <v>0</v>
      </c>
      <c r="BE48" s="28">
        <f t="shared" si="7"/>
        <v>0</v>
      </c>
      <c r="BF48" s="28">
        <f t="shared" si="8"/>
        <v>0</v>
      </c>
      <c r="BG48" s="29">
        <f t="shared" si="9"/>
        <v>0</v>
      </c>
    </row>
    <row r="49" spans="2:59" ht="20.100000000000001" customHeight="1" x14ac:dyDescent="0.15">
      <c r="B49" s="25"/>
      <c r="D49" s="12" t="s">
        <v>44</v>
      </c>
      <c r="E49" s="12">
        <v>1</v>
      </c>
      <c r="I49" s="17">
        <v>2</v>
      </c>
      <c r="J49" s="26"/>
      <c r="K49" s="17"/>
      <c r="L49" s="17"/>
      <c r="O49" s="17">
        <v>1</v>
      </c>
      <c r="P49" s="12"/>
      <c r="Q49" s="17"/>
      <c r="R49" s="17"/>
      <c r="S49" s="17"/>
      <c r="U49" s="17">
        <v>1</v>
      </c>
      <c r="AA49" s="17">
        <f t="shared" si="0"/>
        <v>0</v>
      </c>
      <c r="AB49" s="27"/>
      <c r="AC49" s="27"/>
      <c r="AD49" s="27"/>
      <c r="AE49" s="27"/>
      <c r="AF49" s="27"/>
      <c r="AG49" s="27"/>
      <c r="AH49" s="27"/>
      <c r="AI49" s="27"/>
      <c r="AJ49" s="27"/>
      <c r="AY49" s="13">
        <f t="shared" si="10"/>
        <v>1</v>
      </c>
      <c r="AZ49" s="28">
        <f t="shared" si="2"/>
        <v>0</v>
      </c>
      <c r="BA49" s="28">
        <f t="shared" si="3"/>
        <v>0</v>
      </c>
      <c r="BB49" s="28">
        <f t="shared" si="4"/>
        <v>0</v>
      </c>
      <c r="BC49" s="28">
        <f t="shared" si="5"/>
        <v>0</v>
      </c>
      <c r="BD49" s="28">
        <f t="shared" si="6"/>
        <v>0</v>
      </c>
      <c r="BE49" s="28">
        <f t="shared" si="7"/>
        <v>0</v>
      </c>
      <c r="BF49" s="28">
        <f t="shared" si="8"/>
        <v>0</v>
      </c>
      <c r="BG49" s="29">
        <f t="shared" si="9"/>
        <v>0</v>
      </c>
    </row>
    <row r="50" spans="2:59" ht="20.100000000000001" customHeight="1" x14ac:dyDescent="0.15">
      <c r="B50" s="25"/>
      <c r="E50" s="12">
        <v>1</v>
      </c>
      <c r="I50" s="17">
        <v>2</v>
      </c>
      <c r="J50" s="12"/>
      <c r="K50" s="17"/>
      <c r="L50" s="17"/>
      <c r="M50" s="17"/>
      <c r="O50" s="17">
        <v>1</v>
      </c>
      <c r="P50" s="12"/>
      <c r="Q50" s="17"/>
      <c r="R50" s="17"/>
      <c r="U50" s="17">
        <v>1</v>
      </c>
      <c r="AA50" s="17">
        <f t="shared" si="0"/>
        <v>0</v>
      </c>
      <c r="AB50" s="27"/>
      <c r="AC50" s="27"/>
      <c r="AD50" s="27"/>
      <c r="AE50" s="27"/>
      <c r="AF50" s="27"/>
      <c r="AG50" s="27"/>
      <c r="AH50" s="27"/>
      <c r="AI50" s="27"/>
      <c r="AJ50" s="27"/>
      <c r="AY50" s="13">
        <f t="shared" si="10"/>
        <v>1</v>
      </c>
      <c r="AZ50" s="28">
        <f t="shared" si="2"/>
        <v>0</v>
      </c>
      <c r="BA50" s="28">
        <f t="shared" si="3"/>
        <v>0</v>
      </c>
      <c r="BB50" s="28">
        <f t="shared" si="4"/>
        <v>0</v>
      </c>
      <c r="BC50" s="28">
        <f t="shared" si="5"/>
        <v>0</v>
      </c>
      <c r="BD50" s="28">
        <f t="shared" si="6"/>
        <v>0</v>
      </c>
      <c r="BE50" s="28">
        <f t="shared" si="7"/>
        <v>0</v>
      </c>
      <c r="BF50" s="28">
        <f t="shared" si="8"/>
        <v>0</v>
      </c>
      <c r="BG50" s="29">
        <f t="shared" si="9"/>
        <v>0</v>
      </c>
    </row>
    <row r="51" spans="2:59" ht="20.100000000000001" customHeight="1" x14ac:dyDescent="0.15">
      <c r="B51" s="25">
        <v>44910</v>
      </c>
      <c r="D51" s="12" t="s">
        <v>44</v>
      </c>
      <c r="E51" s="12">
        <v>1</v>
      </c>
      <c r="I51" s="17">
        <v>2</v>
      </c>
      <c r="J51" s="12"/>
      <c r="K51" s="17"/>
      <c r="L51" s="17"/>
      <c r="O51" s="17">
        <v>1</v>
      </c>
      <c r="P51" s="12"/>
      <c r="Q51" s="17"/>
      <c r="R51" s="17"/>
      <c r="S51" s="17"/>
      <c r="U51" s="17">
        <v>1</v>
      </c>
      <c r="AA51" s="17">
        <f t="shared" si="0"/>
        <v>0</v>
      </c>
      <c r="AB51" s="27"/>
      <c r="AC51" s="27"/>
      <c r="AD51" s="27"/>
      <c r="AE51" s="27"/>
      <c r="AF51" s="27"/>
      <c r="AG51" s="27"/>
      <c r="AH51" s="27"/>
      <c r="AI51" s="27"/>
      <c r="AJ51" s="27"/>
      <c r="AY51" s="13">
        <f t="shared" si="10"/>
        <v>1</v>
      </c>
      <c r="AZ51" s="28">
        <f t="shared" si="2"/>
        <v>0</v>
      </c>
      <c r="BA51" s="28">
        <f t="shared" si="3"/>
        <v>0</v>
      </c>
      <c r="BB51" s="28">
        <f t="shared" si="4"/>
        <v>0</v>
      </c>
      <c r="BC51" s="28">
        <f t="shared" si="5"/>
        <v>0</v>
      </c>
      <c r="BD51" s="28">
        <f t="shared" si="6"/>
        <v>0</v>
      </c>
      <c r="BE51" s="28">
        <f t="shared" si="7"/>
        <v>0</v>
      </c>
      <c r="BF51" s="28">
        <f t="shared" si="8"/>
        <v>0</v>
      </c>
      <c r="BG51" s="29">
        <f t="shared" si="9"/>
        <v>0</v>
      </c>
    </row>
    <row r="52" spans="2:59" ht="20.100000000000001" customHeight="1" x14ac:dyDescent="0.15">
      <c r="B52" s="25"/>
      <c r="E52" s="12">
        <v>1</v>
      </c>
      <c r="I52" s="17">
        <v>1</v>
      </c>
      <c r="J52" s="26" t="s">
        <v>48</v>
      </c>
      <c r="K52" s="17" t="s">
        <v>41</v>
      </c>
      <c r="L52" s="17"/>
      <c r="M52" s="14">
        <v>200000</v>
      </c>
      <c r="O52" s="17">
        <v>1</v>
      </c>
      <c r="P52" s="12"/>
      <c r="Q52" s="17"/>
      <c r="R52" s="17"/>
      <c r="S52" s="17"/>
      <c r="U52" s="17">
        <v>1</v>
      </c>
      <c r="AA52" s="17">
        <f t="shared" si="0"/>
        <v>200000</v>
      </c>
      <c r="AB52" s="27"/>
      <c r="AC52" s="27"/>
      <c r="AD52" s="27"/>
      <c r="AE52" s="27"/>
      <c r="AF52" s="27"/>
      <c r="AG52" s="27"/>
      <c r="AH52" s="27"/>
      <c r="AI52" s="27"/>
      <c r="AJ52" s="27"/>
      <c r="AY52" s="13">
        <f t="shared" si="10"/>
        <v>1</v>
      </c>
      <c r="AZ52" s="28">
        <f t="shared" si="2"/>
        <v>1</v>
      </c>
      <c r="BA52" s="28">
        <f t="shared" si="3"/>
        <v>0</v>
      </c>
      <c r="BB52" s="28">
        <f t="shared" si="4"/>
        <v>0</v>
      </c>
      <c r="BC52" s="28">
        <f t="shared" si="5"/>
        <v>1</v>
      </c>
      <c r="BD52" s="28">
        <f t="shared" si="6"/>
        <v>1</v>
      </c>
      <c r="BE52" s="28">
        <f t="shared" si="7"/>
        <v>0</v>
      </c>
      <c r="BF52" s="28">
        <f t="shared" si="8"/>
        <v>0</v>
      </c>
      <c r="BG52" s="29">
        <f t="shared" si="9"/>
        <v>0</v>
      </c>
    </row>
    <row r="53" spans="2:59" ht="20.100000000000001" customHeight="1" x14ac:dyDescent="0.15">
      <c r="B53" s="25"/>
      <c r="E53" s="12">
        <v>1</v>
      </c>
      <c r="I53" s="17">
        <v>1</v>
      </c>
      <c r="J53" s="26" t="s">
        <v>49</v>
      </c>
      <c r="K53" s="17" t="s">
        <v>46</v>
      </c>
      <c r="L53" s="17"/>
      <c r="M53" s="14">
        <v>200000</v>
      </c>
      <c r="O53" s="17">
        <v>1</v>
      </c>
      <c r="P53" s="26"/>
      <c r="Q53" s="17"/>
      <c r="R53" s="17"/>
      <c r="U53" s="17">
        <v>1</v>
      </c>
      <c r="AA53" s="17">
        <f t="shared" si="0"/>
        <v>200000</v>
      </c>
      <c r="AB53" s="27"/>
      <c r="AC53" s="27"/>
      <c r="AD53" s="27"/>
      <c r="AE53" s="27"/>
      <c r="AF53" s="27"/>
      <c r="AG53" s="27"/>
      <c r="AH53" s="27"/>
      <c r="AI53" s="27"/>
      <c r="AJ53" s="27"/>
      <c r="AY53" s="13">
        <f t="shared" si="10"/>
        <v>1</v>
      </c>
      <c r="AZ53" s="28">
        <f t="shared" si="2"/>
        <v>1</v>
      </c>
      <c r="BA53" s="28">
        <f t="shared" si="3"/>
        <v>0</v>
      </c>
      <c r="BB53" s="28">
        <f t="shared" si="4"/>
        <v>0</v>
      </c>
      <c r="BC53" s="28">
        <f t="shared" si="5"/>
        <v>1</v>
      </c>
      <c r="BD53" s="28">
        <f t="shared" si="6"/>
        <v>1</v>
      </c>
      <c r="BE53" s="28">
        <f t="shared" si="7"/>
        <v>0</v>
      </c>
      <c r="BF53" s="28">
        <f t="shared" si="8"/>
        <v>0</v>
      </c>
      <c r="BG53" s="29">
        <f t="shared" si="9"/>
        <v>0</v>
      </c>
    </row>
    <row r="54" spans="2:59" ht="20.100000000000001" customHeight="1" x14ac:dyDescent="0.15">
      <c r="B54" s="25"/>
      <c r="D54" s="12" t="s">
        <v>44</v>
      </c>
      <c r="E54" s="12">
        <v>1</v>
      </c>
      <c r="I54" s="17">
        <v>2</v>
      </c>
      <c r="J54" s="26"/>
      <c r="K54" s="17"/>
      <c r="L54" s="17"/>
      <c r="O54" s="17">
        <v>1</v>
      </c>
      <c r="P54" s="26"/>
      <c r="Q54" s="17"/>
      <c r="R54" s="17"/>
      <c r="S54" s="17"/>
      <c r="U54" s="17">
        <v>1</v>
      </c>
      <c r="AA54" s="17">
        <f t="shared" si="0"/>
        <v>0</v>
      </c>
      <c r="AB54" s="27"/>
      <c r="AC54" s="27"/>
      <c r="AD54" s="27"/>
      <c r="AE54" s="27"/>
      <c r="AF54" s="27"/>
      <c r="AG54" s="27"/>
      <c r="AH54" s="27"/>
      <c r="AI54" s="27"/>
      <c r="AJ54" s="27"/>
      <c r="AY54" s="13">
        <f t="shared" si="10"/>
        <v>1</v>
      </c>
      <c r="AZ54" s="28">
        <f t="shared" si="2"/>
        <v>0</v>
      </c>
      <c r="BA54" s="28">
        <f t="shared" si="3"/>
        <v>0</v>
      </c>
      <c r="BB54" s="28">
        <f t="shared" si="4"/>
        <v>0</v>
      </c>
      <c r="BC54" s="28">
        <f t="shared" si="5"/>
        <v>0</v>
      </c>
      <c r="BD54" s="28">
        <f t="shared" si="6"/>
        <v>0</v>
      </c>
      <c r="BE54" s="28">
        <f t="shared" si="7"/>
        <v>0</v>
      </c>
      <c r="BF54" s="28">
        <f t="shared" si="8"/>
        <v>0</v>
      </c>
      <c r="BG54" s="29">
        <f t="shared" si="9"/>
        <v>0</v>
      </c>
    </row>
    <row r="55" spans="2:59" ht="20.100000000000001" customHeight="1" x14ac:dyDescent="0.15">
      <c r="B55" s="25"/>
      <c r="E55" s="12">
        <v>1</v>
      </c>
      <c r="I55" s="17">
        <v>2</v>
      </c>
      <c r="J55" s="12"/>
      <c r="K55" s="17"/>
      <c r="L55" s="17"/>
      <c r="O55" s="17">
        <v>1</v>
      </c>
      <c r="P55" s="26"/>
      <c r="Q55" s="17"/>
      <c r="R55" s="17"/>
      <c r="U55" s="17">
        <v>1</v>
      </c>
      <c r="AA55" s="17">
        <f t="shared" si="0"/>
        <v>0</v>
      </c>
      <c r="AB55" s="27"/>
      <c r="AC55" s="27"/>
      <c r="AD55" s="27"/>
      <c r="AE55" s="27"/>
      <c r="AF55" s="27"/>
      <c r="AG55" s="27"/>
      <c r="AH55" s="27"/>
      <c r="AI55" s="27"/>
      <c r="AJ55" s="27"/>
      <c r="AY55" s="13">
        <f t="shared" si="10"/>
        <v>1</v>
      </c>
      <c r="AZ55" s="28">
        <f t="shared" si="2"/>
        <v>0</v>
      </c>
      <c r="BA55" s="28">
        <f t="shared" si="3"/>
        <v>0</v>
      </c>
      <c r="BB55" s="28">
        <f t="shared" si="4"/>
        <v>0</v>
      </c>
      <c r="BC55" s="28">
        <f t="shared" si="5"/>
        <v>0</v>
      </c>
      <c r="BD55" s="28">
        <f t="shared" si="6"/>
        <v>0</v>
      </c>
      <c r="BE55" s="28">
        <f t="shared" si="7"/>
        <v>0</v>
      </c>
      <c r="BF55" s="28">
        <f t="shared" si="8"/>
        <v>0</v>
      </c>
      <c r="BG55" s="29">
        <f t="shared" si="9"/>
        <v>0</v>
      </c>
    </row>
    <row r="56" spans="2:59" ht="20.100000000000001" customHeight="1" x14ac:dyDescent="0.15">
      <c r="B56" s="25">
        <v>44911</v>
      </c>
      <c r="E56" s="12">
        <v>1</v>
      </c>
      <c r="I56" s="17">
        <v>2</v>
      </c>
      <c r="J56" s="12" t="s">
        <v>40</v>
      </c>
      <c r="K56" s="17" t="s">
        <v>41</v>
      </c>
      <c r="L56" s="17" t="s">
        <v>50</v>
      </c>
      <c r="M56" s="14">
        <v>200000</v>
      </c>
      <c r="O56" s="17">
        <v>1</v>
      </c>
      <c r="P56" s="12"/>
      <c r="Q56" s="17"/>
      <c r="R56" s="17"/>
      <c r="U56" s="17">
        <v>1</v>
      </c>
      <c r="AA56" s="17">
        <f t="shared" si="0"/>
        <v>200000</v>
      </c>
      <c r="AB56" s="27"/>
      <c r="AC56" s="27"/>
      <c r="AD56" s="27"/>
      <c r="AE56" s="27"/>
      <c r="AF56" s="27"/>
      <c r="AG56" s="27"/>
      <c r="AH56" s="27"/>
      <c r="AI56" s="27"/>
      <c r="AJ56" s="27"/>
      <c r="AY56" s="13">
        <f t="shared" si="10"/>
        <v>1</v>
      </c>
      <c r="AZ56" s="28">
        <f t="shared" si="2"/>
        <v>0.5</v>
      </c>
      <c r="BA56" s="28">
        <f t="shared" si="3"/>
        <v>0</v>
      </c>
      <c r="BB56" s="28">
        <f t="shared" si="4"/>
        <v>0</v>
      </c>
      <c r="BC56" s="28">
        <f t="shared" si="5"/>
        <v>1</v>
      </c>
      <c r="BD56" s="28">
        <f t="shared" si="6"/>
        <v>1</v>
      </c>
      <c r="BE56" s="28">
        <f t="shared" si="7"/>
        <v>0</v>
      </c>
      <c r="BF56" s="28">
        <f t="shared" si="8"/>
        <v>0</v>
      </c>
      <c r="BG56" s="29">
        <f t="shared" si="9"/>
        <v>0</v>
      </c>
    </row>
    <row r="57" spans="2:59" ht="20.100000000000001" customHeight="1" x14ac:dyDescent="0.15">
      <c r="B57" s="25"/>
      <c r="D57" s="12" t="s">
        <v>44</v>
      </c>
      <c r="E57" s="12">
        <v>1</v>
      </c>
      <c r="I57" s="17">
        <v>1</v>
      </c>
      <c r="J57" s="26" t="s">
        <v>46</v>
      </c>
      <c r="K57" s="17"/>
      <c r="L57" s="17"/>
      <c r="M57" s="14">
        <v>200000</v>
      </c>
      <c r="O57" s="17">
        <v>1</v>
      </c>
      <c r="P57" s="12"/>
      <c r="Q57" s="17"/>
      <c r="R57" s="17"/>
      <c r="U57" s="17">
        <v>1</v>
      </c>
      <c r="AA57" s="17">
        <f t="shared" si="0"/>
        <v>200000</v>
      </c>
      <c r="AB57" s="27"/>
      <c r="AC57" s="27"/>
      <c r="AD57" s="27"/>
      <c r="AE57" s="27"/>
      <c r="AF57" s="27"/>
      <c r="AG57" s="27"/>
      <c r="AH57" s="27"/>
      <c r="AI57" s="27"/>
      <c r="AJ57" s="27"/>
      <c r="AY57" s="13">
        <f t="shared" si="10"/>
        <v>1</v>
      </c>
      <c r="AZ57" s="28">
        <f t="shared" si="2"/>
        <v>1</v>
      </c>
      <c r="BA57" s="28">
        <f t="shared" si="3"/>
        <v>0</v>
      </c>
      <c r="BB57" s="28">
        <f t="shared" si="4"/>
        <v>0</v>
      </c>
      <c r="BC57" s="28">
        <f t="shared" si="5"/>
        <v>1</v>
      </c>
      <c r="BD57" s="28">
        <f t="shared" si="6"/>
        <v>1</v>
      </c>
      <c r="BE57" s="28">
        <f t="shared" si="7"/>
        <v>0</v>
      </c>
      <c r="BF57" s="28">
        <f t="shared" si="8"/>
        <v>0</v>
      </c>
      <c r="BG57" s="29">
        <f t="shared" si="9"/>
        <v>0</v>
      </c>
    </row>
    <row r="58" spans="2:59" ht="20.100000000000001" customHeight="1" x14ac:dyDescent="0.15">
      <c r="B58" s="25"/>
      <c r="D58" s="12" t="s">
        <v>48</v>
      </c>
      <c r="E58" s="12">
        <v>1</v>
      </c>
      <c r="G58" s="14">
        <v>800000</v>
      </c>
      <c r="I58" s="17">
        <v>2</v>
      </c>
      <c r="J58" s="26"/>
      <c r="K58" s="17"/>
      <c r="L58" s="17"/>
      <c r="O58" s="17">
        <v>1</v>
      </c>
      <c r="P58" s="12"/>
      <c r="Q58" s="17"/>
      <c r="R58" s="17"/>
      <c r="U58" s="17">
        <v>1</v>
      </c>
      <c r="AA58" s="17">
        <f t="shared" si="0"/>
        <v>800000</v>
      </c>
      <c r="AB58" s="27"/>
      <c r="AC58" s="27"/>
      <c r="AD58" s="27"/>
      <c r="AE58" s="27"/>
      <c r="AF58" s="27"/>
      <c r="AG58" s="27"/>
      <c r="AH58" s="27"/>
      <c r="AI58" s="27"/>
      <c r="AJ58" s="27"/>
      <c r="AY58" s="13">
        <f t="shared" si="10"/>
        <v>1</v>
      </c>
      <c r="AZ58" s="28">
        <f t="shared" si="2"/>
        <v>0</v>
      </c>
      <c r="BA58" s="28">
        <f t="shared" si="3"/>
        <v>0</v>
      </c>
      <c r="BB58" s="28">
        <f t="shared" si="4"/>
        <v>0</v>
      </c>
      <c r="BC58" s="28">
        <f t="shared" si="5"/>
        <v>4</v>
      </c>
      <c r="BD58" s="28">
        <f t="shared" si="6"/>
        <v>4</v>
      </c>
      <c r="BE58" s="28">
        <f t="shared" si="7"/>
        <v>4</v>
      </c>
      <c r="BF58" s="28">
        <f t="shared" si="8"/>
        <v>4</v>
      </c>
      <c r="BG58" s="29">
        <f t="shared" si="9"/>
        <v>4</v>
      </c>
    </row>
    <row r="59" spans="2:59" ht="20.100000000000001" customHeight="1" x14ac:dyDescent="0.15">
      <c r="B59" s="25"/>
      <c r="D59" s="12" t="s">
        <v>44</v>
      </c>
      <c r="E59" s="12">
        <v>1</v>
      </c>
      <c r="I59" s="17">
        <v>1</v>
      </c>
      <c r="J59" s="26"/>
      <c r="K59" s="17"/>
      <c r="L59" s="17"/>
      <c r="O59" s="17">
        <v>1</v>
      </c>
      <c r="P59" s="26"/>
      <c r="Q59" s="17"/>
      <c r="R59" s="17"/>
      <c r="U59" s="17">
        <v>1</v>
      </c>
      <c r="AA59" s="17">
        <f t="shared" si="0"/>
        <v>0</v>
      </c>
      <c r="AB59" s="27"/>
      <c r="AC59" s="27"/>
      <c r="AD59" s="27"/>
      <c r="AE59" s="27"/>
      <c r="AF59" s="27"/>
      <c r="AG59" s="27"/>
      <c r="AH59" s="27"/>
      <c r="AI59" s="27"/>
      <c r="AJ59" s="27"/>
      <c r="AY59" s="13">
        <f t="shared" si="10"/>
        <v>1</v>
      </c>
      <c r="AZ59" s="28">
        <f t="shared" si="2"/>
        <v>0</v>
      </c>
      <c r="BA59" s="28">
        <f t="shared" si="3"/>
        <v>0</v>
      </c>
      <c r="BB59" s="28">
        <f t="shared" si="4"/>
        <v>0</v>
      </c>
      <c r="BC59" s="28">
        <f t="shared" si="5"/>
        <v>0</v>
      </c>
      <c r="BD59" s="28">
        <f t="shared" si="6"/>
        <v>0</v>
      </c>
      <c r="BE59" s="28">
        <f t="shared" si="7"/>
        <v>0</v>
      </c>
      <c r="BF59" s="28">
        <f t="shared" si="8"/>
        <v>0</v>
      </c>
      <c r="BG59" s="29">
        <f t="shared" si="9"/>
        <v>0</v>
      </c>
    </row>
    <row r="60" spans="2:59" ht="20.100000000000001" customHeight="1" x14ac:dyDescent="0.15">
      <c r="B60" s="25"/>
      <c r="E60" s="12">
        <v>1</v>
      </c>
      <c r="I60" s="17">
        <v>1</v>
      </c>
      <c r="J60" s="26"/>
      <c r="K60" s="17"/>
      <c r="L60" s="17"/>
      <c r="O60" s="17">
        <v>1</v>
      </c>
      <c r="P60" s="26"/>
      <c r="Q60" s="17"/>
      <c r="R60" s="17"/>
      <c r="U60" s="17">
        <v>1</v>
      </c>
      <c r="AA60" s="17">
        <f t="shared" si="0"/>
        <v>0</v>
      </c>
      <c r="AB60" s="27"/>
      <c r="AC60" s="27"/>
      <c r="AD60" s="27"/>
      <c r="AE60" s="27"/>
      <c r="AF60" s="27"/>
      <c r="AG60" s="27"/>
      <c r="AH60" s="27"/>
      <c r="AI60" s="27"/>
      <c r="AJ60" s="27"/>
      <c r="AY60" s="13">
        <f t="shared" si="10"/>
        <v>1</v>
      </c>
      <c r="AZ60" s="28">
        <f t="shared" si="2"/>
        <v>0</v>
      </c>
      <c r="BA60" s="28">
        <f t="shared" si="3"/>
        <v>0</v>
      </c>
      <c r="BB60" s="28">
        <f t="shared" si="4"/>
        <v>0</v>
      </c>
      <c r="BC60" s="28">
        <f t="shared" si="5"/>
        <v>0</v>
      </c>
      <c r="BD60" s="28">
        <f t="shared" si="6"/>
        <v>0</v>
      </c>
      <c r="BE60" s="28">
        <f t="shared" si="7"/>
        <v>0</v>
      </c>
      <c r="BF60" s="28">
        <f t="shared" si="8"/>
        <v>0</v>
      </c>
      <c r="BG60" s="29">
        <f t="shared" si="9"/>
        <v>0</v>
      </c>
    </row>
    <row r="61" spans="2:59" ht="20.100000000000001" customHeight="1" x14ac:dyDescent="0.15">
      <c r="B61" s="25">
        <v>44914</v>
      </c>
      <c r="D61" s="12" t="s">
        <v>44</v>
      </c>
      <c r="E61" s="12">
        <v>1</v>
      </c>
      <c r="I61" s="17">
        <v>2</v>
      </c>
      <c r="J61" s="26"/>
      <c r="K61" s="17"/>
      <c r="L61" s="17"/>
      <c r="M61" s="17"/>
      <c r="O61" s="17">
        <v>1</v>
      </c>
      <c r="P61" s="26"/>
      <c r="Q61" s="17"/>
      <c r="R61" s="17"/>
      <c r="U61" s="17">
        <v>1</v>
      </c>
      <c r="AA61" s="17">
        <f t="shared" si="0"/>
        <v>0</v>
      </c>
      <c r="AB61" s="27"/>
      <c r="AC61" s="27"/>
      <c r="AD61" s="27"/>
      <c r="AE61" s="27"/>
      <c r="AF61" s="27"/>
      <c r="AG61" s="27"/>
      <c r="AH61" s="27"/>
      <c r="AI61" s="27"/>
      <c r="AJ61" s="27"/>
      <c r="AY61" s="13">
        <f t="shared" si="10"/>
        <v>1</v>
      </c>
      <c r="AZ61" s="28">
        <f t="shared" si="2"/>
        <v>0</v>
      </c>
      <c r="BA61" s="28">
        <f t="shared" si="3"/>
        <v>0</v>
      </c>
      <c r="BB61" s="28">
        <f t="shared" si="4"/>
        <v>0</v>
      </c>
      <c r="BC61" s="28">
        <f t="shared" si="5"/>
        <v>0</v>
      </c>
      <c r="BD61" s="28">
        <f t="shared" si="6"/>
        <v>0</v>
      </c>
      <c r="BE61" s="28">
        <f t="shared" si="7"/>
        <v>0</v>
      </c>
      <c r="BF61" s="28">
        <f t="shared" si="8"/>
        <v>0</v>
      </c>
      <c r="BG61" s="29">
        <f t="shared" si="9"/>
        <v>0</v>
      </c>
    </row>
    <row r="62" spans="2:59" ht="20.100000000000001" customHeight="1" x14ac:dyDescent="0.15">
      <c r="B62" s="25"/>
      <c r="D62" s="12" t="s">
        <v>44</v>
      </c>
      <c r="E62" s="12">
        <v>1</v>
      </c>
      <c r="I62" s="17">
        <v>2</v>
      </c>
      <c r="J62" s="26"/>
      <c r="K62" s="17"/>
      <c r="L62" s="17"/>
      <c r="O62" s="17">
        <v>1</v>
      </c>
      <c r="P62" s="26"/>
      <c r="Q62" s="17"/>
      <c r="R62" s="17"/>
      <c r="U62" s="17">
        <v>1</v>
      </c>
      <c r="AA62" s="17">
        <f t="shared" si="0"/>
        <v>0</v>
      </c>
      <c r="AB62" s="27"/>
      <c r="AC62" s="27"/>
      <c r="AD62" s="27"/>
      <c r="AE62" s="27"/>
      <c r="AF62" s="27"/>
      <c r="AG62" s="27"/>
      <c r="AH62" s="27"/>
      <c r="AI62" s="27"/>
      <c r="AJ62" s="27"/>
      <c r="AY62" s="13">
        <f t="shared" si="10"/>
        <v>1</v>
      </c>
      <c r="AZ62" s="28">
        <f t="shared" si="2"/>
        <v>0</v>
      </c>
      <c r="BA62" s="28">
        <f t="shared" si="3"/>
        <v>0</v>
      </c>
      <c r="BB62" s="28">
        <f t="shared" si="4"/>
        <v>0</v>
      </c>
      <c r="BC62" s="28">
        <f t="shared" si="5"/>
        <v>0</v>
      </c>
      <c r="BD62" s="28">
        <f t="shared" si="6"/>
        <v>0</v>
      </c>
      <c r="BE62" s="28">
        <f t="shared" si="7"/>
        <v>0</v>
      </c>
      <c r="BF62" s="28">
        <f t="shared" si="8"/>
        <v>0</v>
      </c>
      <c r="BG62" s="29">
        <f t="shared" si="9"/>
        <v>0</v>
      </c>
    </row>
    <row r="63" spans="2:59" ht="20.100000000000001" customHeight="1" x14ac:dyDescent="0.15">
      <c r="B63" s="25"/>
      <c r="D63" s="12" t="s">
        <v>45</v>
      </c>
      <c r="E63" s="12">
        <v>1</v>
      </c>
      <c r="G63" s="14">
        <v>400000</v>
      </c>
      <c r="I63" s="17">
        <v>2</v>
      </c>
      <c r="J63" s="26"/>
      <c r="K63" s="17"/>
      <c r="L63" s="17"/>
      <c r="O63" s="17">
        <v>1</v>
      </c>
      <c r="P63" s="26"/>
      <c r="Q63" s="17"/>
      <c r="R63" s="17"/>
      <c r="U63" s="17">
        <v>1</v>
      </c>
      <c r="AA63" s="17">
        <f t="shared" si="0"/>
        <v>400000</v>
      </c>
      <c r="AB63" s="27"/>
      <c r="AC63" s="27"/>
      <c r="AD63" s="27"/>
      <c r="AE63" s="27"/>
      <c r="AF63" s="27"/>
      <c r="AG63" s="27"/>
      <c r="AH63" s="27"/>
      <c r="AI63" s="27"/>
      <c r="AJ63" s="27"/>
      <c r="AY63" s="13">
        <f t="shared" si="10"/>
        <v>1</v>
      </c>
      <c r="AZ63" s="28">
        <f t="shared" si="2"/>
        <v>0</v>
      </c>
      <c r="BA63" s="28">
        <f t="shared" si="3"/>
        <v>0</v>
      </c>
      <c r="BB63" s="28">
        <f t="shared" si="4"/>
        <v>0</v>
      </c>
      <c r="BC63" s="28">
        <f t="shared" si="5"/>
        <v>2</v>
      </c>
      <c r="BD63" s="28">
        <f t="shared" si="6"/>
        <v>2</v>
      </c>
      <c r="BE63" s="28">
        <f t="shared" si="7"/>
        <v>2</v>
      </c>
      <c r="BF63" s="28">
        <f t="shared" si="8"/>
        <v>2</v>
      </c>
      <c r="BG63" s="29">
        <f t="shared" si="9"/>
        <v>2</v>
      </c>
    </row>
    <row r="64" spans="2:59" ht="20.100000000000001" customHeight="1" x14ac:dyDescent="0.15">
      <c r="B64" s="25"/>
      <c r="D64" s="12" t="s">
        <v>50</v>
      </c>
      <c r="E64" s="12">
        <v>1</v>
      </c>
      <c r="G64" s="17">
        <v>400000</v>
      </c>
      <c r="I64" s="17">
        <v>1</v>
      </c>
      <c r="J64" s="26"/>
      <c r="K64" s="17"/>
      <c r="L64" s="17"/>
      <c r="O64" s="17">
        <v>1</v>
      </c>
      <c r="P64" s="26"/>
      <c r="Q64" s="17"/>
      <c r="R64" s="17"/>
      <c r="U64" s="17">
        <v>1</v>
      </c>
      <c r="AA64" s="17">
        <f t="shared" si="0"/>
        <v>400000</v>
      </c>
      <c r="AB64" s="27"/>
      <c r="AC64" s="27"/>
      <c r="AD64" s="27"/>
      <c r="AE64" s="27"/>
      <c r="AF64" s="27"/>
      <c r="AG64" s="27"/>
      <c r="AH64" s="27"/>
      <c r="AI64" s="27"/>
      <c r="AJ64" s="27"/>
      <c r="AY64" s="13">
        <f t="shared" si="10"/>
        <v>1</v>
      </c>
      <c r="AZ64" s="28">
        <f t="shared" si="2"/>
        <v>0</v>
      </c>
      <c r="BA64" s="28">
        <f t="shared" si="3"/>
        <v>0</v>
      </c>
      <c r="BB64" s="28">
        <f t="shared" si="4"/>
        <v>0</v>
      </c>
      <c r="BC64" s="28">
        <f t="shared" si="5"/>
        <v>2</v>
      </c>
      <c r="BD64" s="28">
        <f t="shared" si="6"/>
        <v>2</v>
      </c>
      <c r="BE64" s="28">
        <f t="shared" si="7"/>
        <v>2</v>
      </c>
      <c r="BF64" s="28">
        <f t="shared" si="8"/>
        <v>2</v>
      </c>
      <c r="BG64" s="29">
        <f t="shared" si="9"/>
        <v>2</v>
      </c>
    </row>
    <row r="65" spans="1:59" ht="20.100000000000001" customHeight="1" x14ac:dyDescent="0.15">
      <c r="B65" s="25"/>
      <c r="E65" s="12">
        <v>1</v>
      </c>
      <c r="G65" s="17"/>
      <c r="I65" s="17">
        <v>2</v>
      </c>
      <c r="J65" s="26"/>
      <c r="K65" s="17"/>
      <c r="L65" s="17"/>
      <c r="O65" s="17">
        <v>1</v>
      </c>
      <c r="P65" s="26"/>
      <c r="Q65" s="17"/>
      <c r="R65" s="17"/>
      <c r="U65" s="17">
        <v>1</v>
      </c>
      <c r="AA65" s="17">
        <f t="shared" si="0"/>
        <v>0</v>
      </c>
      <c r="AB65" s="27"/>
      <c r="AC65" s="27"/>
      <c r="AD65" s="27"/>
      <c r="AE65" s="27"/>
      <c r="AF65" s="27"/>
      <c r="AG65" s="27"/>
      <c r="AH65" s="27"/>
      <c r="AI65" s="27"/>
      <c r="AJ65" s="27"/>
      <c r="AY65" s="13">
        <f t="shared" si="10"/>
        <v>1</v>
      </c>
      <c r="AZ65" s="28">
        <f t="shared" si="2"/>
        <v>0</v>
      </c>
      <c r="BA65" s="28">
        <f t="shared" si="3"/>
        <v>0</v>
      </c>
      <c r="BB65" s="28">
        <f t="shared" si="4"/>
        <v>0</v>
      </c>
      <c r="BC65" s="28">
        <f t="shared" si="5"/>
        <v>0</v>
      </c>
      <c r="BD65" s="28">
        <f t="shared" si="6"/>
        <v>0</v>
      </c>
      <c r="BE65" s="28">
        <f t="shared" si="7"/>
        <v>0</v>
      </c>
      <c r="BF65" s="28">
        <f t="shared" si="8"/>
        <v>0</v>
      </c>
      <c r="BG65" s="29">
        <f t="shared" si="9"/>
        <v>0</v>
      </c>
    </row>
    <row r="66" spans="1:59" ht="20.100000000000001" customHeight="1" x14ac:dyDescent="0.15">
      <c r="B66" s="25">
        <v>44915</v>
      </c>
      <c r="D66" s="12" t="s">
        <v>44</v>
      </c>
      <c r="E66" s="12">
        <v>1</v>
      </c>
      <c r="G66" s="17"/>
      <c r="I66" s="17">
        <v>2</v>
      </c>
      <c r="J66" s="26"/>
      <c r="K66" s="17"/>
      <c r="L66" s="17"/>
      <c r="O66" s="17">
        <v>1</v>
      </c>
      <c r="P66" s="26"/>
      <c r="Q66" s="17"/>
      <c r="R66" s="17"/>
      <c r="U66" s="17">
        <v>1</v>
      </c>
      <c r="AA66" s="17">
        <f t="shared" si="0"/>
        <v>0</v>
      </c>
      <c r="AB66" s="27"/>
      <c r="AC66" s="27"/>
      <c r="AD66" s="27"/>
      <c r="AE66" s="27"/>
      <c r="AF66" s="27"/>
      <c r="AG66" s="27"/>
      <c r="AH66" s="27"/>
      <c r="AI66" s="27"/>
      <c r="AJ66" s="27"/>
      <c r="AY66" s="13">
        <f t="shared" si="10"/>
        <v>1</v>
      </c>
      <c r="AZ66" s="28">
        <f t="shared" si="2"/>
        <v>0</v>
      </c>
      <c r="BA66" s="28">
        <f t="shared" si="3"/>
        <v>0</v>
      </c>
      <c r="BB66" s="28">
        <f t="shared" si="4"/>
        <v>0</v>
      </c>
      <c r="BC66" s="28">
        <f t="shared" si="5"/>
        <v>0</v>
      </c>
      <c r="BD66" s="28">
        <f t="shared" si="6"/>
        <v>0</v>
      </c>
      <c r="BE66" s="28">
        <f t="shared" si="7"/>
        <v>0</v>
      </c>
      <c r="BF66" s="28">
        <f t="shared" si="8"/>
        <v>0</v>
      </c>
      <c r="BG66" s="29">
        <f t="shared" si="9"/>
        <v>0</v>
      </c>
    </row>
    <row r="67" spans="1:59" ht="20.100000000000001" customHeight="1" x14ac:dyDescent="0.15">
      <c r="B67" s="25"/>
      <c r="D67" s="12" t="s">
        <v>50</v>
      </c>
      <c r="E67" s="12">
        <v>1</v>
      </c>
      <c r="G67" s="17">
        <v>400000</v>
      </c>
      <c r="I67" s="17">
        <v>2</v>
      </c>
      <c r="J67" s="26"/>
      <c r="K67" s="17"/>
      <c r="L67" s="17"/>
      <c r="O67" s="17">
        <v>1</v>
      </c>
      <c r="P67" s="26"/>
      <c r="S67" s="17"/>
      <c r="U67" s="17">
        <v>1</v>
      </c>
      <c r="AA67" s="17">
        <f t="shared" si="0"/>
        <v>400000</v>
      </c>
      <c r="AB67" s="27"/>
      <c r="AC67" s="27"/>
      <c r="AD67" s="27"/>
      <c r="AE67" s="27"/>
      <c r="AF67" s="27"/>
      <c r="AG67" s="27"/>
      <c r="AH67" s="27"/>
      <c r="AI67" s="27"/>
      <c r="AJ67" s="27"/>
      <c r="AY67" s="13">
        <f t="shared" si="10"/>
        <v>1</v>
      </c>
      <c r="AZ67" s="28">
        <f t="shared" si="2"/>
        <v>0</v>
      </c>
      <c r="BA67" s="28">
        <f t="shared" si="3"/>
        <v>0</v>
      </c>
      <c r="BB67" s="28">
        <f t="shared" ref="BB67:BB99" si="11">ROUNDDOWN(ROUNDDOWN(Y67/200000,0)/U67,2)*U67-ROUNDDOWN(ROUNDDOWN(Y67/200000,0)/U67,2)*(U67-1)</f>
        <v>0</v>
      </c>
      <c r="BC67" s="28">
        <f t="shared" si="5"/>
        <v>2</v>
      </c>
      <c r="BD67" s="28">
        <f t="shared" si="6"/>
        <v>2</v>
      </c>
      <c r="BE67" s="28">
        <f t="shared" si="7"/>
        <v>2</v>
      </c>
      <c r="BF67" s="28">
        <f t="shared" si="8"/>
        <v>2</v>
      </c>
      <c r="BG67" s="29">
        <f t="shared" si="9"/>
        <v>2</v>
      </c>
    </row>
    <row r="68" spans="1:59" ht="20.100000000000001" customHeight="1" x14ac:dyDescent="0.15">
      <c r="B68" s="25"/>
      <c r="D68" s="12" t="s">
        <v>45</v>
      </c>
      <c r="E68" s="12">
        <v>1</v>
      </c>
      <c r="G68" s="17">
        <v>600000</v>
      </c>
      <c r="I68" s="17">
        <v>2</v>
      </c>
      <c r="J68" s="26"/>
      <c r="K68" s="17"/>
      <c r="L68" s="17"/>
      <c r="M68" s="17"/>
      <c r="O68" s="17">
        <v>1</v>
      </c>
      <c r="P68" s="26"/>
      <c r="S68" s="17"/>
      <c r="U68" s="17">
        <v>1</v>
      </c>
      <c r="AA68" s="17">
        <f t="shared" ref="AA68:AA134" si="12">G68+M68+S68+Y68</f>
        <v>600000</v>
      </c>
      <c r="AB68" s="27"/>
      <c r="AC68" s="27"/>
      <c r="AD68" s="27"/>
      <c r="AE68" s="27"/>
      <c r="AF68" s="27"/>
      <c r="AG68" s="27"/>
      <c r="AH68" s="27"/>
      <c r="AI68" s="27"/>
      <c r="AJ68" s="27"/>
      <c r="AY68" s="13">
        <f t="shared" si="10"/>
        <v>1</v>
      </c>
      <c r="AZ68" s="28">
        <f t="shared" ref="AZ68:AZ134" si="13">ROUNDDOWN(ROUNDDOWN(M68/200000,0)/I68,2)*I68-ROUNDDOWN(ROUNDDOWN(M68/200000,0)/I68,2)*(I68-1)</f>
        <v>0</v>
      </c>
      <c r="BA68" s="28">
        <f t="shared" ref="BA68:BA134" si="14">ROUNDDOWN(ROUNDDOWN(S68/200000,0)/O68,2)*O68-ROUNDDOWN(ROUNDDOWN(S68/200000,0)/O68,2)*(O68-1)</f>
        <v>0</v>
      </c>
      <c r="BB68" s="28">
        <f t="shared" si="11"/>
        <v>0</v>
      </c>
      <c r="BC68" s="28">
        <f t="shared" ref="BC68:BC134" si="15">AA68/200000</f>
        <v>3</v>
      </c>
      <c r="BD68" s="28">
        <f t="shared" ref="BD68:BD134" si="16">ROUNDDOWN(BC68,0)</f>
        <v>3</v>
      </c>
      <c r="BE68" s="28">
        <f t="shared" ref="BE68:BE134" si="17">SUM(BF68/E68)</f>
        <v>3</v>
      </c>
      <c r="BF68" s="28">
        <f t="shared" ref="BF68:BF134" si="18">ROUNDDOWN(BG68,0)</f>
        <v>3</v>
      </c>
      <c r="BG68" s="29">
        <f t="shared" ref="BG68:BG134" si="19">SUM(G68/200000)</f>
        <v>3</v>
      </c>
    </row>
    <row r="69" spans="1:59" ht="20.100000000000001" customHeight="1" x14ac:dyDescent="0.15">
      <c r="B69" s="25"/>
      <c r="D69" s="12" t="s">
        <v>44</v>
      </c>
      <c r="E69" s="12">
        <v>1</v>
      </c>
      <c r="I69" s="17">
        <v>2</v>
      </c>
      <c r="J69" s="26"/>
      <c r="K69" s="17"/>
      <c r="L69" s="17"/>
      <c r="O69" s="17">
        <v>1</v>
      </c>
      <c r="P69" s="12"/>
      <c r="U69" s="17">
        <v>1</v>
      </c>
      <c r="AA69" s="17">
        <f t="shared" si="12"/>
        <v>0</v>
      </c>
      <c r="AB69" s="27"/>
      <c r="AC69" s="27"/>
      <c r="AD69" s="27"/>
      <c r="AE69" s="27"/>
      <c r="AF69" s="27"/>
      <c r="AG69" s="27"/>
      <c r="AH69" s="27"/>
      <c r="AI69" s="27"/>
      <c r="AJ69" s="27"/>
      <c r="AY69" s="13">
        <f t="shared" si="10"/>
        <v>1</v>
      </c>
      <c r="AZ69" s="28">
        <f t="shared" si="13"/>
        <v>0</v>
      </c>
      <c r="BA69" s="28">
        <f t="shared" si="14"/>
        <v>0</v>
      </c>
      <c r="BB69" s="28">
        <f t="shared" si="11"/>
        <v>0</v>
      </c>
      <c r="BC69" s="28">
        <f t="shared" si="15"/>
        <v>0</v>
      </c>
      <c r="BD69" s="28">
        <f t="shared" si="16"/>
        <v>0</v>
      </c>
      <c r="BE69" s="28">
        <f t="shared" si="17"/>
        <v>0</v>
      </c>
      <c r="BF69" s="28">
        <f t="shared" si="18"/>
        <v>0</v>
      </c>
      <c r="BG69" s="29">
        <f t="shared" si="19"/>
        <v>0</v>
      </c>
    </row>
    <row r="70" spans="1:59" ht="20.100000000000001" customHeight="1" x14ac:dyDescent="0.15">
      <c r="B70" s="25"/>
      <c r="D70" s="12" t="s">
        <v>48</v>
      </c>
      <c r="E70" s="12">
        <v>1</v>
      </c>
      <c r="G70" s="14">
        <v>200000</v>
      </c>
      <c r="I70" s="17">
        <v>2</v>
      </c>
      <c r="J70" s="26"/>
      <c r="K70" s="17"/>
      <c r="L70" s="17"/>
      <c r="O70" s="17">
        <v>2</v>
      </c>
      <c r="P70" s="12"/>
      <c r="U70" s="17">
        <v>1</v>
      </c>
      <c r="AA70" s="17">
        <f t="shared" si="12"/>
        <v>200000</v>
      </c>
      <c r="AB70" s="27"/>
      <c r="AC70" s="27"/>
      <c r="AD70" s="27"/>
      <c r="AE70" s="27"/>
      <c r="AF70" s="27"/>
      <c r="AG70" s="27"/>
      <c r="AH70" s="27"/>
      <c r="AI70" s="27"/>
      <c r="AJ70" s="27"/>
      <c r="AY70" s="13">
        <f t="shared" si="10"/>
        <v>1</v>
      </c>
      <c r="AZ70" s="28">
        <f t="shared" si="13"/>
        <v>0</v>
      </c>
      <c r="BA70" s="28">
        <f t="shared" si="14"/>
        <v>0</v>
      </c>
      <c r="BB70" s="28">
        <f t="shared" si="11"/>
        <v>0</v>
      </c>
      <c r="BC70" s="28">
        <f t="shared" si="15"/>
        <v>1</v>
      </c>
      <c r="BD70" s="28">
        <f t="shared" si="16"/>
        <v>1</v>
      </c>
      <c r="BE70" s="28">
        <f t="shared" si="17"/>
        <v>1</v>
      </c>
      <c r="BF70" s="28">
        <f t="shared" si="18"/>
        <v>1</v>
      </c>
      <c r="BG70" s="29">
        <f t="shared" si="19"/>
        <v>1</v>
      </c>
    </row>
    <row r="71" spans="1:59" ht="20.100000000000001" customHeight="1" x14ac:dyDescent="0.15">
      <c r="B71" s="25"/>
      <c r="D71" s="12" t="s">
        <v>44</v>
      </c>
      <c r="E71" s="12">
        <v>1</v>
      </c>
      <c r="I71" s="17">
        <v>2</v>
      </c>
      <c r="J71" s="26"/>
      <c r="K71" s="17"/>
      <c r="L71" s="17"/>
      <c r="M71" s="17"/>
      <c r="O71" s="17">
        <v>1</v>
      </c>
      <c r="P71" s="12"/>
      <c r="U71" s="17">
        <v>1</v>
      </c>
      <c r="AA71" s="17">
        <f t="shared" si="12"/>
        <v>0</v>
      </c>
      <c r="AB71" s="27"/>
      <c r="AC71" s="27"/>
      <c r="AD71" s="27"/>
      <c r="AE71" s="27"/>
      <c r="AF71" s="27"/>
      <c r="AG71" s="27"/>
      <c r="AH71" s="27"/>
      <c r="AI71" s="27"/>
      <c r="AJ71" s="27"/>
      <c r="AY71" s="13">
        <f t="shared" si="10"/>
        <v>1</v>
      </c>
      <c r="AZ71" s="28">
        <f t="shared" si="13"/>
        <v>0</v>
      </c>
      <c r="BA71" s="28">
        <f t="shared" si="14"/>
        <v>0</v>
      </c>
      <c r="BB71" s="28">
        <f t="shared" si="11"/>
        <v>0</v>
      </c>
      <c r="BC71" s="28">
        <f t="shared" si="15"/>
        <v>0</v>
      </c>
      <c r="BD71" s="28">
        <f t="shared" si="16"/>
        <v>0</v>
      </c>
      <c r="BE71" s="28">
        <f t="shared" si="17"/>
        <v>0</v>
      </c>
      <c r="BF71" s="28">
        <f t="shared" si="18"/>
        <v>0</v>
      </c>
      <c r="BG71" s="29">
        <f t="shared" si="19"/>
        <v>0</v>
      </c>
    </row>
    <row r="72" spans="1:59" ht="20.100000000000001" customHeight="1" x14ac:dyDescent="0.15">
      <c r="B72" s="25"/>
      <c r="D72" s="12" t="s">
        <v>41</v>
      </c>
      <c r="E72" s="12">
        <v>1</v>
      </c>
      <c r="G72" s="14">
        <v>400000</v>
      </c>
      <c r="I72" s="17">
        <v>2</v>
      </c>
      <c r="J72" s="26"/>
      <c r="K72" s="17"/>
      <c r="L72" s="17"/>
      <c r="M72" s="17"/>
      <c r="O72" s="17">
        <v>1</v>
      </c>
      <c r="P72" s="12"/>
      <c r="Q72" s="17"/>
      <c r="R72" s="17"/>
      <c r="U72" s="17">
        <v>1</v>
      </c>
      <c r="AA72" s="17">
        <f t="shared" si="12"/>
        <v>400000</v>
      </c>
      <c r="AB72" s="27"/>
      <c r="AC72" s="27"/>
      <c r="AD72" s="27"/>
      <c r="AE72" s="27"/>
      <c r="AF72" s="27"/>
      <c r="AG72" s="27"/>
      <c r="AH72" s="27"/>
      <c r="AI72" s="27"/>
      <c r="AJ72" s="27"/>
      <c r="AY72" s="13">
        <f t="shared" si="10"/>
        <v>1</v>
      </c>
      <c r="AZ72" s="28">
        <f t="shared" si="13"/>
        <v>0</v>
      </c>
      <c r="BA72" s="28">
        <f t="shared" si="14"/>
        <v>0</v>
      </c>
      <c r="BB72" s="28">
        <f t="shared" si="11"/>
        <v>0</v>
      </c>
      <c r="BC72" s="28">
        <f t="shared" si="15"/>
        <v>2</v>
      </c>
      <c r="BD72" s="28">
        <f t="shared" si="16"/>
        <v>2</v>
      </c>
      <c r="BE72" s="28">
        <f t="shared" si="17"/>
        <v>2</v>
      </c>
      <c r="BF72" s="28">
        <f t="shared" si="18"/>
        <v>2</v>
      </c>
      <c r="BG72" s="29">
        <f t="shared" si="19"/>
        <v>2</v>
      </c>
    </row>
    <row r="73" spans="1:59" ht="20.100000000000001" customHeight="1" x14ac:dyDescent="0.15">
      <c r="B73" s="25"/>
      <c r="E73" s="12">
        <v>1</v>
      </c>
      <c r="I73" s="17">
        <v>2</v>
      </c>
      <c r="J73" s="12"/>
      <c r="K73" s="17"/>
      <c r="L73" s="17"/>
      <c r="O73" s="17">
        <v>1</v>
      </c>
      <c r="U73" s="17">
        <v>1</v>
      </c>
      <c r="AA73" s="17">
        <f t="shared" si="12"/>
        <v>0</v>
      </c>
      <c r="AB73" s="27"/>
      <c r="AC73" s="27"/>
      <c r="AD73" s="27"/>
      <c r="AE73" s="27"/>
      <c r="AF73" s="27"/>
      <c r="AG73" s="27"/>
      <c r="AH73" s="27"/>
      <c r="AI73" s="27"/>
      <c r="AJ73" s="27"/>
      <c r="AY73" s="13">
        <f t="shared" si="10"/>
        <v>1</v>
      </c>
      <c r="AZ73" s="28">
        <f t="shared" si="13"/>
        <v>0</v>
      </c>
      <c r="BA73" s="28">
        <f t="shared" si="14"/>
        <v>0</v>
      </c>
      <c r="BB73" s="28">
        <f t="shared" si="11"/>
        <v>0</v>
      </c>
      <c r="BC73" s="28">
        <f t="shared" si="15"/>
        <v>0</v>
      </c>
      <c r="BD73" s="28">
        <f t="shared" si="16"/>
        <v>0</v>
      </c>
      <c r="BE73" s="28">
        <f t="shared" si="17"/>
        <v>0</v>
      </c>
      <c r="BF73" s="28">
        <f t="shared" si="18"/>
        <v>0</v>
      </c>
      <c r="BG73" s="29">
        <f t="shared" si="19"/>
        <v>0</v>
      </c>
    </row>
    <row r="74" spans="1:59" ht="20.100000000000001" customHeight="1" x14ac:dyDescent="0.15">
      <c r="B74" s="25">
        <v>44916</v>
      </c>
      <c r="D74" s="12" t="s">
        <v>46</v>
      </c>
      <c r="E74" s="12">
        <v>2</v>
      </c>
      <c r="F74" s="12" t="s">
        <v>48</v>
      </c>
      <c r="G74" s="14">
        <v>1400000</v>
      </c>
      <c r="I74" s="17">
        <v>2</v>
      </c>
      <c r="J74" s="12"/>
      <c r="K74" s="17"/>
      <c r="L74" s="17"/>
      <c r="O74" s="17">
        <v>1</v>
      </c>
      <c r="P74" s="12"/>
      <c r="U74" s="17">
        <v>1</v>
      </c>
      <c r="AA74" s="17">
        <f t="shared" si="12"/>
        <v>1400000</v>
      </c>
      <c r="AB74" s="27"/>
      <c r="AC74" s="27"/>
      <c r="AD74" s="27"/>
      <c r="AE74" s="27"/>
      <c r="AF74" s="27"/>
      <c r="AG74" s="27"/>
      <c r="AH74" s="27"/>
      <c r="AI74" s="27"/>
      <c r="AJ74" s="27"/>
      <c r="AY74" s="13">
        <f t="shared" si="10"/>
        <v>1</v>
      </c>
      <c r="AZ74" s="28">
        <f t="shared" si="13"/>
        <v>0</v>
      </c>
      <c r="BA74" s="28">
        <f t="shared" si="14"/>
        <v>0</v>
      </c>
      <c r="BB74" s="28">
        <f t="shared" si="11"/>
        <v>0</v>
      </c>
      <c r="BC74" s="28">
        <f t="shared" si="15"/>
        <v>7</v>
      </c>
      <c r="BD74" s="28">
        <f t="shared" si="16"/>
        <v>7</v>
      </c>
      <c r="BE74" s="28">
        <f t="shared" si="17"/>
        <v>3.5</v>
      </c>
      <c r="BF74" s="28">
        <f t="shared" si="18"/>
        <v>7</v>
      </c>
      <c r="BG74" s="29">
        <f t="shared" si="19"/>
        <v>7</v>
      </c>
    </row>
    <row r="75" spans="1:59" ht="20.100000000000001" customHeight="1" x14ac:dyDescent="0.15">
      <c r="B75" s="25"/>
      <c r="D75" s="12" t="s">
        <v>44</v>
      </c>
      <c r="E75" s="12">
        <v>1</v>
      </c>
      <c r="I75" s="17">
        <v>2</v>
      </c>
      <c r="J75" s="26"/>
      <c r="K75" s="17"/>
      <c r="L75" s="17"/>
      <c r="O75" s="17">
        <v>1</v>
      </c>
      <c r="P75" s="12"/>
      <c r="U75" s="17">
        <v>1</v>
      </c>
      <c r="AA75" s="17">
        <f t="shared" si="12"/>
        <v>0</v>
      </c>
      <c r="AB75" s="27"/>
      <c r="AC75" s="27"/>
      <c r="AD75" s="27"/>
      <c r="AE75" s="27"/>
      <c r="AF75" s="27"/>
      <c r="AG75" s="27"/>
      <c r="AH75" s="27"/>
      <c r="AI75" s="27"/>
      <c r="AJ75" s="27"/>
      <c r="AY75" s="13">
        <f t="shared" si="10"/>
        <v>1</v>
      </c>
      <c r="AZ75" s="28">
        <f t="shared" si="13"/>
        <v>0</v>
      </c>
      <c r="BA75" s="28">
        <f t="shared" si="14"/>
        <v>0</v>
      </c>
      <c r="BB75" s="28">
        <f t="shared" si="11"/>
        <v>0</v>
      </c>
      <c r="BC75" s="28">
        <f t="shared" si="15"/>
        <v>0</v>
      </c>
      <c r="BD75" s="28">
        <f t="shared" si="16"/>
        <v>0</v>
      </c>
      <c r="BE75" s="28">
        <f t="shared" si="17"/>
        <v>0</v>
      </c>
      <c r="BF75" s="28">
        <f t="shared" si="18"/>
        <v>0</v>
      </c>
      <c r="BG75" s="29">
        <f t="shared" si="19"/>
        <v>0</v>
      </c>
    </row>
    <row r="76" spans="1:59" ht="20.100000000000001" customHeight="1" x14ac:dyDescent="0.15">
      <c r="B76" s="25"/>
      <c r="D76" s="12" t="s">
        <v>45</v>
      </c>
      <c r="E76" s="12">
        <v>1</v>
      </c>
      <c r="G76" s="14">
        <v>800000</v>
      </c>
      <c r="I76" s="17">
        <v>2</v>
      </c>
      <c r="J76" s="26"/>
      <c r="K76" s="17"/>
      <c r="L76" s="17"/>
      <c r="O76" s="17">
        <v>1</v>
      </c>
      <c r="P76" s="12"/>
      <c r="U76" s="17">
        <v>1</v>
      </c>
      <c r="AA76" s="17">
        <f t="shared" si="12"/>
        <v>800000</v>
      </c>
      <c r="AB76" s="27"/>
      <c r="AC76" s="27"/>
      <c r="AD76" s="27"/>
      <c r="AE76" s="27"/>
      <c r="AF76" s="27"/>
      <c r="AG76" s="27"/>
      <c r="AH76" s="27"/>
      <c r="AI76" s="27"/>
      <c r="AJ76" s="27"/>
      <c r="AY76" s="13">
        <f t="shared" si="10"/>
        <v>1</v>
      </c>
      <c r="AZ76" s="28">
        <f t="shared" si="13"/>
        <v>0</v>
      </c>
      <c r="BA76" s="28">
        <f t="shared" si="14"/>
        <v>0</v>
      </c>
      <c r="BB76" s="28">
        <f t="shared" si="11"/>
        <v>0</v>
      </c>
      <c r="BC76" s="28">
        <f t="shared" si="15"/>
        <v>4</v>
      </c>
      <c r="BD76" s="28">
        <f t="shared" si="16"/>
        <v>4</v>
      </c>
      <c r="BE76" s="28">
        <f t="shared" si="17"/>
        <v>4</v>
      </c>
      <c r="BF76" s="28">
        <f t="shared" si="18"/>
        <v>4</v>
      </c>
      <c r="BG76" s="29">
        <f t="shared" si="19"/>
        <v>4</v>
      </c>
    </row>
    <row r="77" spans="1:59" ht="20.100000000000001" customHeight="1" x14ac:dyDescent="0.15">
      <c r="B77" s="25"/>
      <c r="D77" s="12" t="s">
        <v>48</v>
      </c>
      <c r="E77" s="12">
        <v>1</v>
      </c>
      <c r="G77" s="14">
        <v>400000</v>
      </c>
      <c r="I77" s="17">
        <v>1</v>
      </c>
      <c r="J77" s="26"/>
      <c r="K77" s="17"/>
      <c r="L77" s="17"/>
      <c r="O77" s="17">
        <v>1</v>
      </c>
      <c r="P77" s="12"/>
      <c r="U77" s="17">
        <v>1</v>
      </c>
      <c r="AA77" s="17">
        <f t="shared" si="12"/>
        <v>400000</v>
      </c>
      <c r="AB77" s="27"/>
      <c r="AC77" s="27"/>
      <c r="AD77" s="27"/>
      <c r="AE77" s="27"/>
      <c r="AF77" s="27"/>
      <c r="AG77" s="27"/>
      <c r="AH77" s="27"/>
      <c r="AI77" s="27"/>
      <c r="AJ77" s="27"/>
      <c r="AY77" s="13">
        <f t="shared" ref="AY77:AY141" si="20">IF(O77=0,0,1)</f>
        <v>1</v>
      </c>
      <c r="AZ77" s="28">
        <f t="shared" si="13"/>
        <v>0</v>
      </c>
      <c r="BA77" s="28">
        <f t="shared" si="14"/>
        <v>0</v>
      </c>
      <c r="BB77" s="28">
        <f t="shared" si="11"/>
        <v>0</v>
      </c>
      <c r="BC77" s="28">
        <f t="shared" si="15"/>
        <v>2</v>
      </c>
      <c r="BD77" s="28">
        <f t="shared" si="16"/>
        <v>2</v>
      </c>
      <c r="BE77" s="28">
        <f t="shared" si="17"/>
        <v>2</v>
      </c>
      <c r="BF77" s="28">
        <f t="shared" si="18"/>
        <v>2</v>
      </c>
      <c r="BG77" s="29">
        <f t="shared" si="19"/>
        <v>2</v>
      </c>
    </row>
    <row r="78" spans="1:59" ht="20.100000000000001" customHeight="1" x14ac:dyDescent="0.15">
      <c r="B78" s="25"/>
      <c r="D78" s="12" t="s">
        <v>44</v>
      </c>
      <c r="E78" s="12">
        <v>1</v>
      </c>
      <c r="H78" s="15">
        <v>1</v>
      </c>
      <c r="I78" s="17">
        <v>2</v>
      </c>
      <c r="J78" s="26"/>
      <c r="K78" s="17"/>
      <c r="L78" s="17"/>
      <c r="O78" s="17">
        <v>1</v>
      </c>
      <c r="P78" s="12"/>
      <c r="Q78" s="17"/>
      <c r="R78" s="17"/>
      <c r="U78" s="17">
        <v>1</v>
      </c>
      <c r="AA78" s="17">
        <f t="shared" si="12"/>
        <v>0</v>
      </c>
      <c r="AB78" s="27"/>
      <c r="AC78" s="27"/>
      <c r="AD78" s="27"/>
      <c r="AE78" s="27"/>
      <c r="AF78" s="27"/>
      <c r="AG78" s="27"/>
      <c r="AH78" s="27"/>
      <c r="AI78" s="27"/>
      <c r="AJ78" s="27"/>
      <c r="AY78" s="13">
        <f t="shared" si="20"/>
        <v>1</v>
      </c>
      <c r="AZ78" s="28">
        <f t="shared" si="13"/>
        <v>0</v>
      </c>
      <c r="BA78" s="28">
        <f t="shared" si="14"/>
        <v>0</v>
      </c>
      <c r="BB78" s="28">
        <f t="shared" si="11"/>
        <v>0</v>
      </c>
      <c r="BC78" s="28">
        <f t="shared" si="15"/>
        <v>0</v>
      </c>
      <c r="BD78" s="28">
        <f t="shared" si="16"/>
        <v>0</v>
      </c>
      <c r="BE78" s="28">
        <f t="shared" si="17"/>
        <v>0</v>
      </c>
      <c r="BF78" s="28">
        <f t="shared" si="18"/>
        <v>0</v>
      </c>
      <c r="BG78" s="29">
        <f t="shared" si="19"/>
        <v>0</v>
      </c>
    </row>
    <row r="79" spans="1:59" ht="20.100000000000001" customHeight="1" x14ac:dyDescent="0.15">
      <c r="B79" s="25"/>
      <c r="D79" s="12" t="s">
        <v>44</v>
      </c>
      <c r="E79" s="12">
        <v>1</v>
      </c>
      <c r="I79" s="17">
        <v>2</v>
      </c>
      <c r="J79" s="26"/>
      <c r="K79" s="17"/>
      <c r="L79" s="17"/>
      <c r="M79" s="17"/>
      <c r="O79" s="17">
        <v>1</v>
      </c>
      <c r="P79" s="12"/>
      <c r="U79" s="17">
        <v>1</v>
      </c>
      <c r="AA79" s="17">
        <f t="shared" si="12"/>
        <v>0</v>
      </c>
      <c r="AB79" s="27"/>
      <c r="AC79" s="27"/>
      <c r="AD79" s="27"/>
      <c r="AE79" s="27"/>
      <c r="AF79" s="27"/>
      <c r="AG79" s="27"/>
      <c r="AH79" s="27"/>
      <c r="AI79" s="27"/>
      <c r="AJ79" s="27"/>
      <c r="AY79" s="13">
        <f t="shared" si="20"/>
        <v>1</v>
      </c>
      <c r="AZ79" s="28">
        <f t="shared" si="13"/>
        <v>0</v>
      </c>
      <c r="BA79" s="28">
        <f t="shared" si="14"/>
        <v>0</v>
      </c>
      <c r="BB79" s="28">
        <f t="shared" si="11"/>
        <v>0</v>
      </c>
      <c r="BC79" s="28">
        <f t="shared" si="15"/>
        <v>0</v>
      </c>
      <c r="BD79" s="28">
        <f t="shared" si="16"/>
        <v>0</v>
      </c>
      <c r="BE79" s="28">
        <f t="shared" si="17"/>
        <v>0</v>
      </c>
      <c r="BF79" s="28">
        <f t="shared" si="18"/>
        <v>0</v>
      </c>
      <c r="BG79" s="29">
        <f t="shared" si="19"/>
        <v>0</v>
      </c>
    </row>
    <row r="80" spans="1:59" ht="20.100000000000001" customHeight="1" x14ac:dyDescent="0.15">
      <c r="A80" s="12">
        <v>1</v>
      </c>
      <c r="B80" s="25"/>
      <c r="E80" s="12">
        <v>1</v>
      </c>
      <c r="I80" s="17">
        <v>2</v>
      </c>
      <c r="J80" s="26" t="s">
        <v>40</v>
      </c>
      <c r="K80" s="17" t="s">
        <v>43</v>
      </c>
      <c r="L80" s="17" t="s">
        <v>47</v>
      </c>
      <c r="M80" s="14">
        <v>200000</v>
      </c>
      <c r="O80" s="17">
        <v>1</v>
      </c>
      <c r="U80" s="17">
        <v>1</v>
      </c>
      <c r="AA80" s="17">
        <f t="shared" si="12"/>
        <v>200000</v>
      </c>
      <c r="AB80" s="27"/>
      <c r="AC80" s="27"/>
      <c r="AD80" s="27"/>
      <c r="AE80" s="27"/>
      <c r="AF80" s="27"/>
      <c r="AG80" s="27"/>
      <c r="AH80" s="27"/>
      <c r="AI80" s="27"/>
      <c r="AJ80" s="27"/>
      <c r="AY80" s="13">
        <f t="shared" si="20"/>
        <v>1</v>
      </c>
      <c r="AZ80" s="28">
        <f t="shared" si="13"/>
        <v>0.5</v>
      </c>
      <c r="BA80" s="28">
        <f t="shared" si="14"/>
        <v>0</v>
      </c>
      <c r="BB80" s="28">
        <f t="shared" si="11"/>
        <v>0</v>
      </c>
      <c r="BC80" s="28">
        <f t="shared" si="15"/>
        <v>1</v>
      </c>
      <c r="BD80" s="28">
        <f t="shared" si="16"/>
        <v>1</v>
      </c>
      <c r="BE80" s="28">
        <f t="shared" si="17"/>
        <v>0</v>
      </c>
      <c r="BF80" s="28">
        <f t="shared" si="18"/>
        <v>0</v>
      </c>
      <c r="BG80" s="29">
        <f t="shared" si="19"/>
        <v>0</v>
      </c>
    </row>
    <row r="81" spans="2:59" ht="20.100000000000001" customHeight="1" x14ac:dyDescent="0.15">
      <c r="B81" s="25"/>
      <c r="E81" s="12">
        <v>1</v>
      </c>
      <c r="I81" s="17">
        <v>2</v>
      </c>
      <c r="J81" s="26"/>
      <c r="K81" s="17"/>
      <c r="L81" s="17"/>
      <c r="O81" s="17">
        <v>1</v>
      </c>
      <c r="U81" s="17">
        <v>1</v>
      </c>
      <c r="AA81" s="17">
        <f t="shared" si="12"/>
        <v>0</v>
      </c>
      <c r="AB81" s="27"/>
      <c r="AC81" s="27"/>
      <c r="AD81" s="27"/>
      <c r="AE81" s="27"/>
      <c r="AF81" s="27"/>
      <c r="AG81" s="27"/>
      <c r="AH81" s="27"/>
      <c r="AI81" s="27"/>
      <c r="AJ81" s="27"/>
      <c r="AY81" s="13">
        <f t="shared" si="20"/>
        <v>1</v>
      </c>
      <c r="AZ81" s="28">
        <f t="shared" si="13"/>
        <v>0</v>
      </c>
      <c r="BA81" s="28">
        <f t="shared" si="14"/>
        <v>0</v>
      </c>
      <c r="BB81" s="28">
        <f t="shared" si="11"/>
        <v>0</v>
      </c>
      <c r="BC81" s="28">
        <f t="shared" si="15"/>
        <v>0</v>
      </c>
      <c r="BD81" s="28">
        <f t="shared" si="16"/>
        <v>0</v>
      </c>
      <c r="BE81" s="28">
        <f t="shared" si="17"/>
        <v>0</v>
      </c>
      <c r="BF81" s="28">
        <f t="shared" si="18"/>
        <v>0</v>
      </c>
      <c r="BG81" s="29">
        <f t="shared" si="19"/>
        <v>0</v>
      </c>
    </row>
    <row r="82" spans="2:59" ht="20.100000000000001" customHeight="1" x14ac:dyDescent="0.15">
      <c r="B82" s="25">
        <v>44917</v>
      </c>
      <c r="E82" s="12">
        <v>1</v>
      </c>
      <c r="I82" s="17">
        <v>2</v>
      </c>
      <c r="J82" s="26" t="s">
        <v>40</v>
      </c>
      <c r="K82" s="17" t="s">
        <v>45</v>
      </c>
      <c r="L82" s="17"/>
      <c r="M82" s="14">
        <v>200000</v>
      </c>
      <c r="O82" s="17">
        <v>1</v>
      </c>
      <c r="U82" s="17">
        <v>1</v>
      </c>
      <c r="AA82" s="17">
        <f t="shared" si="12"/>
        <v>200000</v>
      </c>
      <c r="AB82" s="27"/>
      <c r="AC82" s="27"/>
      <c r="AD82" s="27"/>
      <c r="AE82" s="27"/>
      <c r="AF82" s="27"/>
      <c r="AG82" s="27"/>
      <c r="AH82" s="27"/>
      <c r="AI82" s="27"/>
      <c r="AJ82" s="27"/>
      <c r="AY82" s="13">
        <f t="shared" si="20"/>
        <v>1</v>
      </c>
      <c r="AZ82" s="28">
        <f t="shared" si="13"/>
        <v>0.5</v>
      </c>
      <c r="BA82" s="28">
        <f t="shared" si="14"/>
        <v>0</v>
      </c>
      <c r="BB82" s="28">
        <f t="shared" si="11"/>
        <v>0</v>
      </c>
      <c r="BC82" s="28">
        <f t="shared" si="15"/>
        <v>1</v>
      </c>
      <c r="BD82" s="28">
        <f t="shared" si="16"/>
        <v>1</v>
      </c>
      <c r="BE82" s="28">
        <f t="shared" si="17"/>
        <v>0</v>
      </c>
      <c r="BF82" s="28">
        <f t="shared" si="18"/>
        <v>0</v>
      </c>
      <c r="BG82" s="29">
        <f t="shared" si="19"/>
        <v>0</v>
      </c>
    </row>
    <row r="83" spans="2:59" ht="20.100000000000001" customHeight="1" x14ac:dyDescent="0.15">
      <c r="B83" s="25"/>
      <c r="E83" s="12">
        <v>1</v>
      </c>
      <c r="I83" s="17">
        <v>2</v>
      </c>
      <c r="J83" s="26" t="s">
        <v>48</v>
      </c>
      <c r="K83" s="17" t="s">
        <v>46</v>
      </c>
      <c r="L83" s="17"/>
      <c r="M83" s="14">
        <v>200000</v>
      </c>
      <c r="O83" s="17">
        <v>1</v>
      </c>
      <c r="S83" s="17"/>
      <c r="U83" s="17">
        <v>1</v>
      </c>
      <c r="AA83" s="17">
        <f t="shared" si="12"/>
        <v>200000</v>
      </c>
      <c r="AB83" s="27"/>
      <c r="AC83" s="27"/>
      <c r="AD83" s="27"/>
      <c r="AE83" s="27"/>
      <c r="AF83" s="27"/>
      <c r="AG83" s="27"/>
      <c r="AH83" s="27"/>
      <c r="AI83" s="27"/>
      <c r="AJ83" s="27"/>
      <c r="AY83" s="13">
        <f t="shared" si="20"/>
        <v>1</v>
      </c>
      <c r="AZ83" s="28">
        <f t="shared" si="13"/>
        <v>0.5</v>
      </c>
      <c r="BA83" s="28">
        <f t="shared" si="14"/>
        <v>0</v>
      </c>
      <c r="BB83" s="28">
        <f t="shared" si="11"/>
        <v>0</v>
      </c>
      <c r="BC83" s="28">
        <f t="shared" si="15"/>
        <v>1</v>
      </c>
      <c r="BD83" s="28">
        <f t="shared" si="16"/>
        <v>1</v>
      </c>
      <c r="BE83" s="28">
        <f t="shared" si="17"/>
        <v>0</v>
      </c>
      <c r="BF83" s="28">
        <f t="shared" si="18"/>
        <v>0</v>
      </c>
      <c r="BG83" s="29">
        <f t="shared" si="19"/>
        <v>0</v>
      </c>
    </row>
    <row r="84" spans="2:59" ht="20.100000000000001" customHeight="1" x14ac:dyDescent="0.15">
      <c r="B84" s="25"/>
      <c r="D84" s="12" t="s">
        <v>44</v>
      </c>
      <c r="E84" s="12">
        <v>1</v>
      </c>
      <c r="I84" s="17">
        <v>2</v>
      </c>
      <c r="J84" s="12"/>
      <c r="K84" s="17"/>
      <c r="L84" s="17"/>
      <c r="O84" s="17">
        <v>1</v>
      </c>
      <c r="S84" s="17"/>
      <c r="U84" s="17">
        <v>1</v>
      </c>
      <c r="AA84" s="17">
        <f t="shared" si="12"/>
        <v>0</v>
      </c>
      <c r="AB84" s="27"/>
      <c r="AC84" s="27"/>
      <c r="AD84" s="27"/>
      <c r="AE84" s="27"/>
      <c r="AF84" s="27"/>
      <c r="AG84" s="27"/>
      <c r="AH84" s="27"/>
      <c r="AI84" s="27"/>
      <c r="AJ84" s="27"/>
      <c r="AY84" s="13">
        <f t="shared" si="20"/>
        <v>1</v>
      </c>
      <c r="AZ84" s="28">
        <f t="shared" si="13"/>
        <v>0</v>
      </c>
      <c r="BA84" s="28">
        <f t="shared" si="14"/>
        <v>0</v>
      </c>
      <c r="BB84" s="28">
        <f t="shared" si="11"/>
        <v>0</v>
      </c>
      <c r="BC84" s="28">
        <f t="shared" si="15"/>
        <v>0</v>
      </c>
      <c r="BD84" s="28">
        <f t="shared" si="16"/>
        <v>0</v>
      </c>
      <c r="BE84" s="28">
        <f t="shared" si="17"/>
        <v>0</v>
      </c>
      <c r="BF84" s="28">
        <f t="shared" si="18"/>
        <v>0</v>
      </c>
      <c r="BG84" s="29">
        <f t="shared" si="19"/>
        <v>0</v>
      </c>
    </row>
    <row r="85" spans="2:59" ht="20.100000000000001" customHeight="1" x14ac:dyDescent="0.15">
      <c r="B85" s="25"/>
      <c r="D85" s="12" t="s">
        <v>44</v>
      </c>
      <c r="E85" s="12">
        <v>1</v>
      </c>
      <c r="G85" s="17"/>
      <c r="I85" s="17">
        <v>2</v>
      </c>
      <c r="J85" s="26"/>
      <c r="K85" s="17"/>
      <c r="L85" s="17"/>
      <c r="O85" s="17">
        <v>1</v>
      </c>
      <c r="P85" s="17"/>
      <c r="Q85" s="17"/>
      <c r="R85" s="17"/>
      <c r="S85" s="17"/>
      <c r="U85" s="17">
        <v>1</v>
      </c>
      <c r="AA85" s="17">
        <f t="shared" si="12"/>
        <v>0</v>
      </c>
      <c r="AB85" s="27"/>
      <c r="AC85" s="27"/>
      <c r="AD85" s="27"/>
      <c r="AE85" s="27"/>
      <c r="AF85" s="27"/>
      <c r="AG85" s="27"/>
      <c r="AH85" s="27"/>
      <c r="AI85" s="27"/>
      <c r="AJ85" s="27"/>
      <c r="AY85" s="13">
        <f t="shared" si="20"/>
        <v>1</v>
      </c>
      <c r="AZ85" s="28">
        <f t="shared" si="13"/>
        <v>0</v>
      </c>
      <c r="BA85" s="28">
        <f t="shared" si="14"/>
        <v>0</v>
      </c>
      <c r="BB85" s="28">
        <f t="shared" si="11"/>
        <v>0</v>
      </c>
      <c r="BC85" s="28">
        <f t="shared" si="15"/>
        <v>0</v>
      </c>
      <c r="BD85" s="28">
        <f t="shared" si="16"/>
        <v>0</v>
      </c>
      <c r="BE85" s="28">
        <f t="shared" si="17"/>
        <v>0</v>
      </c>
      <c r="BF85" s="28">
        <f t="shared" si="18"/>
        <v>0</v>
      </c>
      <c r="BG85" s="29">
        <f t="shared" si="19"/>
        <v>0</v>
      </c>
    </row>
    <row r="86" spans="2:59" ht="20.100000000000001" customHeight="1" x14ac:dyDescent="0.15">
      <c r="B86" s="25"/>
      <c r="D86" s="12" t="s">
        <v>44</v>
      </c>
      <c r="E86" s="12">
        <v>2</v>
      </c>
      <c r="G86" s="17"/>
      <c r="I86" s="17">
        <v>2</v>
      </c>
      <c r="J86" s="26"/>
      <c r="K86" s="17"/>
      <c r="L86" s="17"/>
      <c r="O86" s="17">
        <v>2</v>
      </c>
      <c r="P86" s="17"/>
      <c r="Q86" s="17"/>
      <c r="R86" s="17"/>
      <c r="S86" s="17"/>
      <c r="U86" s="17">
        <v>1</v>
      </c>
      <c r="AA86" s="17">
        <f t="shared" si="12"/>
        <v>0</v>
      </c>
      <c r="AB86" s="27"/>
      <c r="AC86" s="27"/>
      <c r="AD86" s="27"/>
      <c r="AE86" s="27"/>
      <c r="AF86" s="27"/>
      <c r="AG86" s="27"/>
      <c r="AH86" s="27"/>
      <c r="AI86" s="27"/>
      <c r="AJ86" s="27"/>
      <c r="AY86" s="13">
        <f t="shared" si="20"/>
        <v>1</v>
      </c>
      <c r="AZ86" s="28">
        <f t="shared" si="13"/>
        <v>0</v>
      </c>
      <c r="BA86" s="28">
        <f t="shared" si="14"/>
        <v>0</v>
      </c>
      <c r="BB86" s="28">
        <f t="shared" si="11"/>
        <v>0</v>
      </c>
      <c r="BC86" s="28">
        <f t="shared" si="15"/>
        <v>0</v>
      </c>
      <c r="BD86" s="28">
        <f t="shared" si="16"/>
        <v>0</v>
      </c>
      <c r="BE86" s="28">
        <f t="shared" si="17"/>
        <v>0</v>
      </c>
      <c r="BF86" s="28">
        <f t="shared" si="18"/>
        <v>0</v>
      </c>
      <c r="BG86" s="29">
        <f t="shared" si="19"/>
        <v>0</v>
      </c>
    </row>
    <row r="87" spans="2:59" ht="20.100000000000001" customHeight="1" x14ac:dyDescent="0.15">
      <c r="B87" s="25"/>
      <c r="D87" s="12" t="s">
        <v>41</v>
      </c>
      <c r="E87" s="12">
        <v>1</v>
      </c>
      <c r="G87" s="17">
        <v>600000</v>
      </c>
      <c r="I87" s="17">
        <v>1</v>
      </c>
      <c r="J87" s="26"/>
      <c r="K87" s="17"/>
      <c r="L87" s="17"/>
      <c r="O87" s="17">
        <v>1</v>
      </c>
      <c r="S87" s="17"/>
      <c r="U87" s="17">
        <v>1</v>
      </c>
      <c r="AA87" s="17">
        <f t="shared" si="12"/>
        <v>600000</v>
      </c>
      <c r="AB87" s="27"/>
      <c r="AC87" s="27"/>
      <c r="AD87" s="27"/>
      <c r="AE87" s="27"/>
      <c r="AF87" s="27"/>
      <c r="AG87" s="27"/>
      <c r="AH87" s="27"/>
      <c r="AI87" s="27"/>
      <c r="AJ87" s="27"/>
      <c r="AY87" s="13">
        <f t="shared" si="20"/>
        <v>1</v>
      </c>
      <c r="AZ87" s="28">
        <f t="shared" si="13"/>
        <v>0</v>
      </c>
      <c r="BA87" s="28">
        <f t="shared" si="14"/>
        <v>0</v>
      </c>
      <c r="BB87" s="28">
        <f t="shared" si="11"/>
        <v>0</v>
      </c>
      <c r="BC87" s="28">
        <f t="shared" si="15"/>
        <v>3</v>
      </c>
      <c r="BD87" s="28">
        <f t="shared" si="16"/>
        <v>3</v>
      </c>
      <c r="BE87" s="28">
        <f t="shared" si="17"/>
        <v>3</v>
      </c>
      <c r="BF87" s="28">
        <f t="shared" si="18"/>
        <v>3</v>
      </c>
      <c r="BG87" s="29">
        <f t="shared" si="19"/>
        <v>3</v>
      </c>
    </row>
    <row r="88" spans="2:59" ht="20.100000000000001" customHeight="1" x14ac:dyDescent="0.15">
      <c r="B88" s="25"/>
      <c r="E88" s="12">
        <v>2</v>
      </c>
      <c r="I88" s="17">
        <v>2</v>
      </c>
      <c r="J88" s="12"/>
      <c r="K88" s="17"/>
      <c r="L88" s="17"/>
      <c r="O88" s="17">
        <v>2</v>
      </c>
      <c r="P88" s="12"/>
      <c r="U88" s="17">
        <v>1</v>
      </c>
      <c r="AA88" s="17">
        <f t="shared" si="12"/>
        <v>0</v>
      </c>
      <c r="AB88" s="27"/>
      <c r="AC88" s="27"/>
      <c r="AD88" s="27"/>
      <c r="AE88" s="27"/>
      <c r="AF88" s="27"/>
      <c r="AG88" s="27"/>
      <c r="AH88" s="27"/>
      <c r="AI88" s="27"/>
      <c r="AJ88" s="27"/>
      <c r="AY88" s="13">
        <f t="shared" si="20"/>
        <v>1</v>
      </c>
      <c r="AZ88" s="28">
        <f t="shared" si="13"/>
        <v>0</v>
      </c>
      <c r="BA88" s="28">
        <f t="shared" si="14"/>
        <v>0</v>
      </c>
      <c r="BB88" s="28">
        <f t="shared" si="11"/>
        <v>0</v>
      </c>
      <c r="BC88" s="28">
        <f t="shared" si="15"/>
        <v>0</v>
      </c>
      <c r="BD88" s="28">
        <f t="shared" si="16"/>
        <v>0</v>
      </c>
      <c r="BE88" s="28">
        <f t="shared" si="17"/>
        <v>0</v>
      </c>
      <c r="BF88" s="28">
        <f t="shared" si="18"/>
        <v>0</v>
      </c>
      <c r="BG88" s="29">
        <f t="shared" si="19"/>
        <v>0</v>
      </c>
    </row>
    <row r="89" spans="2:59" ht="20.100000000000001" customHeight="1" x14ac:dyDescent="0.15">
      <c r="B89" s="25">
        <v>44918</v>
      </c>
      <c r="D89" s="12" t="s">
        <v>50</v>
      </c>
      <c r="E89" s="12">
        <v>1</v>
      </c>
      <c r="G89" s="14">
        <v>400000</v>
      </c>
      <c r="I89" s="17">
        <v>2</v>
      </c>
      <c r="J89" s="12"/>
      <c r="K89" s="17"/>
      <c r="L89" s="17"/>
      <c r="O89" s="17">
        <v>1</v>
      </c>
      <c r="P89" s="12"/>
      <c r="U89" s="17">
        <v>1</v>
      </c>
      <c r="AA89" s="17">
        <f t="shared" si="12"/>
        <v>400000</v>
      </c>
      <c r="AB89" s="27"/>
      <c r="AC89" s="27"/>
      <c r="AD89" s="27"/>
      <c r="AE89" s="27"/>
      <c r="AF89" s="27"/>
      <c r="AG89" s="27"/>
      <c r="AH89" s="27"/>
      <c r="AI89" s="27"/>
      <c r="AJ89" s="27"/>
      <c r="AY89" s="13">
        <f t="shared" si="20"/>
        <v>1</v>
      </c>
      <c r="AZ89" s="28">
        <f t="shared" si="13"/>
        <v>0</v>
      </c>
      <c r="BA89" s="28">
        <f t="shared" si="14"/>
        <v>0</v>
      </c>
      <c r="BB89" s="28">
        <f t="shared" si="11"/>
        <v>0</v>
      </c>
      <c r="BC89" s="28">
        <f t="shared" si="15"/>
        <v>2</v>
      </c>
      <c r="BD89" s="28">
        <f t="shared" si="16"/>
        <v>2</v>
      </c>
      <c r="BE89" s="28">
        <f t="shared" si="17"/>
        <v>2</v>
      </c>
      <c r="BF89" s="28">
        <f t="shared" si="18"/>
        <v>2</v>
      </c>
      <c r="BG89" s="29">
        <f t="shared" si="19"/>
        <v>2</v>
      </c>
    </row>
    <row r="90" spans="2:59" ht="20.100000000000001" customHeight="1" x14ac:dyDescent="0.15">
      <c r="B90" s="25"/>
      <c r="D90" s="12" t="s">
        <v>45</v>
      </c>
      <c r="E90" s="12">
        <v>1</v>
      </c>
      <c r="F90" s="31"/>
      <c r="G90" s="14">
        <v>2400000</v>
      </c>
      <c r="I90" s="17">
        <v>2</v>
      </c>
      <c r="J90" s="26"/>
      <c r="K90" s="17"/>
      <c r="L90" s="17"/>
      <c r="O90" s="17">
        <v>1</v>
      </c>
      <c r="P90" s="12"/>
      <c r="U90" s="17">
        <v>1</v>
      </c>
      <c r="AA90" s="17">
        <f t="shared" si="12"/>
        <v>2400000</v>
      </c>
      <c r="AB90" s="27"/>
      <c r="AC90" s="27"/>
      <c r="AD90" s="27"/>
      <c r="AE90" s="27"/>
      <c r="AF90" s="27"/>
      <c r="AG90" s="27"/>
      <c r="AH90" s="27"/>
      <c r="AI90" s="27"/>
      <c r="AJ90" s="27"/>
      <c r="AY90" s="13">
        <f t="shared" si="20"/>
        <v>1</v>
      </c>
      <c r="AZ90" s="28">
        <f t="shared" si="13"/>
        <v>0</v>
      </c>
      <c r="BA90" s="28">
        <f t="shared" si="14"/>
        <v>0</v>
      </c>
      <c r="BB90" s="28">
        <f t="shared" si="11"/>
        <v>0</v>
      </c>
      <c r="BC90" s="28">
        <f t="shared" si="15"/>
        <v>12</v>
      </c>
      <c r="BD90" s="28">
        <f t="shared" si="16"/>
        <v>12</v>
      </c>
      <c r="BE90" s="28">
        <f t="shared" si="17"/>
        <v>12</v>
      </c>
      <c r="BF90" s="28">
        <f t="shared" si="18"/>
        <v>12</v>
      </c>
      <c r="BG90" s="29">
        <f t="shared" si="19"/>
        <v>12</v>
      </c>
    </row>
    <row r="91" spans="2:59" ht="20.100000000000001" customHeight="1" x14ac:dyDescent="0.15">
      <c r="B91" s="25"/>
      <c r="D91" s="12" t="s">
        <v>48</v>
      </c>
      <c r="E91" s="12">
        <v>1</v>
      </c>
      <c r="G91" s="14">
        <v>1000000</v>
      </c>
      <c r="I91" s="17">
        <v>2</v>
      </c>
      <c r="J91" s="26"/>
      <c r="K91" s="17"/>
      <c r="L91" s="17"/>
      <c r="O91" s="17">
        <v>1</v>
      </c>
      <c r="P91" s="12"/>
      <c r="U91" s="17">
        <v>1</v>
      </c>
      <c r="AA91" s="17">
        <f t="shared" si="12"/>
        <v>1000000</v>
      </c>
      <c r="AB91" s="27"/>
      <c r="AC91" s="27"/>
      <c r="AD91" s="27"/>
      <c r="AE91" s="27"/>
      <c r="AF91" s="27"/>
      <c r="AG91" s="27"/>
      <c r="AH91" s="27"/>
      <c r="AI91" s="27"/>
      <c r="AJ91" s="27"/>
      <c r="AY91" s="13">
        <f t="shared" si="20"/>
        <v>1</v>
      </c>
      <c r="AZ91" s="28">
        <f t="shared" si="13"/>
        <v>0</v>
      </c>
      <c r="BA91" s="28">
        <f t="shared" si="14"/>
        <v>0</v>
      </c>
      <c r="BB91" s="28">
        <f t="shared" si="11"/>
        <v>0</v>
      </c>
      <c r="BC91" s="28">
        <f t="shared" si="15"/>
        <v>5</v>
      </c>
      <c r="BD91" s="28">
        <f t="shared" si="16"/>
        <v>5</v>
      </c>
      <c r="BE91" s="28">
        <f t="shared" si="17"/>
        <v>5</v>
      </c>
      <c r="BF91" s="28">
        <f t="shared" si="18"/>
        <v>5</v>
      </c>
      <c r="BG91" s="29">
        <f t="shared" si="19"/>
        <v>5</v>
      </c>
    </row>
    <row r="92" spans="2:59" ht="20.100000000000001" customHeight="1" x14ac:dyDescent="0.15">
      <c r="B92" s="25"/>
      <c r="D92" s="12" t="s">
        <v>50</v>
      </c>
      <c r="E92" s="12">
        <v>1</v>
      </c>
      <c r="G92" s="14">
        <v>600000</v>
      </c>
      <c r="I92" s="17">
        <v>2</v>
      </c>
      <c r="J92" s="26"/>
      <c r="K92" s="17"/>
      <c r="L92" s="17"/>
      <c r="O92" s="17">
        <v>1</v>
      </c>
      <c r="P92" s="12"/>
      <c r="U92" s="17">
        <v>1</v>
      </c>
      <c r="AA92" s="17">
        <f t="shared" si="12"/>
        <v>600000</v>
      </c>
      <c r="AB92" s="27"/>
      <c r="AC92" s="27"/>
      <c r="AD92" s="27"/>
      <c r="AE92" s="27"/>
      <c r="AF92" s="27"/>
      <c r="AG92" s="27"/>
      <c r="AH92" s="27"/>
      <c r="AI92" s="27"/>
      <c r="AJ92" s="27"/>
      <c r="AY92" s="13">
        <f t="shared" si="20"/>
        <v>1</v>
      </c>
      <c r="AZ92" s="28">
        <f t="shared" si="13"/>
        <v>0</v>
      </c>
      <c r="BA92" s="28">
        <f t="shared" si="14"/>
        <v>0</v>
      </c>
      <c r="BB92" s="28">
        <f t="shared" si="11"/>
        <v>0</v>
      </c>
      <c r="BC92" s="28">
        <f t="shared" si="15"/>
        <v>3</v>
      </c>
      <c r="BD92" s="28">
        <f t="shared" si="16"/>
        <v>3</v>
      </c>
      <c r="BE92" s="28">
        <f t="shared" si="17"/>
        <v>3</v>
      </c>
      <c r="BF92" s="28">
        <f t="shared" si="18"/>
        <v>3</v>
      </c>
      <c r="BG92" s="29">
        <f t="shared" si="19"/>
        <v>3</v>
      </c>
    </row>
    <row r="93" spans="2:59" ht="20.100000000000001" customHeight="1" x14ac:dyDescent="0.15">
      <c r="B93" s="25"/>
      <c r="D93" s="12" t="s">
        <v>48</v>
      </c>
      <c r="E93" s="12">
        <v>1</v>
      </c>
      <c r="G93" s="14">
        <v>200000</v>
      </c>
      <c r="I93" s="17">
        <v>2</v>
      </c>
      <c r="J93" s="26"/>
      <c r="K93" s="17"/>
      <c r="L93" s="17"/>
      <c r="O93" s="17">
        <v>1</v>
      </c>
      <c r="P93" s="12"/>
      <c r="T93" s="15">
        <v>2</v>
      </c>
      <c r="U93" s="17">
        <v>1</v>
      </c>
      <c r="AA93" s="17">
        <f t="shared" si="12"/>
        <v>200000</v>
      </c>
      <c r="AB93" s="27"/>
      <c r="AC93" s="27"/>
      <c r="AD93" s="27"/>
      <c r="AE93" s="27"/>
      <c r="AF93" s="27"/>
      <c r="AG93" s="27"/>
      <c r="AH93" s="27"/>
      <c r="AI93" s="27"/>
      <c r="AJ93" s="27"/>
      <c r="AY93" s="13">
        <f t="shared" si="20"/>
        <v>1</v>
      </c>
      <c r="AZ93" s="28">
        <f t="shared" si="13"/>
        <v>0</v>
      </c>
      <c r="BA93" s="28">
        <f t="shared" si="14"/>
        <v>0</v>
      </c>
      <c r="BB93" s="28">
        <f t="shared" si="11"/>
        <v>0</v>
      </c>
      <c r="BC93" s="28">
        <f t="shared" si="15"/>
        <v>1</v>
      </c>
      <c r="BD93" s="28">
        <f t="shared" si="16"/>
        <v>1</v>
      </c>
      <c r="BE93" s="28">
        <f t="shared" si="17"/>
        <v>1</v>
      </c>
      <c r="BF93" s="28">
        <f t="shared" si="18"/>
        <v>1</v>
      </c>
      <c r="BG93" s="29">
        <f t="shared" si="19"/>
        <v>1</v>
      </c>
    </row>
    <row r="94" spans="2:59" ht="20.100000000000001" customHeight="1" x14ac:dyDescent="0.15">
      <c r="B94" s="25"/>
      <c r="D94" s="12" t="s">
        <v>41</v>
      </c>
      <c r="E94" s="12">
        <v>1</v>
      </c>
      <c r="G94" s="14">
        <v>200000</v>
      </c>
      <c r="I94" s="17">
        <v>2</v>
      </c>
      <c r="J94" s="26"/>
      <c r="K94" s="17"/>
      <c r="L94" s="17"/>
      <c r="O94" s="17">
        <v>1</v>
      </c>
      <c r="P94" s="12"/>
      <c r="U94" s="17">
        <v>1</v>
      </c>
      <c r="AA94" s="17">
        <f t="shared" si="12"/>
        <v>200000</v>
      </c>
      <c r="AB94" s="27"/>
      <c r="AC94" s="27"/>
      <c r="AD94" s="27"/>
      <c r="AE94" s="27"/>
      <c r="AF94" s="27"/>
      <c r="AG94" s="27"/>
      <c r="AH94" s="27"/>
      <c r="AI94" s="27"/>
      <c r="AJ94" s="27"/>
      <c r="AY94" s="13">
        <f t="shared" si="20"/>
        <v>1</v>
      </c>
      <c r="AZ94" s="28">
        <f t="shared" si="13"/>
        <v>0</v>
      </c>
      <c r="BA94" s="28">
        <f t="shared" si="14"/>
        <v>0</v>
      </c>
      <c r="BB94" s="28">
        <f t="shared" si="11"/>
        <v>0</v>
      </c>
      <c r="BC94" s="28">
        <f t="shared" si="15"/>
        <v>1</v>
      </c>
      <c r="BD94" s="28">
        <f t="shared" si="16"/>
        <v>1</v>
      </c>
      <c r="BE94" s="28">
        <f t="shared" si="17"/>
        <v>1</v>
      </c>
      <c r="BF94" s="28">
        <f t="shared" si="18"/>
        <v>1</v>
      </c>
      <c r="BG94" s="29">
        <f t="shared" si="19"/>
        <v>1</v>
      </c>
    </row>
    <row r="95" spans="2:59" ht="20.100000000000001" customHeight="1" x14ac:dyDescent="0.15">
      <c r="B95" s="25"/>
      <c r="D95" s="12" t="s">
        <v>41</v>
      </c>
      <c r="E95" s="12">
        <v>1</v>
      </c>
      <c r="G95" s="17">
        <v>400000</v>
      </c>
      <c r="I95" s="17">
        <v>2</v>
      </c>
      <c r="J95" s="26"/>
      <c r="K95" s="17"/>
      <c r="L95" s="17"/>
      <c r="O95" s="17">
        <v>1</v>
      </c>
      <c r="P95" s="12"/>
      <c r="Q95" s="17"/>
      <c r="R95" s="17"/>
      <c r="U95" s="17">
        <v>1</v>
      </c>
      <c r="AA95" s="17">
        <f t="shared" si="12"/>
        <v>400000</v>
      </c>
      <c r="AB95" s="27"/>
      <c r="AC95" s="27"/>
      <c r="AD95" s="27"/>
      <c r="AE95" s="27"/>
      <c r="AF95" s="27"/>
      <c r="AG95" s="27"/>
      <c r="AH95" s="27"/>
      <c r="AI95" s="27"/>
      <c r="AJ95" s="27"/>
      <c r="AY95" s="13">
        <f t="shared" si="20"/>
        <v>1</v>
      </c>
      <c r="AZ95" s="28">
        <f t="shared" si="13"/>
        <v>0</v>
      </c>
      <c r="BA95" s="28">
        <f t="shared" si="14"/>
        <v>0</v>
      </c>
      <c r="BB95" s="28">
        <f t="shared" si="11"/>
        <v>0</v>
      </c>
      <c r="BC95" s="28">
        <f t="shared" si="15"/>
        <v>2</v>
      </c>
      <c r="BD95" s="28">
        <f t="shared" si="16"/>
        <v>2</v>
      </c>
      <c r="BE95" s="28">
        <f t="shared" si="17"/>
        <v>2</v>
      </c>
      <c r="BF95" s="28">
        <f t="shared" si="18"/>
        <v>2</v>
      </c>
      <c r="BG95" s="29">
        <f t="shared" si="19"/>
        <v>2</v>
      </c>
    </row>
    <row r="96" spans="2:59" ht="20.100000000000001" customHeight="1" x14ac:dyDescent="0.15">
      <c r="B96" s="25"/>
      <c r="E96" s="12">
        <v>1</v>
      </c>
      <c r="G96" s="17"/>
      <c r="I96" s="17">
        <v>2</v>
      </c>
      <c r="J96" s="26"/>
      <c r="K96" s="17"/>
      <c r="L96" s="17"/>
      <c r="O96" s="17">
        <v>1</v>
      </c>
      <c r="P96" s="17"/>
      <c r="Q96" s="17"/>
      <c r="R96" s="17"/>
      <c r="S96" s="17"/>
      <c r="U96" s="17">
        <v>1</v>
      </c>
      <c r="AA96" s="17">
        <f t="shared" si="12"/>
        <v>0</v>
      </c>
      <c r="AB96" s="27"/>
      <c r="AC96" s="27"/>
      <c r="AD96" s="27"/>
      <c r="AE96" s="27"/>
      <c r="AF96" s="27"/>
      <c r="AG96" s="27"/>
      <c r="AH96" s="27"/>
      <c r="AI96" s="27"/>
      <c r="AJ96" s="27"/>
      <c r="AY96" s="13">
        <f t="shared" si="20"/>
        <v>1</v>
      </c>
      <c r="AZ96" s="28">
        <f t="shared" si="13"/>
        <v>0</v>
      </c>
      <c r="BA96" s="28">
        <f t="shared" si="14"/>
        <v>0</v>
      </c>
      <c r="BB96" s="28">
        <f t="shared" si="11"/>
        <v>0</v>
      </c>
      <c r="BC96" s="28">
        <f t="shared" si="15"/>
        <v>0</v>
      </c>
      <c r="BD96" s="28">
        <f t="shared" si="16"/>
        <v>0</v>
      </c>
      <c r="BE96" s="28">
        <f t="shared" si="17"/>
        <v>0</v>
      </c>
      <c r="BF96" s="28">
        <f t="shared" si="18"/>
        <v>0</v>
      </c>
      <c r="BG96" s="29">
        <f t="shared" si="19"/>
        <v>0</v>
      </c>
    </row>
    <row r="97" spans="1:59" ht="20.100000000000001" customHeight="1" x14ac:dyDescent="0.15">
      <c r="B97" s="25">
        <v>44921</v>
      </c>
      <c r="D97" s="12" t="s">
        <v>40</v>
      </c>
      <c r="E97" s="12">
        <v>1</v>
      </c>
      <c r="G97" s="17">
        <v>800000</v>
      </c>
      <c r="I97" s="17">
        <v>2</v>
      </c>
      <c r="J97" s="26"/>
      <c r="K97" s="17"/>
      <c r="L97" s="17"/>
      <c r="O97" s="17">
        <v>1</v>
      </c>
      <c r="P97" s="17"/>
      <c r="Q97" s="17"/>
      <c r="R97" s="17"/>
      <c r="S97" s="17"/>
      <c r="U97" s="17">
        <v>1</v>
      </c>
      <c r="AA97" s="17">
        <f t="shared" si="12"/>
        <v>800000</v>
      </c>
      <c r="AB97" s="27"/>
      <c r="AC97" s="27"/>
      <c r="AD97" s="27"/>
      <c r="AE97" s="27"/>
      <c r="AF97" s="27"/>
      <c r="AG97" s="27"/>
      <c r="AH97" s="27"/>
      <c r="AI97" s="27"/>
      <c r="AJ97" s="27"/>
      <c r="AY97" s="13">
        <f t="shared" si="20"/>
        <v>1</v>
      </c>
      <c r="AZ97" s="28">
        <f t="shared" si="13"/>
        <v>0</v>
      </c>
      <c r="BA97" s="28">
        <f t="shared" si="14"/>
        <v>0</v>
      </c>
      <c r="BB97" s="28">
        <f t="shared" si="11"/>
        <v>0</v>
      </c>
      <c r="BC97" s="28">
        <f t="shared" si="15"/>
        <v>4</v>
      </c>
      <c r="BD97" s="28">
        <f t="shared" si="16"/>
        <v>4</v>
      </c>
      <c r="BE97" s="28">
        <f t="shared" si="17"/>
        <v>4</v>
      </c>
      <c r="BF97" s="28">
        <f t="shared" si="18"/>
        <v>4</v>
      </c>
      <c r="BG97" s="29">
        <f t="shared" si="19"/>
        <v>4</v>
      </c>
    </row>
    <row r="98" spans="1:59" ht="20.100000000000001" customHeight="1" x14ac:dyDescent="0.15">
      <c r="B98" s="25"/>
      <c r="E98" s="12">
        <v>1</v>
      </c>
      <c r="G98" s="17"/>
      <c r="I98" s="17">
        <v>2</v>
      </c>
      <c r="J98" s="26" t="s">
        <v>40</v>
      </c>
      <c r="K98" s="17" t="s">
        <v>43</v>
      </c>
      <c r="L98" s="17"/>
      <c r="M98" s="14">
        <v>200000</v>
      </c>
      <c r="O98" s="17">
        <v>1</v>
      </c>
      <c r="P98" s="17"/>
      <c r="Q98" s="17"/>
      <c r="R98" s="17"/>
      <c r="S98" s="17"/>
      <c r="U98" s="17">
        <v>1</v>
      </c>
      <c r="AA98" s="17">
        <f t="shared" si="12"/>
        <v>200000</v>
      </c>
      <c r="AB98" s="27"/>
      <c r="AC98" s="27"/>
      <c r="AD98" s="27"/>
      <c r="AE98" s="27"/>
      <c r="AF98" s="27"/>
      <c r="AG98" s="27"/>
      <c r="AH98" s="27"/>
      <c r="AI98" s="27"/>
      <c r="AJ98" s="27"/>
      <c r="AY98" s="13">
        <f t="shared" si="20"/>
        <v>1</v>
      </c>
      <c r="AZ98" s="28">
        <f t="shared" si="13"/>
        <v>0.5</v>
      </c>
      <c r="BA98" s="28">
        <f t="shared" si="14"/>
        <v>0</v>
      </c>
      <c r="BB98" s="28">
        <f t="shared" si="11"/>
        <v>0</v>
      </c>
      <c r="BC98" s="28">
        <f t="shared" si="15"/>
        <v>1</v>
      </c>
      <c r="BD98" s="28">
        <f t="shared" si="16"/>
        <v>1</v>
      </c>
      <c r="BE98" s="28">
        <f t="shared" si="17"/>
        <v>0</v>
      </c>
      <c r="BF98" s="28">
        <f t="shared" si="18"/>
        <v>0</v>
      </c>
      <c r="BG98" s="29">
        <f t="shared" si="19"/>
        <v>0</v>
      </c>
    </row>
    <row r="99" spans="1:59" ht="20.100000000000001" customHeight="1" x14ac:dyDescent="0.15">
      <c r="A99" s="25"/>
      <c r="B99" s="25"/>
      <c r="E99" s="12">
        <v>1</v>
      </c>
      <c r="G99" s="17"/>
      <c r="I99" s="17">
        <v>2</v>
      </c>
      <c r="J99" s="26"/>
      <c r="K99" s="17"/>
      <c r="L99" s="17"/>
      <c r="O99" s="17">
        <v>1</v>
      </c>
      <c r="P99" s="12"/>
      <c r="U99" s="17">
        <v>1</v>
      </c>
      <c r="AA99" s="17">
        <f t="shared" si="12"/>
        <v>0</v>
      </c>
      <c r="AB99" s="27"/>
      <c r="AC99" s="27"/>
      <c r="AD99" s="27"/>
      <c r="AE99" s="27"/>
      <c r="AF99" s="27"/>
      <c r="AG99" s="27"/>
      <c r="AH99" s="27"/>
      <c r="AI99" s="27"/>
      <c r="AJ99" s="27"/>
      <c r="AY99" s="13">
        <f t="shared" si="20"/>
        <v>1</v>
      </c>
      <c r="AZ99" s="28">
        <f t="shared" si="13"/>
        <v>0</v>
      </c>
      <c r="BA99" s="28">
        <f t="shared" si="14"/>
        <v>0</v>
      </c>
      <c r="BB99" s="28">
        <f t="shared" si="11"/>
        <v>0</v>
      </c>
      <c r="BC99" s="28">
        <f t="shared" si="15"/>
        <v>0</v>
      </c>
      <c r="BD99" s="28">
        <f t="shared" si="16"/>
        <v>0</v>
      </c>
      <c r="BE99" s="28">
        <f t="shared" si="17"/>
        <v>0</v>
      </c>
      <c r="BF99" s="28">
        <f t="shared" si="18"/>
        <v>0</v>
      </c>
      <c r="BG99" s="29">
        <f t="shared" si="19"/>
        <v>0</v>
      </c>
    </row>
    <row r="100" spans="1:59" ht="20.100000000000001" customHeight="1" x14ac:dyDescent="0.15">
      <c r="A100" s="25"/>
      <c r="B100" s="25">
        <v>44922</v>
      </c>
      <c r="D100" s="12" t="s">
        <v>44</v>
      </c>
      <c r="E100" s="12">
        <v>1</v>
      </c>
      <c r="G100" s="17"/>
      <c r="I100" s="17">
        <v>2</v>
      </c>
      <c r="J100" s="26"/>
      <c r="K100" s="17"/>
      <c r="L100" s="17"/>
      <c r="O100" s="17">
        <v>1</v>
      </c>
      <c r="P100" s="12"/>
      <c r="AA100" s="17">
        <f t="shared" si="12"/>
        <v>0</v>
      </c>
      <c r="AB100" s="27"/>
      <c r="AC100" s="27"/>
      <c r="AD100" s="27"/>
      <c r="AE100" s="27"/>
      <c r="AF100" s="27"/>
      <c r="AG100" s="27"/>
      <c r="AH100" s="27"/>
      <c r="AI100" s="27"/>
      <c r="AJ100" s="27"/>
      <c r="AY100" s="13">
        <f t="shared" si="20"/>
        <v>1</v>
      </c>
      <c r="AZ100" s="28">
        <f t="shared" si="13"/>
        <v>0</v>
      </c>
      <c r="BA100" s="28"/>
      <c r="BB100" s="28"/>
      <c r="BC100" s="28">
        <f t="shared" si="15"/>
        <v>0</v>
      </c>
      <c r="BD100" s="28">
        <f t="shared" si="16"/>
        <v>0</v>
      </c>
      <c r="BE100" s="28"/>
      <c r="BF100" s="28"/>
      <c r="BG100" s="29"/>
    </row>
    <row r="101" spans="1:59" ht="20.100000000000001" customHeight="1" x14ac:dyDescent="0.15">
      <c r="B101" s="25"/>
      <c r="D101" s="12" t="s">
        <v>40</v>
      </c>
      <c r="E101" s="12">
        <v>1</v>
      </c>
      <c r="G101" s="17">
        <v>600000</v>
      </c>
      <c r="I101" s="17">
        <v>2</v>
      </c>
      <c r="J101" s="26"/>
      <c r="K101" s="17"/>
      <c r="L101" s="17"/>
      <c r="O101" s="17">
        <v>1</v>
      </c>
      <c r="P101" s="12"/>
      <c r="Q101" s="17"/>
      <c r="R101" s="17"/>
      <c r="U101" s="17">
        <v>1</v>
      </c>
      <c r="AA101" s="17">
        <f t="shared" si="12"/>
        <v>600000</v>
      </c>
      <c r="AB101" s="27"/>
      <c r="AC101" s="27"/>
      <c r="AD101" s="27"/>
      <c r="AE101" s="27"/>
      <c r="AF101" s="27"/>
      <c r="AG101" s="27"/>
      <c r="AH101" s="27"/>
      <c r="AI101" s="27"/>
      <c r="AJ101" s="27"/>
      <c r="AY101" s="13">
        <f t="shared" si="20"/>
        <v>1</v>
      </c>
      <c r="AZ101" s="28">
        <f t="shared" si="13"/>
        <v>0</v>
      </c>
      <c r="BA101" s="28">
        <f t="shared" si="14"/>
        <v>0</v>
      </c>
      <c r="BB101" s="28">
        <f t="shared" ref="BB101:BB125" si="21">ROUNDDOWN(ROUNDDOWN(Y101/200000,0)/U101,2)*U101-ROUNDDOWN(ROUNDDOWN(Y101/200000,0)/U101,2)*(U101-1)</f>
        <v>0</v>
      </c>
      <c r="BC101" s="28">
        <f t="shared" si="15"/>
        <v>3</v>
      </c>
      <c r="BD101" s="28">
        <f t="shared" si="16"/>
        <v>3</v>
      </c>
      <c r="BE101" s="28">
        <f t="shared" si="17"/>
        <v>3</v>
      </c>
      <c r="BF101" s="28">
        <f t="shared" si="18"/>
        <v>3</v>
      </c>
      <c r="BG101" s="29">
        <f t="shared" si="19"/>
        <v>3</v>
      </c>
    </row>
    <row r="102" spans="1:59" ht="20.100000000000001" customHeight="1" x14ac:dyDescent="0.15">
      <c r="B102" s="25"/>
      <c r="D102" s="12" t="s">
        <v>44</v>
      </c>
      <c r="E102" s="12">
        <v>1</v>
      </c>
      <c r="G102" s="17"/>
      <c r="I102" s="17">
        <v>2</v>
      </c>
      <c r="J102" s="26"/>
      <c r="K102" s="17"/>
      <c r="L102" s="17"/>
      <c r="O102" s="17">
        <v>1</v>
      </c>
      <c r="P102" s="12"/>
      <c r="Q102" s="17"/>
      <c r="R102" s="17"/>
      <c r="AA102" s="17"/>
      <c r="AB102" s="27"/>
      <c r="AC102" s="27"/>
      <c r="AD102" s="27"/>
      <c r="AE102" s="27"/>
      <c r="AF102" s="27"/>
      <c r="AG102" s="27"/>
      <c r="AH102" s="27"/>
      <c r="AI102" s="27"/>
      <c r="AJ102" s="27"/>
      <c r="AY102" s="13">
        <f t="shared" si="20"/>
        <v>1</v>
      </c>
      <c r="AZ102" s="28">
        <f t="shared" si="13"/>
        <v>0</v>
      </c>
      <c r="BA102" s="28">
        <f t="shared" si="14"/>
        <v>0</v>
      </c>
      <c r="BB102" s="28"/>
      <c r="BC102" s="28"/>
      <c r="BD102" s="28"/>
      <c r="BE102" s="28"/>
      <c r="BF102" s="28"/>
      <c r="BG102" s="29"/>
    </row>
    <row r="103" spans="1:59" ht="20.100000000000001" customHeight="1" x14ac:dyDescent="0.15">
      <c r="B103" s="25"/>
      <c r="D103" s="12" t="s">
        <v>44</v>
      </c>
      <c r="E103" s="12">
        <v>1</v>
      </c>
      <c r="G103" s="17"/>
      <c r="I103" s="17">
        <v>2</v>
      </c>
      <c r="J103" s="26"/>
      <c r="K103" s="17"/>
      <c r="L103" s="17"/>
      <c r="O103" s="17">
        <v>1</v>
      </c>
      <c r="P103" s="12"/>
      <c r="U103" s="17">
        <v>1</v>
      </c>
      <c r="AA103" s="17">
        <f t="shared" si="12"/>
        <v>0</v>
      </c>
      <c r="AB103" s="27"/>
      <c r="AC103" s="27"/>
      <c r="AD103" s="27"/>
      <c r="AE103" s="27"/>
      <c r="AF103" s="27"/>
      <c r="AG103" s="27"/>
      <c r="AH103" s="27"/>
      <c r="AI103" s="27"/>
      <c r="AJ103" s="27"/>
      <c r="AY103" s="13">
        <f t="shared" si="20"/>
        <v>1</v>
      </c>
      <c r="AZ103" s="28">
        <f t="shared" si="13"/>
        <v>0</v>
      </c>
      <c r="BA103" s="28">
        <f t="shared" si="14"/>
        <v>0</v>
      </c>
      <c r="BB103" s="28">
        <f t="shared" si="21"/>
        <v>0</v>
      </c>
      <c r="BC103" s="28">
        <f t="shared" si="15"/>
        <v>0</v>
      </c>
      <c r="BD103" s="28">
        <f t="shared" si="16"/>
        <v>0</v>
      </c>
      <c r="BE103" s="28">
        <f t="shared" si="17"/>
        <v>0</v>
      </c>
      <c r="BF103" s="28">
        <f t="shared" si="18"/>
        <v>0</v>
      </c>
      <c r="BG103" s="29">
        <f t="shared" si="19"/>
        <v>0</v>
      </c>
    </row>
    <row r="104" spans="1:59" ht="20.100000000000001" customHeight="1" x14ac:dyDescent="0.15">
      <c r="B104" s="25"/>
      <c r="D104" s="12" t="s">
        <v>48</v>
      </c>
      <c r="E104" s="12">
        <v>1</v>
      </c>
      <c r="G104" s="17">
        <v>200000</v>
      </c>
      <c r="I104" s="17">
        <v>2</v>
      </c>
      <c r="J104" s="26"/>
      <c r="K104" s="17"/>
      <c r="L104" s="17"/>
      <c r="O104" s="17"/>
      <c r="P104" s="12"/>
      <c r="AA104" s="17"/>
      <c r="AB104" s="27"/>
      <c r="AC104" s="27"/>
      <c r="AD104" s="27"/>
      <c r="AE104" s="27"/>
      <c r="AF104" s="27"/>
      <c r="AG104" s="27"/>
      <c r="AH104" s="27"/>
      <c r="AI104" s="27"/>
      <c r="AJ104" s="27"/>
      <c r="AZ104" s="28">
        <f t="shared" si="13"/>
        <v>0</v>
      </c>
      <c r="BA104" s="28"/>
      <c r="BB104" s="28"/>
      <c r="BC104" s="28"/>
      <c r="BD104" s="28"/>
      <c r="BE104" s="28"/>
      <c r="BF104" s="28"/>
      <c r="BG104" s="29"/>
    </row>
    <row r="105" spans="1:59" ht="20.100000000000001" customHeight="1" x14ac:dyDescent="0.15">
      <c r="B105" s="25"/>
      <c r="D105" s="12" t="s">
        <v>48</v>
      </c>
      <c r="E105" s="12">
        <v>1</v>
      </c>
      <c r="G105" s="17">
        <v>800000</v>
      </c>
      <c r="I105" s="17">
        <v>2</v>
      </c>
      <c r="J105" s="26"/>
      <c r="K105" s="17"/>
      <c r="L105" s="17"/>
      <c r="O105" s="17">
        <v>1</v>
      </c>
      <c r="P105" s="12"/>
      <c r="U105" s="17">
        <v>1</v>
      </c>
      <c r="AA105" s="17">
        <f t="shared" si="12"/>
        <v>800000</v>
      </c>
      <c r="AB105" s="27"/>
      <c r="AC105" s="27"/>
      <c r="AD105" s="27"/>
      <c r="AE105" s="27"/>
      <c r="AF105" s="27"/>
      <c r="AG105" s="27"/>
      <c r="AH105" s="27"/>
      <c r="AI105" s="27"/>
      <c r="AJ105" s="27"/>
      <c r="AY105" s="13">
        <f t="shared" si="20"/>
        <v>1</v>
      </c>
      <c r="AZ105" s="28">
        <f t="shared" si="13"/>
        <v>0</v>
      </c>
      <c r="BA105" s="28">
        <f t="shared" si="14"/>
        <v>0</v>
      </c>
      <c r="BB105" s="28">
        <f t="shared" si="21"/>
        <v>0</v>
      </c>
      <c r="BC105" s="28">
        <f t="shared" si="15"/>
        <v>4</v>
      </c>
      <c r="BD105" s="28">
        <f t="shared" si="16"/>
        <v>4</v>
      </c>
      <c r="BE105" s="28">
        <f t="shared" si="17"/>
        <v>4</v>
      </c>
      <c r="BF105" s="28">
        <f t="shared" si="18"/>
        <v>4</v>
      </c>
      <c r="BG105" s="29">
        <f t="shared" si="19"/>
        <v>4</v>
      </c>
    </row>
    <row r="106" spans="1:59" ht="20.100000000000001" customHeight="1" x14ac:dyDescent="0.15">
      <c r="B106" s="25"/>
      <c r="D106" s="12" t="s">
        <v>41</v>
      </c>
      <c r="E106" s="12">
        <v>1</v>
      </c>
      <c r="G106" s="17">
        <v>600000</v>
      </c>
      <c r="I106" s="17">
        <v>2</v>
      </c>
      <c r="J106" s="26"/>
      <c r="K106" s="17"/>
      <c r="L106" s="17"/>
      <c r="O106" s="17">
        <v>1</v>
      </c>
      <c r="P106" s="12"/>
      <c r="U106" s="17">
        <v>1</v>
      </c>
      <c r="AA106" s="17">
        <f t="shared" si="12"/>
        <v>600000</v>
      </c>
      <c r="AB106" s="27"/>
      <c r="AC106" s="27"/>
      <c r="AD106" s="27"/>
      <c r="AE106" s="27"/>
      <c r="AF106" s="27"/>
      <c r="AG106" s="27"/>
      <c r="AH106" s="27"/>
      <c r="AI106" s="27"/>
      <c r="AJ106" s="27"/>
      <c r="AY106" s="13">
        <f t="shared" si="20"/>
        <v>1</v>
      </c>
      <c r="AZ106" s="28">
        <f t="shared" si="13"/>
        <v>0</v>
      </c>
      <c r="BA106" s="28">
        <f t="shared" si="14"/>
        <v>0</v>
      </c>
      <c r="BB106" s="28">
        <f t="shared" si="21"/>
        <v>0</v>
      </c>
      <c r="BC106" s="28">
        <f t="shared" si="15"/>
        <v>3</v>
      </c>
      <c r="BD106" s="28">
        <f t="shared" si="16"/>
        <v>3</v>
      </c>
      <c r="BE106" s="28">
        <f t="shared" si="17"/>
        <v>3</v>
      </c>
      <c r="BF106" s="28">
        <f t="shared" si="18"/>
        <v>3</v>
      </c>
      <c r="BG106" s="29">
        <f t="shared" si="19"/>
        <v>3</v>
      </c>
    </row>
    <row r="107" spans="1:59" ht="20.100000000000001" customHeight="1" x14ac:dyDescent="0.15">
      <c r="B107" s="25"/>
      <c r="G107" s="17"/>
      <c r="I107" s="17">
        <v>2</v>
      </c>
      <c r="J107" s="26"/>
      <c r="K107" s="17"/>
      <c r="L107" s="17"/>
      <c r="O107" s="17">
        <v>1</v>
      </c>
      <c r="Q107" s="17"/>
      <c r="R107" s="17"/>
      <c r="U107" s="17">
        <v>1</v>
      </c>
      <c r="AA107" s="17">
        <f t="shared" si="12"/>
        <v>0</v>
      </c>
      <c r="AB107" s="27"/>
      <c r="AC107" s="27"/>
      <c r="AD107" s="27"/>
      <c r="AE107" s="27"/>
      <c r="AF107" s="27"/>
      <c r="AG107" s="27"/>
      <c r="AH107" s="27"/>
      <c r="AI107" s="27"/>
      <c r="AJ107" s="27"/>
      <c r="AY107" s="13">
        <f t="shared" si="20"/>
        <v>1</v>
      </c>
      <c r="AZ107" s="28">
        <f t="shared" si="13"/>
        <v>0</v>
      </c>
      <c r="BA107" s="28">
        <f t="shared" si="14"/>
        <v>0</v>
      </c>
      <c r="BB107" s="28">
        <f t="shared" si="21"/>
        <v>0</v>
      </c>
      <c r="BC107" s="28">
        <f t="shared" si="15"/>
        <v>0</v>
      </c>
      <c r="BD107" s="28">
        <f t="shared" si="16"/>
        <v>0</v>
      </c>
      <c r="BE107" s="28" t="e">
        <f t="shared" si="17"/>
        <v>#DIV/0!</v>
      </c>
      <c r="BF107" s="28">
        <f t="shared" si="18"/>
        <v>0</v>
      </c>
      <c r="BG107" s="29">
        <f t="shared" si="19"/>
        <v>0</v>
      </c>
    </row>
    <row r="108" spans="1:59" ht="20.100000000000001" customHeight="1" x14ac:dyDescent="0.15">
      <c r="B108" s="25">
        <v>44923</v>
      </c>
      <c r="D108" s="12" t="s">
        <v>44</v>
      </c>
      <c r="E108" s="12">
        <v>1</v>
      </c>
      <c r="G108" s="17"/>
      <c r="I108" s="17">
        <v>1</v>
      </c>
      <c r="J108" s="26"/>
      <c r="K108" s="17"/>
      <c r="L108" s="17"/>
      <c r="O108" s="17">
        <v>1</v>
      </c>
      <c r="U108" s="17">
        <v>1</v>
      </c>
      <c r="AA108" s="17">
        <f t="shared" si="12"/>
        <v>0</v>
      </c>
      <c r="AB108" s="27"/>
      <c r="AC108" s="27"/>
      <c r="AD108" s="27"/>
      <c r="AE108" s="27"/>
      <c r="AF108" s="27"/>
      <c r="AG108" s="27"/>
      <c r="AH108" s="27"/>
      <c r="AI108" s="27"/>
      <c r="AJ108" s="27"/>
      <c r="AY108" s="13">
        <f t="shared" si="20"/>
        <v>1</v>
      </c>
      <c r="AZ108" s="28">
        <f t="shared" si="13"/>
        <v>0</v>
      </c>
      <c r="BA108" s="28">
        <f t="shared" si="14"/>
        <v>0</v>
      </c>
      <c r="BB108" s="28">
        <f t="shared" si="21"/>
        <v>0</v>
      </c>
      <c r="BC108" s="28">
        <f t="shared" si="15"/>
        <v>0</v>
      </c>
      <c r="BD108" s="28">
        <f t="shared" si="16"/>
        <v>0</v>
      </c>
      <c r="BE108" s="28">
        <f t="shared" si="17"/>
        <v>0</v>
      </c>
      <c r="BF108" s="28">
        <f t="shared" si="18"/>
        <v>0</v>
      </c>
      <c r="BG108" s="29">
        <f t="shared" si="19"/>
        <v>0</v>
      </c>
    </row>
    <row r="109" spans="1:59" ht="20.100000000000001" customHeight="1" x14ac:dyDescent="0.15">
      <c r="B109" s="25"/>
      <c r="D109" s="12" t="s">
        <v>44</v>
      </c>
      <c r="E109" s="12">
        <v>1</v>
      </c>
      <c r="I109" s="17">
        <v>2</v>
      </c>
      <c r="J109" s="26"/>
      <c r="K109" s="17"/>
      <c r="L109" s="17"/>
      <c r="O109" s="17">
        <v>1</v>
      </c>
      <c r="U109" s="17">
        <v>1</v>
      </c>
      <c r="AA109" s="17">
        <f t="shared" si="12"/>
        <v>0</v>
      </c>
      <c r="AB109" s="27"/>
      <c r="AC109" s="27"/>
      <c r="AD109" s="27"/>
      <c r="AE109" s="27"/>
      <c r="AF109" s="27"/>
      <c r="AG109" s="27"/>
      <c r="AH109" s="27"/>
      <c r="AI109" s="27"/>
      <c r="AJ109" s="27"/>
      <c r="AY109" s="13">
        <f t="shared" si="20"/>
        <v>1</v>
      </c>
      <c r="AZ109" s="28">
        <f t="shared" si="13"/>
        <v>0</v>
      </c>
      <c r="BA109" s="28">
        <f t="shared" si="14"/>
        <v>0</v>
      </c>
      <c r="BB109" s="28">
        <f t="shared" si="21"/>
        <v>0</v>
      </c>
      <c r="BC109" s="28">
        <f t="shared" si="15"/>
        <v>0</v>
      </c>
      <c r="BD109" s="28">
        <f t="shared" si="16"/>
        <v>0</v>
      </c>
      <c r="BE109" s="28">
        <f t="shared" si="17"/>
        <v>0</v>
      </c>
      <c r="BF109" s="28">
        <f t="shared" si="18"/>
        <v>0</v>
      </c>
      <c r="BG109" s="29">
        <f t="shared" si="19"/>
        <v>0</v>
      </c>
    </row>
    <row r="110" spans="1:59" ht="20.100000000000001" customHeight="1" x14ac:dyDescent="0.15">
      <c r="B110" s="25"/>
      <c r="E110" s="12">
        <v>1</v>
      </c>
      <c r="I110" s="17">
        <v>2</v>
      </c>
      <c r="J110" s="26"/>
      <c r="K110" s="17"/>
      <c r="L110" s="17"/>
      <c r="O110" s="17">
        <v>1</v>
      </c>
      <c r="U110" s="17">
        <v>1</v>
      </c>
      <c r="AA110" s="17">
        <f t="shared" si="12"/>
        <v>0</v>
      </c>
      <c r="AB110" s="27"/>
      <c r="AC110" s="27"/>
      <c r="AD110" s="27"/>
      <c r="AE110" s="27"/>
      <c r="AF110" s="27"/>
      <c r="AG110" s="27"/>
      <c r="AH110" s="27"/>
      <c r="AI110" s="27"/>
      <c r="AJ110" s="27"/>
      <c r="AY110" s="13">
        <f t="shared" si="20"/>
        <v>1</v>
      </c>
      <c r="AZ110" s="28">
        <f t="shared" si="13"/>
        <v>0</v>
      </c>
      <c r="BA110" s="28">
        <f t="shared" si="14"/>
        <v>0</v>
      </c>
      <c r="BB110" s="28">
        <f t="shared" si="21"/>
        <v>0</v>
      </c>
      <c r="BC110" s="28">
        <f t="shared" si="15"/>
        <v>0</v>
      </c>
      <c r="BD110" s="28">
        <f t="shared" si="16"/>
        <v>0</v>
      </c>
      <c r="BE110" s="28">
        <f t="shared" si="17"/>
        <v>0</v>
      </c>
      <c r="BF110" s="28">
        <f t="shared" si="18"/>
        <v>0</v>
      </c>
      <c r="BG110" s="29">
        <f t="shared" si="19"/>
        <v>0</v>
      </c>
    </row>
    <row r="111" spans="1:59" ht="20.100000000000001" customHeight="1" x14ac:dyDescent="0.15">
      <c r="B111" s="25">
        <v>44924</v>
      </c>
      <c r="D111" s="12" t="s">
        <v>44</v>
      </c>
      <c r="E111" s="12">
        <v>1</v>
      </c>
      <c r="I111" s="17">
        <v>2</v>
      </c>
      <c r="J111" s="26"/>
      <c r="K111" s="17"/>
      <c r="L111" s="17"/>
      <c r="O111" s="17">
        <v>1</v>
      </c>
      <c r="U111" s="17">
        <v>1</v>
      </c>
      <c r="AA111" s="17">
        <f t="shared" si="12"/>
        <v>0</v>
      </c>
      <c r="AB111" s="27"/>
      <c r="AC111" s="27"/>
      <c r="AD111" s="27"/>
      <c r="AE111" s="27"/>
      <c r="AF111" s="27"/>
      <c r="AG111" s="27"/>
      <c r="AH111" s="27"/>
      <c r="AI111" s="27"/>
      <c r="AJ111" s="27"/>
      <c r="AY111" s="13">
        <f t="shared" si="20"/>
        <v>1</v>
      </c>
      <c r="AZ111" s="28">
        <f t="shared" si="13"/>
        <v>0</v>
      </c>
      <c r="BA111" s="28">
        <f t="shared" si="14"/>
        <v>0</v>
      </c>
      <c r="BB111" s="28">
        <f t="shared" si="21"/>
        <v>0</v>
      </c>
      <c r="BC111" s="28">
        <f t="shared" si="15"/>
        <v>0</v>
      </c>
      <c r="BD111" s="28">
        <f t="shared" si="16"/>
        <v>0</v>
      </c>
      <c r="BE111" s="28">
        <f t="shared" si="17"/>
        <v>0</v>
      </c>
      <c r="BF111" s="28">
        <f t="shared" si="18"/>
        <v>0</v>
      </c>
      <c r="BG111" s="29">
        <f t="shared" si="19"/>
        <v>0</v>
      </c>
    </row>
    <row r="112" spans="1:59" ht="20.100000000000001" customHeight="1" x14ac:dyDescent="0.15">
      <c r="B112" s="25"/>
      <c r="D112" s="12" t="s">
        <v>48</v>
      </c>
      <c r="E112" s="12">
        <v>1</v>
      </c>
      <c r="G112" s="14">
        <v>800000</v>
      </c>
      <c r="I112" s="17">
        <v>2</v>
      </c>
      <c r="J112" s="26"/>
      <c r="K112" s="17"/>
      <c r="L112" s="17"/>
      <c r="O112" s="17">
        <v>1</v>
      </c>
      <c r="U112" s="17">
        <v>1</v>
      </c>
      <c r="AA112" s="17">
        <f t="shared" si="12"/>
        <v>800000</v>
      </c>
      <c r="AB112" s="27"/>
      <c r="AC112" s="27"/>
      <c r="AD112" s="27"/>
      <c r="AE112" s="27"/>
      <c r="AF112" s="27"/>
      <c r="AG112" s="27"/>
      <c r="AH112" s="27"/>
      <c r="AI112" s="27"/>
      <c r="AJ112" s="27"/>
      <c r="AY112" s="13">
        <f t="shared" si="20"/>
        <v>1</v>
      </c>
      <c r="AZ112" s="28">
        <f t="shared" si="13"/>
        <v>0</v>
      </c>
      <c r="BA112" s="28">
        <f t="shared" si="14"/>
        <v>0</v>
      </c>
      <c r="BB112" s="28">
        <f t="shared" si="21"/>
        <v>0</v>
      </c>
      <c r="BC112" s="28">
        <f t="shared" si="15"/>
        <v>4</v>
      </c>
      <c r="BD112" s="28">
        <f t="shared" si="16"/>
        <v>4</v>
      </c>
      <c r="BE112" s="28">
        <f t="shared" si="17"/>
        <v>4</v>
      </c>
      <c r="BF112" s="28">
        <f t="shared" si="18"/>
        <v>4</v>
      </c>
      <c r="BG112" s="29">
        <f t="shared" si="19"/>
        <v>4</v>
      </c>
    </row>
    <row r="113" spans="2:59" ht="20.100000000000001" customHeight="1" x14ac:dyDescent="0.15">
      <c r="B113" s="25"/>
      <c r="E113" s="12">
        <v>1</v>
      </c>
      <c r="I113" s="17">
        <v>2</v>
      </c>
      <c r="J113" s="26"/>
      <c r="K113" s="17"/>
      <c r="L113" s="17"/>
      <c r="O113" s="17">
        <v>1</v>
      </c>
      <c r="U113" s="17">
        <v>1</v>
      </c>
      <c r="AA113" s="17">
        <f t="shared" si="12"/>
        <v>0</v>
      </c>
      <c r="AB113" s="27"/>
      <c r="AC113" s="27"/>
      <c r="AD113" s="27"/>
      <c r="AE113" s="27"/>
      <c r="AF113" s="27"/>
      <c r="AG113" s="27"/>
      <c r="AH113" s="27"/>
      <c r="AI113" s="27"/>
      <c r="AJ113" s="27"/>
      <c r="AY113" s="13">
        <f t="shared" si="20"/>
        <v>1</v>
      </c>
      <c r="AZ113" s="28">
        <f t="shared" si="13"/>
        <v>0</v>
      </c>
      <c r="BA113" s="28">
        <f t="shared" si="14"/>
        <v>0</v>
      </c>
      <c r="BB113" s="28">
        <f t="shared" si="21"/>
        <v>0</v>
      </c>
      <c r="BC113" s="28">
        <f t="shared" si="15"/>
        <v>0</v>
      </c>
      <c r="BD113" s="28">
        <f t="shared" si="16"/>
        <v>0</v>
      </c>
      <c r="BE113" s="28">
        <f t="shared" si="17"/>
        <v>0</v>
      </c>
      <c r="BF113" s="28">
        <f t="shared" si="18"/>
        <v>0</v>
      </c>
      <c r="BG113" s="29">
        <f t="shared" si="19"/>
        <v>0</v>
      </c>
    </row>
    <row r="114" spans="2:59" ht="20.100000000000001" customHeight="1" x14ac:dyDescent="0.15">
      <c r="B114" s="25">
        <v>44925</v>
      </c>
      <c r="D114" s="12" t="s">
        <v>44</v>
      </c>
      <c r="E114" s="12">
        <v>2</v>
      </c>
      <c r="I114" s="17">
        <v>2</v>
      </c>
      <c r="J114" s="26"/>
      <c r="K114" s="17"/>
      <c r="L114" s="17"/>
      <c r="O114" s="17">
        <v>1</v>
      </c>
      <c r="U114" s="17">
        <v>1</v>
      </c>
      <c r="AA114" s="17">
        <f t="shared" si="12"/>
        <v>0</v>
      </c>
      <c r="AB114" s="27"/>
      <c r="AC114" s="27"/>
      <c r="AD114" s="27"/>
      <c r="AE114" s="27"/>
      <c r="AF114" s="27"/>
      <c r="AG114" s="27"/>
      <c r="AH114" s="27"/>
      <c r="AI114" s="27"/>
      <c r="AJ114" s="27"/>
      <c r="AY114" s="13">
        <f t="shared" si="20"/>
        <v>1</v>
      </c>
      <c r="AZ114" s="28">
        <f t="shared" si="13"/>
        <v>0</v>
      </c>
      <c r="BA114" s="28">
        <f t="shared" si="14"/>
        <v>0</v>
      </c>
      <c r="BB114" s="28">
        <f t="shared" si="21"/>
        <v>0</v>
      </c>
      <c r="BC114" s="28">
        <f t="shared" si="15"/>
        <v>0</v>
      </c>
      <c r="BD114" s="28">
        <f t="shared" si="16"/>
        <v>0</v>
      </c>
      <c r="BE114" s="28">
        <f t="shared" si="17"/>
        <v>0</v>
      </c>
      <c r="BF114" s="28">
        <f t="shared" si="18"/>
        <v>0</v>
      </c>
      <c r="BG114" s="29">
        <f t="shared" si="19"/>
        <v>0</v>
      </c>
    </row>
    <row r="115" spans="2:59" ht="20.100000000000001" customHeight="1" x14ac:dyDescent="0.15">
      <c r="B115" s="25"/>
      <c r="D115" s="12" t="s">
        <v>44</v>
      </c>
      <c r="E115" s="12">
        <v>1</v>
      </c>
      <c r="G115" s="17"/>
      <c r="I115" s="17">
        <v>2</v>
      </c>
      <c r="J115" s="26"/>
      <c r="K115" s="17"/>
      <c r="L115" s="17"/>
      <c r="O115" s="17">
        <v>1</v>
      </c>
      <c r="P115" s="17"/>
      <c r="Q115" s="17"/>
      <c r="R115" s="17"/>
      <c r="S115" s="17"/>
      <c r="U115" s="17">
        <v>1</v>
      </c>
      <c r="AA115" s="17">
        <f t="shared" si="12"/>
        <v>0</v>
      </c>
      <c r="AB115" s="27"/>
      <c r="AC115" s="27"/>
      <c r="AD115" s="27"/>
      <c r="AE115" s="27"/>
      <c r="AF115" s="27"/>
      <c r="AG115" s="27"/>
      <c r="AH115" s="27"/>
      <c r="AI115" s="27"/>
      <c r="AJ115" s="27"/>
      <c r="AY115" s="13">
        <f t="shared" si="20"/>
        <v>1</v>
      </c>
      <c r="AZ115" s="28">
        <f t="shared" si="13"/>
        <v>0</v>
      </c>
      <c r="BA115" s="28">
        <f t="shared" si="14"/>
        <v>0</v>
      </c>
      <c r="BB115" s="28">
        <f t="shared" si="21"/>
        <v>0</v>
      </c>
      <c r="BC115" s="28">
        <f t="shared" si="15"/>
        <v>0</v>
      </c>
      <c r="BD115" s="28">
        <f t="shared" si="16"/>
        <v>0</v>
      </c>
      <c r="BE115" s="28">
        <f t="shared" si="17"/>
        <v>0</v>
      </c>
      <c r="BF115" s="28">
        <f t="shared" si="18"/>
        <v>0</v>
      </c>
      <c r="BG115" s="29">
        <f t="shared" si="19"/>
        <v>0</v>
      </c>
    </row>
    <row r="116" spans="2:59" ht="20.100000000000001" customHeight="1" x14ac:dyDescent="0.15">
      <c r="B116" s="25"/>
      <c r="D116" s="12" t="s">
        <v>44</v>
      </c>
      <c r="E116" s="12">
        <v>1</v>
      </c>
      <c r="I116" s="17">
        <v>2</v>
      </c>
      <c r="J116" s="26"/>
      <c r="K116" s="17"/>
      <c r="L116" s="17"/>
      <c r="O116" s="17">
        <v>1</v>
      </c>
      <c r="P116" s="12"/>
      <c r="U116" s="17">
        <v>1</v>
      </c>
      <c r="AA116" s="17">
        <f t="shared" si="12"/>
        <v>0</v>
      </c>
      <c r="AB116" s="27"/>
      <c r="AC116" s="27"/>
      <c r="AD116" s="27"/>
      <c r="AE116" s="27"/>
      <c r="AF116" s="27"/>
      <c r="AG116" s="27"/>
      <c r="AH116" s="27"/>
      <c r="AI116" s="27"/>
      <c r="AJ116" s="27"/>
      <c r="AY116" s="13">
        <f t="shared" si="20"/>
        <v>1</v>
      </c>
      <c r="AZ116" s="28">
        <f t="shared" si="13"/>
        <v>0</v>
      </c>
      <c r="BA116" s="28">
        <f t="shared" si="14"/>
        <v>0</v>
      </c>
      <c r="BB116" s="28">
        <f t="shared" si="21"/>
        <v>0</v>
      </c>
      <c r="BC116" s="28">
        <f t="shared" si="15"/>
        <v>0</v>
      </c>
      <c r="BD116" s="28">
        <f t="shared" si="16"/>
        <v>0</v>
      </c>
      <c r="BE116" s="28">
        <f t="shared" si="17"/>
        <v>0</v>
      </c>
      <c r="BF116" s="28">
        <f t="shared" si="18"/>
        <v>0</v>
      </c>
      <c r="BG116" s="29">
        <f t="shared" si="19"/>
        <v>0</v>
      </c>
    </row>
    <row r="117" spans="2:59" ht="20.100000000000001" customHeight="1" x14ac:dyDescent="0.15">
      <c r="B117" s="25"/>
      <c r="D117" s="12" t="s">
        <v>48</v>
      </c>
      <c r="E117" s="12">
        <v>1</v>
      </c>
      <c r="G117" s="14">
        <v>400000</v>
      </c>
      <c r="I117" s="17">
        <v>2</v>
      </c>
      <c r="J117" s="26"/>
      <c r="K117" s="17"/>
      <c r="L117" s="17"/>
      <c r="O117" s="17">
        <v>1</v>
      </c>
      <c r="P117" s="17"/>
      <c r="Q117" s="17"/>
      <c r="R117" s="17"/>
      <c r="S117" s="17"/>
      <c r="U117" s="17">
        <v>1</v>
      </c>
      <c r="AA117" s="17">
        <f t="shared" si="12"/>
        <v>400000</v>
      </c>
      <c r="AB117" s="27"/>
      <c r="AC117" s="27"/>
      <c r="AD117" s="27"/>
      <c r="AE117" s="27"/>
      <c r="AF117" s="27"/>
      <c r="AG117" s="27"/>
      <c r="AH117" s="27"/>
      <c r="AI117" s="27"/>
      <c r="AJ117" s="27"/>
      <c r="AY117" s="13">
        <f t="shared" si="20"/>
        <v>1</v>
      </c>
      <c r="AZ117" s="28">
        <f t="shared" si="13"/>
        <v>0</v>
      </c>
      <c r="BA117" s="28">
        <f t="shared" si="14"/>
        <v>0</v>
      </c>
      <c r="BB117" s="28">
        <f t="shared" si="21"/>
        <v>0</v>
      </c>
      <c r="BC117" s="28">
        <f t="shared" si="15"/>
        <v>2</v>
      </c>
      <c r="BD117" s="28">
        <f t="shared" si="16"/>
        <v>2</v>
      </c>
      <c r="BE117" s="28">
        <f t="shared" si="17"/>
        <v>2</v>
      </c>
      <c r="BF117" s="28">
        <f t="shared" si="18"/>
        <v>2</v>
      </c>
      <c r="BG117" s="29">
        <f t="shared" si="19"/>
        <v>2</v>
      </c>
    </row>
    <row r="118" spans="2:59" ht="20.100000000000001" customHeight="1" x14ac:dyDescent="0.15">
      <c r="B118" s="25"/>
      <c r="D118" s="12" t="s">
        <v>48</v>
      </c>
      <c r="E118" s="12">
        <v>1</v>
      </c>
      <c r="G118" s="14">
        <v>600000</v>
      </c>
      <c r="I118" s="17">
        <v>2</v>
      </c>
      <c r="J118" s="26"/>
      <c r="K118" s="17"/>
      <c r="L118" s="17"/>
      <c r="O118" s="17">
        <v>1</v>
      </c>
      <c r="U118" s="17">
        <v>1</v>
      </c>
      <c r="AA118" s="17">
        <f t="shared" si="12"/>
        <v>600000</v>
      </c>
      <c r="AB118" s="27"/>
      <c r="AC118" s="27"/>
      <c r="AD118" s="27"/>
      <c r="AE118" s="27"/>
      <c r="AF118" s="27"/>
      <c r="AG118" s="27"/>
      <c r="AH118" s="27"/>
      <c r="AI118" s="27"/>
      <c r="AJ118" s="27"/>
      <c r="AY118" s="13">
        <f t="shared" si="20"/>
        <v>1</v>
      </c>
      <c r="AZ118" s="28">
        <f t="shared" si="13"/>
        <v>0</v>
      </c>
      <c r="BA118" s="28">
        <f t="shared" si="14"/>
        <v>0</v>
      </c>
      <c r="BB118" s="28">
        <f t="shared" si="21"/>
        <v>0</v>
      </c>
      <c r="BC118" s="28">
        <f t="shared" si="15"/>
        <v>3</v>
      </c>
      <c r="BD118" s="28">
        <f t="shared" si="16"/>
        <v>3</v>
      </c>
      <c r="BE118" s="28">
        <f t="shared" si="17"/>
        <v>3</v>
      </c>
      <c r="BF118" s="28">
        <f t="shared" si="18"/>
        <v>3</v>
      </c>
      <c r="BG118" s="29">
        <f t="shared" si="19"/>
        <v>3</v>
      </c>
    </row>
    <row r="119" spans="2:59" ht="20.100000000000001" customHeight="1" x14ac:dyDescent="0.15">
      <c r="B119" s="25"/>
      <c r="E119" s="12">
        <v>1</v>
      </c>
      <c r="I119" s="17">
        <v>2</v>
      </c>
      <c r="J119" s="26"/>
      <c r="K119" s="17"/>
      <c r="L119" s="17"/>
      <c r="O119" s="17">
        <v>1</v>
      </c>
      <c r="U119" s="17">
        <v>1</v>
      </c>
      <c r="AA119" s="17">
        <f t="shared" si="12"/>
        <v>0</v>
      </c>
      <c r="AB119" s="27"/>
      <c r="AC119" s="27"/>
      <c r="AD119" s="27"/>
      <c r="AE119" s="27"/>
      <c r="AF119" s="27"/>
      <c r="AG119" s="27"/>
      <c r="AH119" s="27"/>
      <c r="AI119" s="27"/>
      <c r="AJ119" s="27"/>
      <c r="AY119" s="13">
        <f t="shared" si="20"/>
        <v>1</v>
      </c>
      <c r="AZ119" s="28">
        <f t="shared" si="13"/>
        <v>0</v>
      </c>
      <c r="BA119" s="28">
        <f t="shared" si="14"/>
        <v>0</v>
      </c>
      <c r="BB119" s="28">
        <f t="shared" si="21"/>
        <v>0</v>
      </c>
      <c r="BC119" s="28">
        <f t="shared" si="15"/>
        <v>0</v>
      </c>
      <c r="BD119" s="28">
        <f t="shared" si="16"/>
        <v>0</v>
      </c>
      <c r="BE119" s="28">
        <f t="shared" si="17"/>
        <v>0</v>
      </c>
      <c r="BF119" s="28">
        <f t="shared" si="18"/>
        <v>0</v>
      </c>
      <c r="BG119" s="29">
        <f t="shared" si="19"/>
        <v>0</v>
      </c>
    </row>
    <row r="120" spans="2:59" ht="20.100000000000001" customHeight="1" x14ac:dyDescent="0.15">
      <c r="B120" s="25"/>
      <c r="E120" s="12">
        <v>1</v>
      </c>
      <c r="I120" s="17">
        <v>2</v>
      </c>
      <c r="J120" s="26"/>
      <c r="K120" s="17"/>
      <c r="L120" s="17"/>
      <c r="O120" s="17">
        <v>1</v>
      </c>
      <c r="U120" s="17">
        <v>1</v>
      </c>
      <c r="AA120" s="17">
        <f t="shared" si="12"/>
        <v>0</v>
      </c>
      <c r="AB120" s="27"/>
      <c r="AC120" s="27"/>
      <c r="AD120" s="27"/>
      <c r="AE120" s="27"/>
      <c r="AF120" s="27"/>
      <c r="AG120" s="27"/>
      <c r="AH120" s="27"/>
      <c r="AI120" s="27"/>
      <c r="AJ120" s="27"/>
      <c r="AY120" s="13">
        <f t="shared" si="20"/>
        <v>1</v>
      </c>
      <c r="AZ120" s="28">
        <f t="shared" si="13"/>
        <v>0</v>
      </c>
      <c r="BA120" s="28">
        <f t="shared" si="14"/>
        <v>0</v>
      </c>
      <c r="BB120" s="28">
        <f t="shared" si="21"/>
        <v>0</v>
      </c>
      <c r="BC120" s="28">
        <f t="shared" si="15"/>
        <v>0</v>
      </c>
      <c r="BD120" s="28">
        <f t="shared" si="16"/>
        <v>0</v>
      </c>
      <c r="BE120" s="28">
        <f t="shared" si="17"/>
        <v>0</v>
      </c>
      <c r="BF120" s="28">
        <f t="shared" si="18"/>
        <v>0</v>
      </c>
      <c r="BG120" s="29">
        <f t="shared" si="19"/>
        <v>0</v>
      </c>
    </row>
    <row r="121" spans="2:59" ht="20.100000000000001" customHeight="1" x14ac:dyDescent="0.15">
      <c r="B121" s="25"/>
      <c r="D121" s="32"/>
      <c r="E121" s="12">
        <v>1</v>
      </c>
      <c r="F121" s="32"/>
      <c r="I121" s="17">
        <v>2</v>
      </c>
      <c r="J121" s="26"/>
      <c r="K121" s="17"/>
      <c r="L121" s="17"/>
      <c r="O121" s="17">
        <v>1</v>
      </c>
      <c r="U121" s="17">
        <v>1</v>
      </c>
      <c r="AA121" s="17">
        <f t="shared" si="12"/>
        <v>0</v>
      </c>
      <c r="AB121" s="27"/>
      <c r="AC121" s="27"/>
      <c r="AD121" s="27"/>
      <c r="AE121" s="27"/>
      <c r="AF121" s="27"/>
      <c r="AG121" s="27"/>
      <c r="AH121" s="27"/>
      <c r="AI121" s="27"/>
      <c r="AJ121" s="27"/>
      <c r="AY121" s="13">
        <f t="shared" si="20"/>
        <v>1</v>
      </c>
      <c r="AZ121" s="28">
        <f t="shared" si="13"/>
        <v>0</v>
      </c>
      <c r="BA121" s="28">
        <f t="shared" si="14"/>
        <v>0</v>
      </c>
      <c r="BB121" s="28">
        <f t="shared" si="21"/>
        <v>0</v>
      </c>
      <c r="BC121" s="28">
        <f t="shared" si="15"/>
        <v>0</v>
      </c>
      <c r="BD121" s="28">
        <f t="shared" si="16"/>
        <v>0</v>
      </c>
      <c r="BE121" s="28">
        <f t="shared" si="17"/>
        <v>0</v>
      </c>
      <c r="BF121" s="28">
        <f t="shared" si="18"/>
        <v>0</v>
      </c>
      <c r="BG121" s="29">
        <f t="shared" si="19"/>
        <v>0</v>
      </c>
    </row>
    <row r="122" spans="2:59" ht="20.100000000000001" customHeight="1" x14ac:dyDescent="0.15">
      <c r="B122" s="25"/>
      <c r="E122" s="12">
        <v>1</v>
      </c>
      <c r="I122" s="17">
        <v>2</v>
      </c>
      <c r="J122" s="26"/>
      <c r="K122" s="17"/>
      <c r="L122" s="17"/>
      <c r="O122" s="17">
        <v>1</v>
      </c>
      <c r="U122" s="17">
        <v>1</v>
      </c>
      <c r="AA122" s="17">
        <f t="shared" si="12"/>
        <v>0</v>
      </c>
      <c r="AB122" s="27"/>
      <c r="AC122" s="27"/>
      <c r="AD122" s="27"/>
      <c r="AE122" s="27"/>
      <c r="AF122" s="27"/>
      <c r="AG122" s="27"/>
      <c r="AH122" s="27"/>
      <c r="AI122" s="27"/>
      <c r="AJ122" s="27"/>
      <c r="AY122" s="13">
        <f t="shared" si="20"/>
        <v>1</v>
      </c>
      <c r="AZ122" s="28">
        <f t="shared" si="13"/>
        <v>0</v>
      </c>
      <c r="BA122" s="28">
        <f t="shared" si="14"/>
        <v>0</v>
      </c>
      <c r="BB122" s="28">
        <f t="shared" si="21"/>
        <v>0</v>
      </c>
      <c r="BC122" s="28">
        <f t="shared" si="15"/>
        <v>0</v>
      </c>
      <c r="BD122" s="28">
        <f t="shared" si="16"/>
        <v>0</v>
      </c>
      <c r="BE122" s="28">
        <f t="shared" si="17"/>
        <v>0</v>
      </c>
      <c r="BF122" s="28">
        <f t="shared" si="18"/>
        <v>0</v>
      </c>
      <c r="BG122" s="29">
        <f t="shared" si="19"/>
        <v>0</v>
      </c>
    </row>
    <row r="123" spans="2:59" ht="20.100000000000001" customHeight="1" x14ac:dyDescent="0.15">
      <c r="B123" s="25"/>
      <c r="E123" s="12">
        <v>1</v>
      </c>
      <c r="F123" s="32"/>
      <c r="I123" s="17">
        <v>2</v>
      </c>
      <c r="J123" s="26"/>
      <c r="K123" s="17"/>
      <c r="L123" s="17"/>
      <c r="O123" s="17">
        <v>1</v>
      </c>
      <c r="U123" s="17">
        <v>1</v>
      </c>
      <c r="AA123" s="17">
        <f t="shared" si="12"/>
        <v>0</v>
      </c>
      <c r="AB123" s="27"/>
      <c r="AC123" s="27"/>
      <c r="AD123" s="27"/>
      <c r="AE123" s="27"/>
      <c r="AF123" s="27"/>
      <c r="AG123" s="27"/>
      <c r="AH123" s="27"/>
      <c r="AI123" s="27"/>
      <c r="AJ123" s="27"/>
      <c r="AY123" s="13">
        <f t="shared" si="20"/>
        <v>1</v>
      </c>
      <c r="AZ123" s="28">
        <f t="shared" si="13"/>
        <v>0</v>
      </c>
      <c r="BA123" s="28">
        <f t="shared" si="14"/>
        <v>0</v>
      </c>
      <c r="BB123" s="28">
        <f t="shared" si="21"/>
        <v>0</v>
      </c>
      <c r="BC123" s="28">
        <f t="shared" si="15"/>
        <v>0</v>
      </c>
      <c r="BD123" s="28">
        <f t="shared" si="16"/>
        <v>0</v>
      </c>
      <c r="BE123" s="28">
        <f t="shared" si="17"/>
        <v>0</v>
      </c>
      <c r="BF123" s="28">
        <f t="shared" si="18"/>
        <v>0</v>
      </c>
      <c r="BG123" s="29">
        <f t="shared" si="19"/>
        <v>0</v>
      </c>
    </row>
    <row r="124" spans="2:59" ht="20.100000000000001" customHeight="1" x14ac:dyDescent="0.15">
      <c r="B124" s="25"/>
      <c r="E124" s="12">
        <v>1</v>
      </c>
      <c r="F124" s="32"/>
      <c r="I124" s="17">
        <v>2</v>
      </c>
      <c r="J124" s="26"/>
      <c r="K124" s="17"/>
      <c r="L124" s="17"/>
      <c r="O124" s="17">
        <v>1</v>
      </c>
      <c r="U124" s="17">
        <v>1</v>
      </c>
      <c r="AA124" s="17">
        <f t="shared" si="12"/>
        <v>0</v>
      </c>
      <c r="AB124" s="27"/>
      <c r="AC124" s="27"/>
      <c r="AD124" s="27"/>
      <c r="AE124" s="27"/>
      <c r="AF124" s="27"/>
      <c r="AG124" s="27"/>
      <c r="AH124" s="27"/>
      <c r="AI124" s="27"/>
      <c r="AJ124" s="27"/>
      <c r="AY124" s="13">
        <f t="shared" si="20"/>
        <v>1</v>
      </c>
      <c r="AZ124" s="28">
        <f t="shared" si="13"/>
        <v>0</v>
      </c>
      <c r="BA124" s="28">
        <f t="shared" si="14"/>
        <v>0</v>
      </c>
      <c r="BB124" s="28">
        <f t="shared" si="21"/>
        <v>0</v>
      </c>
      <c r="BC124" s="28">
        <f t="shared" si="15"/>
        <v>0</v>
      </c>
      <c r="BD124" s="28">
        <f t="shared" si="16"/>
        <v>0</v>
      </c>
      <c r="BE124" s="28">
        <f t="shared" si="17"/>
        <v>0</v>
      </c>
      <c r="BF124" s="28">
        <f t="shared" si="18"/>
        <v>0</v>
      </c>
      <c r="BG124" s="29">
        <f t="shared" si="19"/>
        <v>0</v>
      </c>
    </row>
    <row r="125" spans="2:59" ht="20.100000000000001" customHeight="1" x14ac:dyDescent="0.15">
      <c r="B125" s="25"/>
      <c r="D125" s="32"/>
      <c r="E125" s="12">
        <v>1</v>
      </c>
      <c r="F125" s="32"/>
      <c r="I125" s="17">
        <v>2</v>
      </c>
      <c r="J125" s="26"/>
      <c r="K125" s="17"/>
      <c r="L125" s="17"/>
      <c r="O125" s="17">
        <v>1</v>
      </c>
      <c r="U125" s="17">
        <v>1</v>
      </c>
      <c r="AA125" s="17">
        <f t="shared" si="12"/>
        <v>0</v>
      </c>
      <c r="AB125" s="27"/>
      <c r="AC125" s="27"/>
      <c r="AD125" s="27"/>
      <c r="AE125" s="27"/>
      <c r="AF125" s="27"/>
      <c r="AG125" s="27"/>
      <c r="AH125" s="27"/>
      <c r="AI125" s="27"/>
      <c r="AJ125" s="27"/>
      <c r="AY125" s="13">
        <f t="shared" si="20"/>
        <v>1</v>
      </c>
      <c r="AZ125" s="28">
        <f t="shared" si="13"/>
        <v>0</v>
      </c>
      <c r="BA125" s="28">
        <f t="shared" si="14"/>
        <v>0</v>
      </c>
      <c r="BB125" s="28">
        <f t="shared" si="21"/>
        <v>0</v>
      </c>
      <c r="BC125" s="28">
        <f t="shared" si="15"/>
        <v>0</v>
      </c>
      <c r="BD125" s="28">
        <f t="shared" si="16"/>
        <v>0</v>
      </c>
      <c r="BE125" s="28">
        <f t="shared" si="17"/>
        <v>0</v>
      </c>
      <c r="BF125" s="28">
        <f t="shared" si="18"/>
        <v>0</v>
      </c>
      <c r="BG125" s="29">
        <f t="shared" si="19"/>
        <v>0</v>
      </c>
    </row>
    <row r="126" spans="2:59" ht="20.100000000000001" customHeight="1" x14ac:dyDescent="0.15">
      <c r="B126" s="25"/>
      <c r="D126" s="32"/>
      <c r="E126" s="12">
        <v>1</v>
      </c>
      <c r="F126" s="32"/>
      <c r="I126" s="17">
        <v>2</v>
      </c>
      <c r="J126" s="26"/>
      <c r="K126" s="17"/>
      <c r="L126" s="17"/>
      <c r="O126" s="17">
        <v>1</v>
      </c>
      <c r="AA126" s="17">
        <f t="shared" si="12"/>
        <v>0</v>
      </c>
      <c r="AB126" s="27"/>
      <c r="AC126" s="27"/>
      <c r="AD126" s="27"/>
      <c r="AE126" s="27"/>
      <c r="AF126" s="27"/>
      <c r="AG126" s="27"/>
      <c r="AH126" s="27"/>
      <c r="AI126" s="27"/>
      <c r="AJ126" s="27"/>
      <c r="AY126" s="13">
        <f t="shared" si="20"/>
        <v>1</v>
      </c>
      <c r="AZ126" s="28">
        <f t="shared" si="13"/>
        <v>0</v>
      </c>
      <c r="BA126" s="28">
        <f t="shared" si="14"/>
        <v>0</v>
      </c>
      <c r="BB126" s="28"/>
      <c r="BC126" s="28">
        <f t="shared" si="15"/>
        <v>0</v>
      </c>
      <c r="BD126" s="28">
        <f t="shared" si="16"/>
        <v>0</v>
      </c>
      <c r="BE126" s="28">
        <f t="shared" si="17"/>
        <v>0</v>
      </c>
      <c r="BF126" s="28">
        <f t="shared" si="18"/>
        <v>0</v>
      </c>
      <c r="BG126" s="29">
        <f t="shared" si="19"/>
        <v>0</v>
      </c>
    </row>
    <row r="127" spans="2:59" ht="20.100000000000001" customHeight="1" x14ac:dyDescent="0.15">
      <c r="B127" s="25"/>
      <c r="D127" s="32"/>
      <c r="E127" s="12">
        <v>1</v>
      </c>
      <c r="F127" s="32"/>
      <c r="I127" s="17">
        <v>2</v>
      </c>
      <c r="J127" s="26"/>
      <c r="K127" s="17"/>
      <c r="L127" s="17"/>
      <c r="O127" s="17">
        <v>1</v>
      </c>
      <c r="P127" s="32"/>
      <c r="U127" s="17">
        <v>1</v>
      </c>
      <c r="AA127" s="17">
        <f t="shared" si="12"/>
        <v>0</v>
      </c>
      <c r="AB127" s="27"/>
      <c r="AC127" s="27"/>
      <c r="AD127" s="27"/>
      <c r="AE127" s="27"/>
      <c r="AF127" s="27"/>
      <c r="AG127" s="27"/>
      <c r="AH127" s="27"/>
      <c r="AI127" s="27"/>
      <c r="AJ127" s="27"/>
      <c r="AY127" s="13">
        <f t="shared" si="20"/>
        <v>1</v>
      </c>
      <c r="AZ127" s="28">
        <f t="shared" si="13"/>
        <v>0</v>
      </c>
      <c r="BA127" s="28">
        <f t="shared" si="14"/>
        <v>0</v>
      </c>
      <c r="BB127" s="28">
        <f t="shared" ref="BB127:BB191" si="22">ROUNDDOWN(ROUNDDOWN(Y127/200000,0)/U127,2)*U127-ROUNDDOWN(ROUNDDOWN(Y127/200000,0)/U127,2)*(U127-1)</f>
        <v>0</v>
      </c>
      <c r="BC127" s="28">
        <f t="shared" si="15"/>
        <v>0</v>
      </c>
      <c r="BD127" s="28">
        <f t="shared" si="16"/>
        <v>0</v>
      </c>
      <c r="BE127" s="28">
        <f t="shared" si="17"/>
        <v>0</v>
      </c>
      <c r="BF127" s="28">
        <f t="shared" si="18"/>
        <v>0</v>
      </c>
      <c r="BG127" s="29">
        <f t="shared" si="19"/>
        <v>0</v>
      </c>
    </row>
    <row r="128" spans="2:59" ht="20.100000000000001" customHeight="1" x14ac:dyDescent="0.15">
      <c r="B128" s="25"/>
      <c r="D128" s="32"/>
      <c r="E128" s="12">
        <v>1</v>
      </c>
      <c r="F128" s="32"/>
      <c r="I128" s="17">
        <v>2</v>
      </c>
      <c r="J128" s="26"/>
      <c r="K128" s="17"/>
      <c r="L128" s="17"/>
      <c r="O128" s="17">
        <v>1</v>
      </c>
      <c r="P128" s="17"/>
      <c r="Q128" s="17"/>
      <c r="R128" s="17"/>
      <c r="U128" s="17">
        <v>1</v>
      </c>
      <c r="AA128" s="17">
        <f t="shared" si="12"/>
        <v>0</v>
      </c>
      <c r="AB128" s="27"/>
      <c r="AC128" s="27"/>
      <c r="AD128" s="27"/>
      <c r="AE128" s="27"/>
      <c r="AF128" s="27"/>
      <c r="AG128" s="27"/>
      <c r="AH128" s="27"/>
      <c r="AI128" s="27"/>
      <c r="AJ128" s="27"/>
      <c r="AY128" s="13">
        <f t="shared" si="20"/>
        <v>1</v>
      </c>
      <c r="AZ128" s="28">
        <f t="shared" si="13"/>
        <v>0</v>
      </c>
      <c r="BA128" s="28">
        <f t="shared" si="14"/>
        <v>0</v>
      </c>
      <c r="BB128" s="28">
        <f t="shared" si="22"/>
        <v>0</v>
      </c>
      <c r="BC128" s="28">
        <f t="shared" si="15"/>
        <v>0</v>
      </c>
      <c r="BD128" s="28">
        <f t="shared" si="16"/>
        <v>0</v>
      </c>
      <c r="BE128" s="28">
        <f t="shared" si="17"/>
        <v>0</v>
      </c>
      <c r="BF128" s="28">
        <f t="shared" si="18"/>
        <v>0</v>
      </c>
      <c r="BG128" s="29">
        <f t="shared" si="19"/>
        <v>0</v>
      </c>
    </row>
    <row r="129" spans="1:59" ht="20.100000000000001" customHeight="1" x14ac:dyDescent="0.15">
      <c r="B129" s="25"/>
      <c r="D129" s="32"/>
      <c r="E129" s="12">
        <v>1</v>
      </c>
      <c r="F129" s="32"/>
      <c r="I129" s="17">
        <v>2</v>
      </c>
      <c r="J129" s="26"/>
      <c r="K129" s="17"/>
      <c r="L129" s="17"/>
      <c r="O129" s="17">
        <v>1</v>
      </c>
      <c r="U129" s="17">
        <v>1</v>
      </c>
      <c r="AA129" s="17">
        <f t="shared" si="12"/>
        <v>0</v>
      </c>
      <c r="AB129" s="27"/>
      <c r="AC129" s="27"/>
      <c r="AD129" s="27"/>
      <c r="AE129" s="27"/>
      <c r="AF129" s="27"/>
      <c r="AG129" s="27"/>
      <c r="AH129" s="27"/>
      <c r="AI129" s="27"/>
      <c r="AJ129" s="27"/>
      <c r="AY129" s="13">
        <f t="shared" si="20"/>
        <v>1</v>
      </c>
      <c r="AZ129" s="28">
        <f t="shared" si="13"/>
        <v>0</v>
      </c>
      <c r="BA129" s="28">
        <f t="shared" si="14"/>
        <v>0</v>
      </c>
      <c r="BB129" s="28">
        <f t="shared" si="22"/>
        <v>0</v>
      </c>
      <c r="BC129" s="28">
        <f t="shared" si="15"/>
        <v>0</v>
      </c>
      <c r="BD129" s="28">
        <f t="shared" si="16"/>
        <v>0</v>
      </c>
      <c r="BE129" s="28">
        <f t="shared" si="17"/>
        <v>0</v>
      </c>
      <c r="BF129" s="28">
        <f t="shared" si="18"/>
        <v>0</v>
      </c>
      <c r="BG129" s="29">
        <f t="shared" si="19"/>
        <v>0</v>
      </c>
    </row>
    <row r="130" spans="1:59" ht="20.100000000000001" customHeight="1" x14ac:dyDescent="0.15">
      <c r="B130" s="25"/>
      <c r="D130" s="32"/>
      <c r="E130" s="12">
        <v>1</v>
      </c>
      <c r="F130" s="32"/>
      <c r="I130" s="17">
        <v>2</v>
      </c>
      <c r="J130" s="26"/>
      <c r="K130" s="17"/>
      <c r="L130" s="17"/>
      <c r="O130" s="17">
        <v>1</v>
      </c>
      <c r="U130" s="17">
        <v>1</v>
      </c>
      <c r="AA130" s="17">
        <f t="shared" si="12"/>
        <v>0</v>
      </c>
      <c r="AB130" s="27"/>
      <c r="AC130" s="27"/>
      <c r="AD130" s="27"/>
      <c r="AE130" s="27"/>
      <c r="AF130" s="27"/>
      <c r="AG130" s="27"/>
      <c r="AH130" s="27"/>
      <c r="AI130" s="27"/>
      <c r="AJ130" s="27"/>
      <c r="AY130" s="13">
        <f t="shared" si="20"/>
        <v>1</v>
      </c>
      <c r="AZ130" s="28">
        <f t="shared" si="13"/>
        <v>0</v>
      </c>
      <c r="BA130" s="28">
        <f t="shared" si="14"/>
        <v>0</v>
      </c>
      <c r="BB130" s="28">
        <f t="shared" si="22"/>
        <v>0</v>
      </c>
      <c r="BC130" s="28">
        <f t="shared" si="15"/>
        <v>0</v>
      </c>
      <c r="BD130" s="28">
        <f t="shared" si="16"/>
        <v>0</v>
      </c>
      <c r="BE130" s="28">
        <f t="shared" si="17"/>
        <v>0</v>
      </c>
      <c r="BF130" s="28">
        <f t="shared" si="18"/>
        <v>0</v>
      </c>
      <c r="BG130" s="29">
        <f t="shared" si="19"/>
        <v>0</v>
      </c>
    </row>
    <row r="131" spans="1:59" ht="20.100000000000001" customHeight="1" x14ac:dyDescent="0.15">
      <c r="B131" s="25"/>
      <c r="D131" s="32"/>
      <c r="E131" s="12">
        <v>1</v>
      </c>
      <c r="F131" s="32"/>
      <c r="I131" s="17">
        <v>1</v>
      </c>
      <c r="J131" s="26"/>
      <c r="K131" s="17"/>
      <c r="L131" s="17"/>
      <c r="M131" s="17"/>
      <c r="O131" s="17">
        <v>1</v>
      </c>
      <c r="U131" s="17">
        <v>1</v>
      </c>
      <c r="AA131" s="17">
        <f t="shared" si="12"/>
        <v>0</v>
      </c>
      <c r="AB131" s="27"/>
      <c r="AC131" s="27"/>
      <c r="AD131" s="27"/>
      <c r="AE131" s="27"/>
      <c r="AF131" s="27"/>
      <c r="AG131" s="27"/>
      <c r="AH131" s="27"/>
      <c r="AI131" s="27"/>
      <c r="AJ131" s="27"/>
      <c r="AY131" s="13">
        <f t="shared" si="20"/>
        <v>1</v>
      </c>
      <c r="AZ131" s="28">
        <f t="shared" si="13"/>
        <v>0</v>
      </c>
      <c r="BA131" s="28">
        <f t="shared" si="14"/>
        <v>0</v>
      </c>
      <c r="BB131" s="28">
        <f t="shared" si="22"/>
        <v>0</v>
      </c>
      <c r="BC131" s="28">
        <f t="shared" si="15"/>
        <v>0</v>
      </c>
      <c r="BD131" s="28">
        <f t="shared" si="16"/>
        <v>0</v>
      </c>
      <c r="BE131" s="28">
        <f t="shared" si="17"/>
        <v>0</v>
      </c>
      <c r="BF131" s="28">
        <f t="shared" si="18"/>
        <v>0</v>
      </c>
      <c r="BG131" s="29">
        <f t="shared" si="19"/>
        <v>0</v>
      </c>
    </row>
    <row r="132" spans="1:59" ht="20.100000000000001" customHeight="1" x14ac:dyDescent="0.15">
      <c r="B132" s="25"/>
      <c r="D132" s="32"/>
      <c r="E132" s="12">
        <v>1</v>
      </c>
      <c r="F132" s="32"/>
      <c r="I132" s="17">
        <v>2</v>
      </c>
      <c r="J132" s="32"/>
      <c r="K132" s="17"/>
      <c r="L132" s="17"/>
      <c r="O132" s="17">
        <v>1</v>
      </c>
      <c r="P132" s="17"/>
      <c r="Q132" s="17"/>
      <c r="R132" s="17"/>
      <c r="S132" s="17"/>
      <c r="U132" s="17">
        <v>1</v>
      </c>
      <c r="AA132" s="17">
        <f t="shared" si="12"/>
        <v>0</v>
      </c>
      <c r="AB132" s="27"/>
      <c r="AC132" s="27"/>
      <c r="AD132" s="27"/>
      <c r="AE132" s="27"/>
      <c r="AF132" s="27"/>
      <c r="AG132" s="27"/>
      <c r="AH132" s="27"/>
      <c r="AI132" s="27"/>
      <c r="AJ132" s="27"/>
      <c r="AY132" s="13">
        <f t="shared" si="20"/>
        <v>1</v>
      </c>
      <c r="AZ132" s="28">
        <f t="shared" si="13"/>
        <v>0</v>
      </c>
      <c r="BA132" s="28">
        <f t="shared" si="14"/>
        <v>0</v>
      </c>
      <c r="BB132" s="28">
        <f t="shared" si="22"/>
        <v>0</v>
      </c>
      <c r="BC132" s="28">
        <f t="shared" si="15"/>
        <v>0</v>
      </c>
      <c r="BD132" s="28">
        <f t="shared" si="16"/>
        <v>0</v>
      </c>
      <c r="BE132" s="28">
        <f t="shared" si="17"/>
        <v>0</v>
      </c>
      <c r="BF132" s="28">
        <f t="shared" si="18"/>
        <v>0</v>
      </c>
      <c r="BG132" s="29">
        <f t="shared" si="19"/>
        <v>0</v>
      </c>
    </row>
    <row r="133" spans="1:59" ht="20.100000000000001" customHeight="1" x14ac:dyDescent="0.15">
      <c r="B133" s="25"/>
      <c r="D133" s="32"/>
      <c r="E133" s="12">
        <v>1</v>
      </c>
      <c r="F133" s="32"/>
      <c r="I133" s="17">
        <v>2</v>
      </c>
      <c r="J133" s="32"/>
      <c r="K133" s="17"/>
      <c r="L133" s="17"/>
      <c r="O133" s="17">
        <v>1</v>
      </c>
      <c r="P133" s="17"/>
      <c r="Q133" s="17"/>
      <c r="R133" s="17"/>
      <c r="S133" s="17"/>
      <c r="U133" s="17">
        <v>1</v>
      </c>
      <c r="AA133" s="17">
        <f t="shared" si="12"/>
        <v>0</v>
      </c>
      <c r="AB133" s="27"/>
      <c r="AC133" s="27"/>
      <c r="AD133" s="27"/>
      <c r="AE133" s="27"/>
      <c r="AF133" s="27"/>
      <c r="AG133" s="27"/>
      <c r="AH133" s="27"/>
      <c r="AI133" s="27"/>
      <c r="AJ133" s="27"/>
      <c r="AY133" s="13">
        <f t="shared" si="20"/>
        <v>1</v>
      </c>
      <c r="AZ133" s="28">
        <f t="shared" si="13"/>
        <v>0</v>
      </c>
      <c r="BA133" s="28">
        <f t="shared" si="14"/>
        <v>0</v>
      </c>
      <c r="BB133" s="28">
        <f t="shared" si="22"/>
        <v>0</v>
      </c>
      <c r="BC133" s="28">
        <f t="shared" si="15"/>
        <v>0</v>
      </c>
      <c r="BD133" s="28">
        <f t="shared" si="16"/>
        <v>0</v>
      </c>
      <c r="BE133" s="28">
        <f t="shared" si="17"/>
        <v>0</v>
      </c>
      <c r="BF133" s="28">
        <f t="shared" si="18"/>
        <v>0</v>
      </c>
      <c r="BG133" s="29">
        <f t="shared" si="19"/>
        <v>0</v>
      </c>
    </row>
    <row r="134" spans="1:59" ht="20.100000000000001" customHeight="1" x14ac:dyDescent="0.15">
      <c r="B134" s="25"/>
      <c r="D134" s="32"/>
      <c r="E134" s="12">
        <v>1</v>
      </c>
      <c r="F134" s="32"/>
      <c r="G134" s="17"/>
      <c r="I134" s="17">
        <v>2</v>
      </c>
      <c r="J134" s="26"/>
      <c r="K134" s="17"/>
      <c r="L134" s="17"/>
      <c r="O134" s="17">
        <v>1</v>
      </c>
      <c r="U134" s="17">
        <v>1</v>
      </c>
      <c r="AA134" s="17">
        <f t="shared" si="12"/>
        <v>0</v>
      </c>
      <c r="AB134" s="27"/>
      <c r="AC134" s="27"/>
      <c r="AD134" s="27"/>
      <c r="AE134" s="27"/>
      <c r="AF134" s="27"/>
      <c r="AG134" s="27"/>
      <c r="AH134" s="27"/>
      <c r="AI134" s="27"/>
      <c r="AJ134" s="27"/>
      <c r="AY134" s="13">
        <f t="shared" si="20"/>
        <v>1</v>
      </c>
      <c r="AZ134" s="28">
        <f t="shared" si="13"/>
        <v>0</v>
      </c>
      <c r="BA134" s="28">
        <f t="shared" si="14"/>
        <v>0</v>
      </c>
      <c r="BB134" s="28">
        <f t="shared" si="22"/>
        <v>0</v>
      </c>
      <c r="BC134" s="28">
        <f t="shared" si="15"/>
        <v>0</v>
      </c>
      <c r="BD134" s="28">
        <f t="shared" si="16"/>
        <v>0</v>
      </c>
      <c r="BE134" s="28">
        <f t="shared" si="17"/>
        <v>0</v>
      </c>
      <c r="BF134" s="28">
        <f t="shared" si="18"/>
        <v>0</v>
      </c>
      <c r="BG134" s="29">
        <f t="shared" si="19"/>
        <v>0</v>
      </c>
    </row>
    <row r="135" spans="1:59" ht="20.100000000000001" customHeight="1" x14ac:dyDescent="0.15">
      <c r="B135" s="25"/>
      <c r="D135" s="32"/>
      <c r="E135" s="12">
        <v>1</v>
      </c>
      <c r="F135" s="32"/>
      <c r="G135" s="17"/>
      <c r="I135" s="17">
        <v>2</v>
      </c>
      <c r="J135" s="26"/>
      <c r="K135" s="17"/>
      <c r="L135" s="17"/>
      <c r="O135" s="17">
        <v>1</v>
      </c>
      <c r="U135" s="17">
        <v>1</v>
      </c>
      <c r="AA135" s="17">
        <f t="shared" ref="AA135:AA199" si="23">G135+M135+S135+Y135</f>
        <v>0</v>
      </c>
      <c r="AB135" s="27"/>
      <c r="AC135" s="27"/>
      <c r="AD135" s="27"/>
      <c r="AE135" s="27"/>
      <c r="AF135" s="27"/>
      <c r="AG135" s="27"/>
      <c r="AH135" s="27"/>
      <c r="AI135" s="27"/>
      <c r="AJ135" s="27"/>
      <c r="AY135" s="13">
        <f t="shared" si="20"/>
        <v>1</v>
      </c>
      <c r="AZ135" s="28">
        <f t="shared" ref="AZ135:AZ199" si="24">ROUNDDOWN(ROUNDDOWN(M135/200000,0)/I135,2)*I135-ROUNDDOWN(ROUNDDOWN(M135/200000,0)/I135,2)*(I135-1)</f>
        <v>0</v>
      </c>
      <c r="BA135" s="28">
        <f t="shared" ref="BA135:BA199" si="25">ROUNDDOWN(ROUNDDOWN(S135/200000,0)/O135,2)*O135-ROUNDDOWN(ROUNDDOWN(S135/200000,0)/O135,2)*(O135-1)</f>
        <v>0</v>
      </c>
      <c r="BB135" s="28">
        <f t="shared" si="22"/>
        <v>0</v>
      </c>
      <c r="BC135" s="28">
        <f t="shared" ref="BC135:BC199" si="26">AA135/200000</f>
        <v>0</v>
      </c>
      <c r="BD135" s="28">
        <f t="shared" ref="BD135:BD199" si="27">ROUNDDOWN(BC135,0)</f>
        <v>0</v>
      </c>
      <c r="BE135" s="28">
        <f t="shared" ref="BE135:BE199" si="28">SUM(BF135/E135)</f>
        <v>0</v>
      </c>
      <c r="BF135" s="28">
        <f t="shared" ref="BF135:BF199" si="29">ROUNDDOWN(BG135,0)</f>
        <v>0</v>
      </c>
      <c r="BG135" s="29">
        <f t="shared" ref="BG135:BG199" si="30">SUM(G135/200000)</f>
        <v>0</v>
      </c>
    </row>
    <row r="136" spans="1:59" ht="20.100000000000001" customHeight="1" x14ac:dyDescent="0.15">
      <c r="B136" s="25"/>
      <c r="D136" s="32"/>
      <c r="E136" s="12">
        <v>1</v>
      </c>
      <c r="F136" s="32"/>
      <c r="I136" s="17">
        <v>1</v>
      </c>
      <c r="J136" s="26"/>
      <c r="K136" s="17"/>
      <c r="L136" s="17"/>
      <c r="O136" s="17">
        <v>1</v>
      </c>
      <c r="Q136" s="17"/>
      <c r="R136" s="17"/>
      <c r="U136" s="17">
        <v>1</v>
      </c>
      <c r="AA136" s="17">
        <f t="shared" si="23"/>
        <v>0</v>
      </c>
      <c r="AB136" s="27"/>
      <c r="AC136" s="27"/>
      <c r="AD136" s="27"/>
      <c r="AE136" s="27"/>
      <c r="AF136" s="27"/>
      <c r="AG136" s="27"/>
      <c r="AH136" s="27"/>
      <c r="AI136" s="27"/>
      <c r="AJ136" s="27"/>
      <c r="AY136" s="13">
        <f t="shared" si="20"/>
        <v>1</v>
      </c>
      <c r="AZ136" s="28">
        <f t="shared" si="24"/>
        <v>0</v>
      </c>
      <c r="BA136" s="28">
        <f t="shared" si="25"/>
        <v>0</v>
      </c>
      <c r="BB136" s="28">
        <f t="shared" si="22"/>
        <v>0</v>
      </c>
      <c r="BC136" s="28">
        <f t="shared" si="26"/>
        <v>0</v>
      </c>
      <c r="BD136" s="28">
        <f t="shared" si="27"/>
        <v>0</v>
      </c>
      <c r="BE136" s="28">
        <f t="shared" si="28"/>
        <v>0</v>
      </c>
      <c r="BF136" s="28">
        <f t="shared" si="29"/>
        <v>0</v>
      </c>
      <c r="BG136" s="29">
        <f t="shared" si="30"/>
        <v>0</v>
      </c>
    </row>
    <row r="137" spans="1:59" ht="20.100000000000001" customHeight="1" x14ac:dyDescent="0.15">
      <c r="B137" s="25"/>
      <c r="D137" s="32"/>
      <c r="E137" s="12">
        <v>1</v>
      </c>
      <c r="F137" s="32"/>
      <c r="G137" s="17"/>
      <c r="I137" s="17">
        <v>2</v>
      </c>
      <c r="J137" s="26"/>
      <c r="K137" s="17"/>
      <c r="L137" s="17"/>
      <c r="O137" s="17">
        <v>1</v>
      </c>
      <c r="P137" s="17"/>
      <c r="Q137" s="17"/>
      <c r="R137" s="17"/>
      <c r="S137" s="17"/>
      <c r="U137" s="17">
        <v>1</v>
      </c>
      <c r="AA137" s="17">
        <f t="shared" si="23"/>
        <v>0</v>
      </c>
      <c r="AB137" s="27"/>
      <c r="AC137" s="27"/>
      <c r="AD137" s="27"/>
      <c r="AE137" s="27"/>
      <c r="AF137" s="27"/>
      <c r="AG137" s="27"/>
      <c r="AH137" s="27"/>
      <c r="AI137" s="27"/>
      <c r="AJ137" s="27"/>
      <c r="AY137" s="13">
        <f t="shared" si="20"/>
        <v>1</v>
      </c>
      <c r="AZ137" s="28">
        <f t="shared" si="24"/>
        <v>0</v>
      </c>
      <c r="BA137" s="28">
        <f t="shared" si="25"/>
        <v>0</v>
      </c>
      <c r="BB137" s="28">
        <f t="shared" si="22"/>
        <v>0</v>
      </c>
      <c r="BC137" s="28">
        <f t="shared" si="26"/>
        <v>0</v>
      </c>
      <c r="BD137" s="28">
        <f t="shared" si="27"/>
        <v>0</v>
      </c>
      <c r="BE137" s="28">
        <f t="shared" si="28"/>
        <v>0</v>
      </c>
      <c r="BF137" s="28">
        <f t="shared" si="29"/>
        <v>0</v>
      </c>
      <c r="BG137" s="29">
        <f t="shared" si="30"/>
        <v>0</v>
      </c>
    </row>
    <row r="138" spans="1:59" ht="20.100000000000001" customHeight="1" x14ac:dyDescent="0.15">
      <c r="A138" s="25"/>
      <c r="B138" s="25"/>
      <c r="C138" s="30"/>
      <c r="E138" s="12">
        <v>1</v>
      </c>
      <c r="G138" s="17"/>
      <c r="I138" s="17">
        <v>1</v>
      </c>
      <c r="J138" s="26"/>
      <c r="K138" s="17"/>
      <c r="L138" s="17"/>
      <c r="O138" s="17">
        <v>1</v>
      </c>
      <c r="P138" s="17"/>
      <c r="Q138" s="17"/>
      <c r="R138" s="17"/>
      <c r="S138" s="17"/>
      <c r="U138" s="17">
        <v>1</v>
      </c>
      <c r="AA138" s="17">
        <f t="shared" si="23"/>
        <v>0</v>
      </c>
      <c r="AB138" s="27"/>
      <c r="AC138" s="27"/>
      <c r="AD138" s="27"/>
      <c r="AE138" s="27"/>
      <c r="AF138" s="27"/>
      <c r="AG138" s="27"/>
      <c r="AH138" s="27"/>
      <c r="AI138" s="27"/>
      <c r="AJ138" s="27"/>
      <c r="AY138" s="13">
        <f t="shared" si="20"/>
        <v>1</v>
      </c>
      <c r="AZ138" s="28">
        <f t="shared" si="24"/>
        <v>0</v>
      </c>
      <c r="BA138" s="28">
        <f t="shared" si="25"/>
        <v>0</v>
      </c>
      <c r="BB138" s="28">
        <f t="shared" si="22"/>
        <v>0</v>
      </c>
      <c r="BC138" s="28">
        <f t="shared" si="26"/>
        <v>0</v>
      </c>
      <c r="BD138" s="28">
        <f t="shared" si="27"/>
        <v>0</v>
      </c>
      <c r="BE138" s="28">
        <f t="shared" si="28"/>
        <v>0</v>
      </c>
      <c r="BF138" s="28">
        <f t="shared" si="29"/>
        <v>0</v>
      </c>
      <c r="BG138" s="29">
        <f t="shared" si="30"/>
        <v>0</v>
      </c>
    </row>
    <row r="139" spans="1:59" ht="20.100000000000001" customHeight="1" x14ac:dyDescent="0.15">
      <c r="A139" s="25"/>
      <c r="B139" s="25"/>
      <c r="C139" s="30"/>
      <c r="E139" s="12">
        <v>1</v>
      </c>
      <c r="G139" s="17"/>
      <c r="I139" s="17">
        <v>1</v>
      </c>
      <c r="J139" s="26"/>
      <c r="K139" s="17"/>
      <c r="L139" s="17"/>
      <c r="O139" s="17">
        <v>1</v>
      </c>
      <c r="P139" s="17"/>
      <c r="Q139" s="17"/>
      <c r="R139" s="17"/>
      <c r="U139" s="17">
        <v>1</v>
      </c>
      <c r="AA139" s="17">
        <f t="shared" si="23"/>
        <v>0</v>
      </c>
      <c r="AB139" s="27"/>
      <c r="AC139" s="27"/>
      <c r="AD139" s="27"/>
      <c r="AE139" s="27"/>
      <c r="AF139" s="27"/>
      <c r="AG139" s="27"/>
      <c r="AH139" s="27"/>
      <c r="AI139" s="27"/>
      <c r="AJ139" s="27"/>
      <c r="AY139" s="13">
        <f t="shared" si="20"/>
        <v>1</v>
      </c>
      <c r="AZ139" s="28">
        <f t="shared" si="24"/>
        <v>0</v>
      </c>
      <c r="BA139" s="28">
        <f t="shared" si="25"/>
        <v>0</v>
      </c>
      <c r="BB139" s="28">
        <f t="shared" si="22"/>
        <v>0</v>
      </c>
      <c r="BC139" s="28">
        <f t="shared" si="26"/>
        <v>0</v>
      </c>
      <c r="BD139" s="28">
        <f t="shared" si="27"/>
        <v>0</v>
      </c>
      <c r="BE139" s="28">
        <f t="shared" si="28"/>
        <v>0</v>
      </c>
      <c r="BF139" s="28">
        <f t="shared" si="29"/>
        <v>0</v>
      </c>
      <c r="BG139" s="29">
        <f t="shared" si="30"/>
        <v>0</v>
      </c>
    </row>
    <row r="140" spans="1:59" ht="20.100000000000001" customHeight="1" x14ac:dyDescent="0.15">
      <c r="A140" s="25"/>
      <c r="B140" s="25"/>
      <c r="C140" s="30"/>
      <c r="E140" s="12">
        <v>1</v>
      </c>
      <c r="G140" s="17"/>
      <c r="I140" s="17">
        <v>2</v>
      </c>
      <c r="J140" s="26"/>
      <c r="K140" s="17"/>
      <c r="L140" s="17"/>
      <c r="O140" s="17">
        <v>1</v>
      </c>
      <c r="P140" s="17"/>
      <c r="Q140" s="17"/>
      <c r="R140" s="17"/>
      <c r="U140" s="17">
        <v>1</v>
      </c>
      <c r="AA140" s="17">
        <f t="shared" si="23"/>
        <v>0</v>
      </c>
      <c r="AB140" s="27"/>
      <c r="AC140" s="27"/>
      <c r="AD140" s="27"/>
      <c r="AE140" s="27"/>
      <c r="AF140" s="27"/>
      <c r="AG140" s="27"/>
      <c r="AH140" s="27"/>
      <c r="AI140" s="27"/>
      <c r="AJ140" s="27"/>
      <c r="AY140" s="13">
        <f t="shared" si="20"/>
        <v>1</v>
      </c>
      <c r="AZ140" s="28">
        <f t="shared" si="24"/>
        <v>0</v>
      </c>
      <c r="BA140" s="28">
        <f t="shared" si="25"/>
        <v>0</v>
      </c>
      <c r="BB140" s="28">
        <f t="shared" si="22"/>
        <v>0</v>
      </c>
      <c r="BC140" s="28">
        <f t="shared" si="26"/>
        <v>0</v>
      </c>
      <c r="BD140" s="28">
        <f t="shared" si="27"/>
        <v>0</v>
      </c>
      <c r="BE140" s="28">
        <f t="shared" si="28"/>
        <v>0</v>
      </c>
      <c r="BF140" s="28">
        <f t="shared" si="29"/>
        <v>0</v>
      </c>
      <c r="BG140" s="29">
        <f t="shared" si="30"/>
        <v>0</v>
      </c>
    </row>
    <row r="141" spans="1:59" ht="20.100000000000001" customHeight="1" x14ac:dyDescent="0.15">
      <c r="A141" s="25"/>
      <c r="B141" s="25"/>
      <c r="C141" s="30"/>
      <c r="E141" s="12">
        <v>1</v>
      </c>
      <c r="G141" s="17"/>
      <c r="I141" s="17">
        <v>2</v>
      </c>
      <c r="J141" s="26"/>
      <c r="K141" s="17"/>
      <c r="L141" s="17"/>
      <c r="O141" s="17">
        <v>1</v>
      </c>
      <c r="P141" s="17"/>
      <c r="Q141" s="17"/>
      <c r="R141" s="17"/>
      <c r="U141" s="17">
        <v>1</v>
      </c>
      <c r="AA141" s="17">
        <f t="shared" si="23"/>
        <v>0</v>
      </c>
      <c r="AB141" s="27"/>
      <c r="AC141" s="27"/>
      <c r="AD141" s="27"/>
      <c r="AE141" s="27"/>
      <c r="AF141" s="27"/>
      <c r="AG141" s="27"/>
      <c r="AH141" s="27"/>
      <c r="AI141" s="27"/>
      <c r="AJ141" s="27"/>
      <c r="AY141" s="13">
        <f t="shared" si="20"/>
        <v>1</v>
      </c>
      <c r="AZ141" s="28">
        <f t="shared" si="24"/>
        <v>0</v>
      </c>
      <c r="BA141" s="28">
        <f t="shared" si="25"/>
        <v>0</v>
      </c>
      <c r="BB141" s="28">
        <f t="shared" si="22"/>
        <v>0</v>
      </c>
      <c r="BC141" s="28">
        <f t="shared" si="26"/>
        <v>0</v>
      </c>
      <c r="BD141" s="28">
        <f t="shared" si="27"/>
        <v>0</v>
      </c>
      <c r="BE141" s="28">
        <f t="shared" si="28"/>
        <v>0</v>
      </c>
      <c r="BF141" s="28">
        <f t="shared" si="29"/>
        <v>0</v>
      </c>
      <c r="BG141" s="29">
        <f t="shared" si="30"/>
        <v>0</v>
      </c>
    </row>
    <row r="142" spans="1:59" ht="20.100000000000001" customHeight="1" x14ac:dyDescent="0.15">
      <c r="A142" s="25"/>
      <c r="B142" s="25"/>
      <c r="C142" s="30"/>
      <c r="E142" s="12">
        <v>1</v>
      </c>
      <c r="G142" s="17"/>
      <c r="I142" s="17">
        <v>2</v>
      </c>
      <c r="J142" s="26"/>
      <c r="K142" s="17"/>
      <c r="L142" s="17"/>
      <c r="M142" s="17"/>
      <c r="O142" s="17">
        <v>1</v>
      </c>
      <c r="P142" s="17"/>
      <c r="Q142" s="17"/>
      <c r="R142" s="17"/>
      <c r="U142" s="17">
        <v>1</v>
      </c>
      <c r="AA142" s="17">
        <f t="shared" si="23"/>
        <v>0</v>
      </c>
      <c r="AB142" s="27"/>
      <c r="AC142" s="27"/>
      <c r="AD142" s="27"/>
      <c r="AE142" s="27"/>
      <c r="AF142" s="27"/>
      <c r="AG142" s="27"/>
      <c r="AH142" s="27"/>
      <c r="AI142" s="27"/>
      <c r="AJ142" s="27"/>
      <c r="AY142" s="13">
        <f t="shared" ref="AY142:AY209" si="31">IF(O142=0,0,1)</f>
        <v>1</v>
      </c>
      <c r="AZ142" s="28">
        <f t="shared" si="24"/>
        <v>0</v>
      </c>
      <c r="BA142" s="28">
        <f t="shared" si="25"/>
        <v>0</v>
      </c>
      <c r="BB142" s="28">
        <f t="shared" si="22"/>
        <v>0</v>
      </c>
      <c r="BC142" s="28">
        <f t="shared" si="26"/>
        <v>0</v>
      </c>
      <c r="BD142" s="28">
        <f t="shared" si="27"/>
        <v>0</v>
      </c>
      <c r="BE142" s="28">
        <f t="shared" si="28"/>
        <v>0</v>
      </c>
      <c r="BF142" s="28">
        <f t="shared" si="29"/>
        <v>0</v>
      </c>
      <c r="BG142" s="29">
        <f t="shared" si="30"/>
        <v>0</v>
      </c>
    </row>
    <row r="143" spans="1:59" ht="20.100000000000001" customHeight="1" x14ac:dyDescent="0.15">
      <c r="A143" s="25"/>
      <c r="B143" s="25"/>
      <c r="C143" s="30"/>
      <c r="E143" s="12">
        <v>1</v>
      </c>
      <c r="G143" s="17"/>
      <c r="I143" s="17">
        <v>1</v>
      </c>
      <c r="J143" s="26"/>
      <c r="K143" s="17"/>
      <c r="L143" s="17"/>
      <c r="M143" s="17"/>
      <c r="O143" s="17">
        <v>1</v>
      </c>
      <c r="P143" s="17"/>
      <c r="Q143" s="17"/>
      <c r="R143" s="17"/>
      <c r="S143" s="17"/>
      <c r="U143" s="17">
        <v>1</v>
      </c>
      <c r="AA143" s="17">
        <f t="shared" si="23"/>
        <v>0</v>
      </c>
      <c r="AB143" s="27"/>
      <c r="AC143" s="27"/>
      <c r="AD143" s="27"/>
      <c r="AE143" s="27"/>
      <c r="AF143" s="27"/>
      <c r="AG143" s="27"/>
      <c r="AH143" s="27"/>
      <c r="AI143" s="27"/>
      <c r="AJ143" s="27"/>
      <c r="AY143" s="13">
        <f t="shared" si="31"/>
        <v>1</v>
      </c>
      <c r="AZ143" s="28">
        <f t="shared" si="24"/>
        <v>0</v>
      </c>
      <c r="BA143" s="28">
        <f t="shared" si="25"/>
        <v>0</v>
      </c>
      <c r="BB143" s="28">
        <f t="shared" si="22"/>
        <v>0</v>
      </c>
      <c r="BC143" s="28">
        <f t="shared" si="26"/>
        <v>0</v>
      </c>
      <c r="BD143" s="28">
        <f t="shared" si="27"/>
        <v>0</v>
      </c>
      <c r="BE143" s="28">
        <f t="shared" si="28"/>
        <v>0</v>
      </c>
      <c r="BF143" s="28">
        <f t="shared" si="29"/>
        <v>0</v>
      </c>
      <c r="BG143" s="29">
        <f t="shared" si="30"/>
        <v>0</v>
      </c>
    </row>
    <row r="144" spans="1:59" ht="20.100000000000001" customHeight="1" x14ac:dyDescent="0.15">
      <c r="A144" s="25"/>
      <c r="B144" s="25"/>
      <c r="C144" s="30"/>
      <c r="E144" s="12">
        <v>1</v>
      </c>
      <c r="G144" s="17"/>
      <c r="I144" s="17">
        <v>2</v>
      </c>
      <c r="J144" s="26"/>
      <c r="K144" s="17"/>
      <c r="L144" s="17"/>
      <c r="M144" s="17"/>
      <c r="O144" s="17">
        <v>1</v>
      </c>
      <c r="P144" s="17"/>
      <c r="Q144" s="17"/>
      <c r="R144" s="17"/>
      <c r="S144" s="17"/>
      <c r="U144" s="17">
        <v>1</v>
      </c>
      <c r="AA144" s="17">
        <f t="shared" si="23"/>
        <v>0</v>
      </c>
      <c r="AB144" s="27"/>
      <c r="AC144" s="27"/>
      <c r="AD144" s="27"/>
      <c r="AE144" s="27"/>
      <c r="AF144" s="27"/>
      <c r="AG144" s="27"/>
      <c r="AH144" s="27"/>
      <c r="AI144" s="27"/>
      <c r="AJ144" s="27"/>
      <c r="AY144" s="13">
        <f t="shared" si="31"/>
        <v>1</v>
      </c>
      <c r="AZ144" s="28">
        <f t="shared" si="24"/>
        <v>0</v>
      </c>
      <c r="BA144" s="28">
        <f t="shared" si="25"/>
        <v>0</v>
      </c>
      <c r="BB144" s="28">
        <f t="shared" si="22"/>
        <v>0</v>
      </c>
      <c r="BC144" s="28">
        <f t="shared" si="26"/>
        <v>0</v>
      </c>
      <c r="BD144" s="28">
        <f t="shared" si="27"/>
        <v>0</v>
      </c>
      <c r="BE144" s="28">
        <f t="shared" si="28"/>
        <v>0</v>
      </c>
      <c r="BF144" s="28">
        <f t="shared" si="29"/>
        <v>0</v>
      </c>
      <c r="BG144" s="29">
        <f t="shared" si="30"/>
        <v>0</v>
      </c>
    </row>
    <row r="145" spans="1:59" ht="20.100000000000001" customHeight="1" x14ac:dyDescent="0.15">
      <c r="A145" s="25"/>
      <c r="B145" s="25"/>
      <c r="C145" s="30"/>
      <c r="E145" s="12">
        <v>1</v>
      </c>
      <c r="G145" s="17"/>
      <c r="I145" s="17">
        <v>2</v>
      </c>
      <c r="J145" s="26"/>
      <c r="K145" s="17"/>
      <c r="L145" s="17"/>
      <c r="M145" s="17"/>
      <c r="O145" s="17">
        <v>2</v>
      </c>
      <c r="P145" s="17"/>
      <c r="Q145" s="17"/>
      <c r="R145" s="17"/>
      <c r="S145" s="17"/>
      <c r="U145" s="17">
        <v>1</v>
      </c>
      <c r="AA145" s="17">
        <f t="shared" si="23"/>
        <v>0</v>
      </c>
      <c r="AB145" s="27"/>
      <c r="AC145" s="27"/>
      <c r="AD145" s="27"/>
      <c r="AE145" s="27"/>
      <c r="AF145" s="27"/>
      <c r="AG145" s="27"/>
      <c r="AH145" s="27"/>
      <c r="AI145" s="27"/>
      <c r="AJ145" s="27"/>
      <c r="AY145" s="13">
        <f t="shared" si="31"/>
        <v>1</v>
      </c>
      <c r="AZ145" s="28">
        <f t="shared" si="24"/>
        <v>0</v>
      </c>
      <c r="BA145" s="28">
        <f t="shared" si="25"/>
        <v>0</v>
      </c>
      <c r="BB145" s="28">
        <f t="shared" si="22"/>
        <v>0</v>
      </c>
      <c r="BC145" s="28">
        <f t="shared" si="26"/>
        <v>0</v>
      </c>
      <c r="BD145" s="28">
        <f t="shared" si="27"/>
        <v>0</v>
      </c>
      <c r="BE145" s="28">
        <f t="shared" si="28"/>
        <v>0</v>
      </c>
      <c r="BF145" s="28">
        <f t="shared" si="29"/>
        <v>0</v>
      </c>
      <c r="BG145" s="29">
        <f t="shared" si="30"/>
        <v>0</v>
      </c>
    </row>
    <row r="146" spans="1:59" ht="20.100000000000001" customHeight="1" x14ac:dyDescent="0.15">
      <c r="A146" s="25"/>
      <c r="B146" s="25"/>
      <c r="C146" s="30"/>
      <c r="E146" s="12">
        <v>2</v>
      </c>
      <c r="G146" s="17"/>
      <c r="I146" s="17">
        <v>2</v>
      </c>
      <c r="J146" s="26"/>
      <c r="K146" s="17"/>
      <c r="L146" s="17"/>
      <c r="O146" s="17">
        <v>2</v>
      </c>
      <c r="P146" s="12"/>
      <c r="Q146" s="17"/>
      <c r="R146" s="17"/>
      <c r="U146" s="17">
        <v>1</v>
      </c>
      <c r="AA146" s="17">
        <f t="shared" si="23"/>
        <v>0</v>
      </c>
      <c r="AB146" s="27"/>
      <c r="AC146" s="27"/>
      <c r="AD146" s="27"/>
      <c r="AE146" s="27"/>
      <c r="AF146" s="27"/>
      <c r="AG146" s="27"/>
      <c r="AH146" s="27"/>
      <c r="AI146" s="27"/>
      <c r="AJ146" s="27"/>
      <c r="AY146" s="13">
        <f t="shared" si="31"/>
        <v>1</v>
      </c>
      <c r="AZ146" s="28">
        <f t="shared" si="24"/>
        <v>0</v>
      </c>
      <c r="BA146" s="28">
        <f t="shared" si="25"/>
        <v>0</v>
      </c>
      <c r="BB146" s="28">
        <f t="shared" si="22"/>
        <v>0</v>
      </c>
      <c r="BC146" s="28">
        <f t="shared" si="26"/>
        <v>0</v>
      </c>
      <c r="BD146" s="28">
        <f t="shared" si="27"/>
        <v>0</v>
      </c>
      <c r="BE146" s="28">
        <f t="shared" si="28"/>
        <v>0</v>
      </c>
      <c r="BF146" s="28">
        <f t="shared" si="29"/>
        <v>0</v>
      </c>
      <c r="BG146" s="29">
        <f t="shared" si="30"/>
        <v>0</v>
      </c>
    </row>
    <row r="147" spans="1:59" ht="20.100000000000001" customHeight="1" x14ac:dyDescent="0.15">
      <c r="A147" s="25"/>
      <c r="B147" s="25"/>
      <c r="C147" s="30"/>
      <c r="E147" s="12">
        <v>1</v>
      </c>
      <c r="G147" s="17"/>
      <c r="I147" s="17">
        <v>2</v>
      </c>
      <c r="J147" s="26"/>
      <c r="K147" s="17"/>
      <c r="L147" s="17"/>
      <c r="O147" s="17">
        <v>1</v>
      </c>
      <c r="P147" s="12"/>
      <c r="Q147" s="17"/>
      <c r="R147" s="17"/>
      <c r="U147" s="17">
        <v>1</v>
      </c>
      <c r="AA147" s="17">
        <f t="shared" si="23"/>
        <v>0</v>
      </c>
      <c r="AB147" s="27"/>
      <c r="AC147" s="27"/>
      <c r="AD147" s="27"/>
      <c r="AE147" s="27"/>
      <c r="AF147" s="27"/>
      <c r="AG147" s="27"/>
      <c r="AH147" s="27"/>
      <c r="AI147" s="27"/>
      <c r="AJ147" s="27"/>
      <c r="AY147" s="13">
        <f t="shared" si="31"/>
        <v>1</v>
      </c>
      <c r="AZ147" s="28">
        <f t="shared" si="24"/>
        <v>0</v>
      </c>
      <c r="BA147" s="28">
        <f t="shared" si="25"/>
        <v>0</v>
      </c>
      <c r="BB147" s="28">
        <f t="shared" si="22"/>
        <v>0</v>
      </c>
      <c r="BC147" s="28">
        <f t="shared" si="26"/>
        <v>0</v>
      </c>
      <c r="BD147" s="28">
        <f t="shared" si="27"/>
        <v>0</v>
      </c>
      <c r="BE147" s="28">
        <f t="shared" si="28"/>
        <v>0</v>
      </c>
      <c r="BF147" s="28">
        <f t="shared" si="29"/>
        <v>0</v>
      </c>
      <c r="BG147" s="29">
        <f t="shared" si="30"/>
        <v>0</v>
      </c>
    </row>
    <row r="148" spans="1:59" ht="20.100000000000001" customHeight="1" x14ac:dyDescent="0.15">
      <c r="A148" s="25"/>
      <c r="B148" s="25"/>
      <c r="C148" s="30"/>
      <c r="E148" s="12">
        <v>1</v>
      </c>
      <c r="G148" s="17"/>
      <c r="I148" s="17">
        <v>2</v>
      </c>
      <c r="J148" s="26"/>
      <c r="K148" s="17"/>
      <c r="L148" s="17"/>
      <c r="O148" s="17">
        <v>1</v>
      </c>
      <c r="P148" s="12"/>
      <c r="Q148" s="17"/>
      <c r="R148" s="17"/>
      <c r="U148" s="17">
        <v>1</v>
      </c>
      <c r="AA148" s="17">
        <f t="shared" si="23"/>
        <v>0</v>
      </c>
      <c r="AB148" s="27"/>
      <c r="AC148" s="27"/>
      <c r="AD148" s="27"/>
      <c r="AE148" s="27"/>
      <c r="AF148" s="27"/>
      <c r="AG148" s="27"/>
      <c r="AH148" s="27"/>
      <c r="AI148" s="27"/>
      <c r="AJ148" s="27"/>
      <c r="AY148" s="13">
        <f t="shared" si="31"/>
        <v>1</v>
      </c>
      <c r="AZ148" s="28">
        <f t="shared" si="24"/>
        <v>0</v>
      </c>
      <c r="BA148" s="28">
        <f t="shared" si="25"/>
        <v>0</v>
      </c>
      <c r="BB148" s="28">
        <f t="shared" si="22"/>
        <v>0</v>
      </c>
      <c r="BC148" s="28">
        <f t="shared" si="26"/>
        <v>0</v>
      </c>
      <c r="BD148" s="28">
        <f t="shared" si="27"/>
        <v>0</v>
      </c>
      <c r="BE148" s="28">
        <f t="shared" si="28"/>
        <v>0</v>
      </c>
      <c r="BF148" s="28">
        <f t="shared" si="29"/>
        <v>0</v>
      </c>
      <c r="BG148" s="29">
        <f t="shared" si="30"/>
        <v>0</v>
      </c>
    </row>
    <row r="149" spans="1:59" ht="20.100000000000001" customHeight="1" x14ac:dyDescent="0.15">
      <c r="A149" s="25"/>
      <c r="B149" s="25"/>
      <c r="C149" s="30"/>
      <c r="E149" s="12">
        <v>1</v>
      </c>
      <c r="G149" s="17"/>
      <c r="I149" s="17">
        <v>2</v>
      </c>
      <c r="J149" s="26"/>
      <c r="K149" s="17"/>
      <c r="L149" s="17"/>
      <c r="O149" s="17">
        <v>1</v>
      </c>
      <c r="P149" s="12"/>
      <c r="Q149" s="17"/>
      <c r="R149" s="17"/>
      <c r="U149" s="17">
        <v>1</v>
      </c>
      <c r="AA149" s="17">
        <f t="shared" si="23"/>
        <v>0</v>
      </c>
      <c r="AB149" s="27"/>
      <c r="AC149" s="27"/>
      <c r="AD149" s="27"/>
      <c r="AE149" s="27"/>
      <c r="AF149" s="27"/>
      <c r="AG149" s="27"/>
      <c r="AH149" s="27"/>
      <c r="AI149" s="27"/>
      <c r="AJ149" s="27"/>
      <c r="AY149" s="13">
        <f t="shared" si="31"/>
        <v>1</v>
      </c>
      <c r="AZ149" s="28">
        <f t="shared" si="24"/>
        <v>0</v>
      </c>
      <c r="BA149" s="28">
        <f t="shared" si="25"/>
        <v>0</v>
      </c>
      <c r="BB149" s="28">
        <f t="shared" si="22"/>
        <v>0</v>
      </c>
      <c r="BC149" s="28">
        <f t="shared" si="26"/>
        <v>0</v>
      </c>
      <c r="BD149" s="28">
        <f t="shared" si="27"/>
        <v>0</v>
      </c>
      <c r="BE149" s="28">
        <f t="shared" si="28"/>
        <v>0</v>
      </c>
      <c r="BF149" s="28">
        <f t="shared" si="29"/>
        <v>0</v>
      </c>
      <c r="BG149" s="29">
        <f t="shared" si="30"/>
        <v>0</v>
      </c>
    </row>
    <row r="150" spans="1:59" ht="20.100000000000001" customHeight="1" x14ac:dyDescent="0.15">
      <c r="A150" s="25"/>
      <c r="B150" s="25"/>
      <c r="C150" s="30"/>
      <c r="E150" s="12">
        <v>1</v>
      </c>
      <c r="G150" s="17"/>
      <c r="I150" s="17">
        <v>1</v>
      </c>
      <c r="J150" s="26"/>
      <c r="K150" s="17"/>
      <c r="L150" s="17"/>
      <c r="M150" s="17"/>
      <c r="O150" s="17">
        <v>1</v>
      </c>
      <c r="P150" s="12"/>
      <c r="Q150" s="17"/>
      <c r="R150" s="17"/>
      <c r="U150" s="17">
        <v>1</v>
      </c>
      <c r="AA150" s="17">
        <f t="shared" si="23"/>
        <v>0</v>
      </c>
      <c r="AB150" s="27"/>
      <c r="AC150" s="27"/>
      <c r="AD150" s="27"/>
      <c r="AE150" s="27"/>
      <c r="AF150" s="27"/>
      <c r="AG150" s="27"/>
      <c r="AH150" s="27"/>
      <c r="AI150" s="27"/>
      <c r="AJ150" s="27"/>
      <c r="AY150" s="13">
        <f t="shared" si="31"/>
        <v>1</v>
      </c>
      <c r="AZ150" s="28">
        <f t="shared" si="24"/>
        <v>0</v>
      </c>
      <c r="BA150" s="28">
        <f t="shared" si="25"/>
        <v>0</v>
      </c>
      <c r="BB150" s="28">
        <f t="shared" si="22"/>
        <v>0</v>
      </c>
      <c r="BC150" s="28">
        <f t="shared" si="26"/>
        <v>0</v>
      </c>
      <c r="BD150" s="28">
        <f t="shared" si="27"/>
        <v>0</v>
      </c>
      <c r="BE150" s="28">
        <f t="shared" si="28"/>
        <v>0</v>
      </c>
      <c r="BF150" s="28">
        <f t="shared" si="29"/>
        <v>0</v>
      </c>
      <c r="BG150" s="29">
        <f t="shared" si="30"/>
        <v>0</v>
      </c>
    </row>
    <row r="151" spans="1:59" ht="20.100000000000001" customHeight="1" x14ac:dyDescent="0.15">
      <c r="A151" s="25"/>
      <c r="B151" s="25"/>
      <c r="C151" s="30"/>
      <c r="E151" s="12">
        <v>1</v>
      </c>
      <c r="G151" s="17"/>
      <c r="I151" s="17">
        <v>2</v>
      </c>
      <c r="J151" s="26"/>
      <c r="K151" s="17"/>
      <c r="L151" s="17"/>
      <c r="M151" s="17"/>
      <c r="O151" s="17">
        <v>1</v>
      </c>
      <c r="P151" s="17"/>
      <c r="Q151" s="17"/>
      <c r="R151" s="17"/>
      <c r="S151" s="17"/>
      <c r="U151" s="17">
        <v>1</v>
      </c>
      <c r="AA151" s="17">
        <f t="shared" si="23"/>
        <v>0</v>
      </c>
      <c r="AB151" s="27"/>
      <c r="AC151" s="27"/>
      <c r="AD151" s="27"/>
      <c r="AE151" s="27"/>
      <c r="AF151" s="27"/>
      <c r="AG151" s="27"/>
      <c r="AH151" s="27"/>
      <c r="AI151" s="27"/>
      <c r="AJ151" s="27"/>
      <c r="AY151" s="13">
        <f t="shared" si="31"/>
        <v>1</v>
      </c>
      <c r="AZ151" s="28">
        <f t="shared" si="24"/>
        <v>0</v>
      </c>
      <c r="BA151" s="28">
        <f t="shared" si="25"/>
        <v>0</v>
      </c>
      <c r="BB151" s="28">
        <f t="shared" si="22"/>
        <v>0</v>
      </c>
      <c r="BC151" s="28">
        <f t="shared" si="26"/>
        <v>0</v>
      </c>
      <c r="BD151" s="28">
        <f t="shared" si="27"/>
        <v>0</v>
      </c>
      <c r="BE151" s="28">
        <f t="shared" si="28"/>
        <v>0</v>
      </c>
      <c r="BF151" s="28">
        <f t="shared" si="29"/>
        <v>0</v>
      </c>
      <c r="BG151" s="29">
        <f t="shared" si="30"/>
        <v>0</v>
      </c>
    </row>
    <row r="152" spans="1:59" ht="20.100000000000001" customHeight="1" x14ac:dyDescent="0.15">
      <c r="A152" s="25"/>
      <c r="B152" s="25"/>
      <c r="C152" s="30"/>
      <c r="E152" s="12">
        <v>2</v>
      </c>
      <c r="G152" s="17"/>
      <c r="I152" s="17"/>
      <c r="J152" s="26"/>
      <c r="K152" s="17"/>
      <c r="L152" s="17"/>
      <c r="M152" s="17"/>
      <c r="O152" s="17">
        <v>2</v>
      </c>
      <c r="P152" s="17"/>
      <c r="Q152" s="17"/>
      <c r="R152" s="17"/>
      <c r="S152" s="17"/>
      <c r="AA152" s="17"/>
      <c r="AB152" s="27"/>
      <c r="AC152" s="27"/>
      <c r="AD152" s="27"/>
      <c r="AE152" s="27"/>
      <c r="AF152" s="27"/>
      <c r="AG152" s="27"/>
      <c r="AH152" s="27"/>
      <c r="AI152" s="27"/>
      <c r="AJ152" s="27"/>
      <c r="AY152" s="13">
        <f t="shared" si="31"/>
        <v>1</v>
      </c>
      <c r="AZ152" s="28"/>
      <c r="BA152" s="28">
        <f t="shared" si="25"/>
        <v>0</v>
      </c>
      <c r="BB152" s="28"/>
      <c r="BC152" s="28"/>
      <c r="BD152" s="28"/>
      <c r="BE152" s="28"/>
      <c r="BF152" s="28"/>
      <c r="BG152" s="29"/>
    </row>
    <row r="153" spans="1:59" ht="20.100000000000001" customHeight="1" x14ac:dyDescent="0.15">
      <c r="A153" s="25"/>
      <c r="B153" s="25"/>
      <c r="C153" s="30"/>
      <c r="E153" s="12">
        <v>1</v>
      </c>
      <c r="G153" s="17"/>
      <c r="I153" s="17">
        <v>2</v>
      </c>
      <c r="J153" s="26"/>
      <c r="K153" s="17"/>
      <c r="L153" s="17"/>
      <c r="M153" s="17"/>
      <c r="O153" s="17">
        <v>1</v>
      </c>
      <c r="P153" s="17"/>
      <c r="Q153" s="17"/>
      <c r="R153" s="17"/>
      <c r="S153" s="17"/>
      <c r="U153" s="17">
        <v>1</v>
      </c>
      <c r="AA153" s="17">
        <f t="shared" si="23"/>
        <v>0</v>
      </c>
      <c r="AB153" s="27"/>
      <c r="AC153" s="27"/>
      <c r="AD153" s="27"/>
      <c r="AE153" s="27"/>
      <c r="AF153" s="27"/>
      <c r="AG153" s="27"/>
      <c r="AH153" s="27"/>
      <c r="AI153" s="27"/>
      <c r="AJ153" s="27"/>
      <c r="AY153" s="13">
        <f t="shared" si="31"/>
        <v>1</v>
      </c>
      <c r="AZ153" s="28">
        <f t="shared" si="24"/>
        <v>0</v>
      </c>
      <c r="BA153" s="28">
        <f t="shared" si="25"/>
        <v>0</v>
      </c>
      <c r="BB153" s="28">
        <f t="shared" si="22"/>
        <v>0</v>
      </c>
      <c r="BC153" s="28">
        <f t="shared" si="26"/>
        <v>0</v>
      </c>
      <c r="BD153" s="28">
        <f t="shared" si="27"/>
        <v>0</v>
      </c>
      <c r="BE153" s="28">
        <f t="shared" si="28"/>
        <v>0</v>
      </c>
      <c r="BF153" s="28">
        <f t="shared" si="29"/>
        <v>0</v>
      </c>
      <c r="BG153" s="29">
        <f t="shared" si="30"/>
        <v>0</v>
      </c>
    </row>
    <row r="154" spans="1:59" ht="20.100000000000001" customHeight="1" x14ac:dyDescent="0.15">
      <c r="A154" s="25"/>
      <c r="B154" s="25"/>
      <c r="C154" s="30"/>
      <c r="E154" s="12">
        <v>1</v>
      </c>
      <c r="G154" s="17"/>
      <c r="I154" s="17">
        <v>2</v>
      </c>
      <c r="J154" s="26"/>
      <c r="K154" s="17"/>
      <c r="L154" s="17"/>
      <c r="O154" s="17">
        <v>1</v>
      </c>
      <c r="P154" s="12"/>
      <c r="Q154" s="17"/>
      <c r="R154" s="17"/>
      <c r="U154" s="17">
        <v>1</v>
      </c>
      <c r="AA154" s="17">
        <f t="shared" si="23"/>
        <v>0</v>
      </c>
      <c r="AB154" s="27"/>
      <c r="AC154" s="27"/>
      <c r="AD154" s="27"/>
      <c r="AE154" s="27"/>
      <c r="AF154" s="27"/>
      <c r="AG154" s="27"/>
      <c r="AH154" s="27"/>
      <c r="AI154" s="27"/>
      <c r="AJ154" s="27"/>
      <c r="AY154" s="13">
        <f t="shared" si="31"/>
        <v>1</v>
      </c>
      <c r="AZ154" s="28">
        <f t="shared" si="24"/>
        <v>0</v>
      </c>
      <c r="BA154" s="28">
        <f t="shared" si="25"/>
        <v>0</v>
      </c>
      <c r="BB154" s="28">
        <f t="shared" si="22"/>
        <v>0</v>
      </c>
      <c r="BC154" s="28">
        <f t="shared" si="26"/>
        <v>0</v>
      </c>
      <c r="BD154" s="28">
        <f t="shared" si="27"/>
        <v>0</v>
      </c>
      <c r="BE154" s="28">
        <f t="shared" si="28"/>
        <v>0</v>
      </c>
      <c r="BF154" s="28">
        <f t="shared" si="29"/>
        <v>0</v>
      </c>
      <c r="BG154" s="29">
        <f t="shared" si="30"/>
        <v>0</v>
      </c>
    </row>
    <row r="155" spans="1:59" ht="20.100000000000001" customHeight="1" x14ac:dyDescent="0.15">
      <c r="A155" s="33"/>
      <c r="B155" s="25"/>
      <c r="C155" s="30"/>
      <c r="E155" s="12">
        <v>1</v>
      </c>
      <c r="G155" s="17"/>
      <c r="I155" s="17">
        <v>2</v>
      </c>
      <c r="J155" s="26"/>
      <c r="K155" s="17"/>
      <c r="L155" s="17"/>
      <c r="O155" s="17">
        <v>1</v>
      </c>
      <c r="P155" s="12"/>
      <c r="Q155" s="17"/>
      <c r="R155" s="17"/>
      <c r="U155" s="17">
        <v>1</v>
      </c>
      <c r="AA155" s="17">
        <f t="shared" si="23"/>
        <v>0</v>
      </c>
      <c r="AB155" s="27"/>
      <c r="AC155" s="27"/>
      <c r="AD155" s="27"/>
      <c r="AE155" s="27"/>
      <c r="AF155" s="27"/>
      <c r="AG155" s="27"/>
      <c r="AH155" s="27"/>
      <c r="AI155" s="27"/>
      <c r="AJ155" s="27"/>
      <c r="AY155" s="13">
        <f t="shared" si="31"/>
        <v>1</v>
      </c>
      <c r="AZ155" s="28">
        <f t="shared" si="24"/>
        <v>0</v>
      </c>
      <c r="BA155" s="28">
        <f t="shared" si="25"/>
        <v>0</v>
      </c>
      <c r="BB155" s="28">
        <f t="shared" si="22"/>
        <v>0</v>
      </c>
      <c r="BC155" s="28">
        <f t="shared" si="26"/>
        <v>0</v>
      </c>
      <c r="BD155" s="28">
        <f t="shared" si="27"/>
        <v>0</v>
      </c>
      <c r="BE155" s="28">
        <f t="shared" si="28"/>
        <v>0</v>
      </c>
      <c r="BF155" s="28">
        <f t="shared" si="29"/>
        <v>0</v>
      </c>
      <c r="BG155" s="29">
        <f t="shared" si="30"/>
        <v>0</v>
      </c>
    </row>
    <row r="156" spans="1:59" ht="20.100000000000001" customHeight="1" x14ac:dyDescent="0.15">
      <c r="A156" s="25"/>
      <c r="B156" s="25"/>
      <c r="C156" s="30"/>
      <c r="E156" s="12">
        <v>1</v>
      </c>
      <c r="G156" s="17"/>
      <c r="I156" s="17">
        <v>2</v>
      </c>
      <c r="J156" s="26"/>
      <c r="K156" s="17"/>
      <c r="L156" s="17"/>
      <c r="O156" s="17">
        <v>1</v>
      </c>
      <c r="P156" s="17"/>
      <c r="Q156" s="17"/>
      <c r="R156" s="17"/>
      <c r="S156" s="17"/>
      <c r="U156" s="17">
        <v>1</v>
      </c>
      <c r="AA156" s="17">
        <f t="shared" si="23"/>
        <v>0</v>
      </c>
      <c r="AB156" s="27"/>
      <c r="AC156" s="27"/>
      <c r="AD156" s="27"/>
      <c r="AE156" s="27"/>
      <c r="AF156" s="27"/>
      <c r="AG156" s="27"/>
      <c r="AH156" s="27"/>
      <c r="AI156" s="27"/>
      <c r="AJ156" s="27"/>
      <c r="AY156" s="13">
        <f t="shared" si="31"/>
        <v>1</v>
      </c>
      <c r="AZ156" s="28">
        <f t="shared" si="24"/>
        <v>0</v>
      </c>
      <c r="BA156" s="28">
        <f t="shared" si="25"/>
        <v>0</v>
      </c>
      <c r="BB156" s="28">
        <f t="shared" si="22"/>
        <v>0</v>
      </c>
      <c r="BC156" s="28">
        <f t="shared" si="26"/>
        <v>0</v>
      </c>
      <c r="BD156" s="28">
        <f t="shared" si="27"/>
        <v>0</v>
      </c>
      <c r="BE156" s="28">
        <f t="shared" si="28"/>
        <v>0</v>
      </c>
      <c r="BF156" s="28">
        <f t="shared" si="29"/>
        <v>0</v>
      </c>
      <c r="BG156" s="29">
        <f t="shared" si="30"/>
        <v>0</v>
      </c>
    </row>
    <row r="157" spans="1:59" ht="20.100000000000001" customHeight="1" x14ac:dyDescent="0.15">
      <c r="A157" s="25"/>
      <c r="B157" s="25"/>
      <c r="C157" s="30"/>
      <c r="E157" s="12">
        <v>1</v>
      </c>
      <c r="G157" s="17"/>
      <c r="I157" s="17">
        <v>2</v>
      </c>
      <c r="J157" s="26"/>
      <c r="K157" s="17"/>
      <c r="L157" s="17"/>
      <c r="O157" s="17">
        <v>1</v>
      </c>
      <c r="P157" s="17"/>
      <c r="Q157" s="17"/>
      <c r="R157" s="17"/>
      <c r="S157" s="17"/>
      <c r="U157" s="17">
        <v>1</v>
      </c>
      <c r="AA157" s="17">
        <f t="shared" si="23"/>
        <v>0</v>
      </c>
      <c r="AB157" s="27"/>
      <c r="AC157" s="27"/>
      <c r="AD157" s="27"/>
      <c r="AE157" s="27"/>
      <c r="AF157" s="27"/>
      <c r="AG157" s="27"/>
      <c r="AH157" s="27"/>
      <c r="AI157" s="27"/>
      <c r="AJ157" s="27"/>
      <c r="AY157" s="13">
        <f t="shared" si="31"/>
        <v>1</v>
      </c>
      <c r="AZ157" s="28">
        <f t="shared" si="24"/>
        <v>0</v>
      </c>
      <c r="BA157" s="28">
        <f t="shared" si="25"/>
        <v>0</v>
      </c>
      <c r="BB157" s="28">
        <f t="shared" si="22"/>
        <v>0</v>
      </c>
      <c r="BC157" s="28">
        <f t="shared" si="26"/>
        <v>0</v>
      </c>
      <c r="BD157" s="28">
        <f t="shared" si="27"/>
        <v>0</v>
      </c>
      <c r="BE157" s="28">
        <f t="shared" si="28"/>
        <v>0</v>
      </c>
      <c r="BF157" s="28">
        <f t="shared" si="29"/>
        <v>0</v>
      </c>
      <c r="BG157" s="29">
        <f t="shared" si="30"/>
        <v>0</v>
      </c>
    </row>
    <row r="158" spans="1:59" ht="20.100000000000001" customHeight="1" x14ac:dyDescent="0.15">
      <c r="A158" s="25"/>
      <c r="B158" s="25"/>
      <c r="C158" s="30"/>
      <c r="E158" s="12">
        <v>1</v>
      </c>
      <c r="G158" s="17"/>
      <c r="I158" s="17">
        <v>2</v>
      </c>
      <c r="J158" s="26"/>
      <c r="K158" s="17"/>
      <c r="L158" s="17"/>
      <c r="O158" s="17">
        <v>1</v>
      </c>
      <c r="P158" s="17"/>
      <c r="Q158" s="17"/>
      <c r="R158" s="17"/>
      <c r="S158" s="17"/>
      <c r="U158" s="17">
        <v>1</v>
      </c>
      <c r="AA158" s="17">
        <f t="shared" si="23"/>
        <v>0</v>
      </c>
      <c r="AB158" s="27"/>
      <c r="AC158" s="27"/>
      <c r="AD158" s="27"/>
      <c r="AE158" s="27"/>
      <c r="AF158" s="27"/>
      <c r="AG158" s="27"/>
      <c r="AH158" s="27"/>
      <c r="AI158" s="27"/>
      <c r="AJ158" s="27"/>
      <c r="AY158" s="13">
        <f t="shared" si="31"/>
        <v>1</v>
      </c>
      <c r="AZ158" s="28">
        <f t="shared" si="24"/>
        <v>0</v>
      </c>
      <c r="BA158" s="28">
        <f t="shared" si="25"/>
        <v>0</v>
      </c>
      <c r="BB158" s="28">
        <f t="shared" si="22"/>
        <v>0</v>
      </c>
      <c r="BC158" s="28">
        <f t="shared" si="26"/>
        <v>0</v>
      </c>
      <c r="BD158" s="28">
        <f t="shared" si="27"/>
        <v>0</v>
      </c>
      <c r="BE158" s="28">
        <f t="shared" si="28"/>
        <v>0</v>
      </c>
      <c r="BF158" s="28">
        <f t="shared" si="29"/>
        <v>0</v>
      </c>
      <c r="BG158" s="29">
        <f t="shared" si="30"/>
        <v>0</v>
      </c>
    </row>
    <row r="159" spans="1:59" ht="20.100000000000001" customHeight="1" x14ac:dyDescent="0.15">
      <c r="A159" s="25"/>
      <c r="B159" s="25"/>
      <c r="C159" s="30"/>
      <c r="E159" s="12">
        <v>1</v>
      </c>
      <c r="G159" s="17"/>
      <c r="I159" s="17">
        <v>2</v>
      </c>
      <c r="J159" s="26"/>
      <c r="K159" s="17"/>
      <c r="L159" s="17"/>
      <c r="O159" s="17">
        <v>1</v>
      </c>
      <c r="P159" s="17"/>
      <c r="Q159" s="17"/>
      <c r="R159" s="17"/>
      <c r="S159" s="17"/>
      <c r="U159" s="17">
        <v>1</v>
      </c>
      <c r="AA159" s="17">
        <f t="shared" si="23"/>
        <v>0</v>
      </c>
      <c r="AB159" s="27"/>
      <c r="AC159" s="27"/>
      <c r="AD159" s="27"/>
      <c r="AE159" s="27"/>
      <c r="AF159" s="27"/>
      <c r="AG159" s="27"/>
      <c r="AH159" s="27"/>
      <c r="AI159" s="27"/>
      <c r="AJ159" s="27"/>
      <c r="AY159" s="13">
        <f t="shared" si="31"/>
        <v>1</v>
      </c>
      <c r="AZ159" s="28">
        <f t="shared" si="24"/>
        <v>0</v>
      </c>
      <c r="BA159" s="28">
        <f t="shared" si="25"/>
        <v>0</v>
      </c>
      <c r="BB159" s="28">
        <f t="shared" si="22"/>
        <v>0</v>
      </c>
      <c r="BC159" s="28">
        <f t="shared" si="26"/>
        <v>0</v>
      </c>
      <c r="BD159" s="28">
        <f t="shared" si="27"/>
        <v>0</v>
      </c>
      <c r="BE159" s="28">
        <f t="shared" si="28"/>
        <v>0</v>
      </c>
      <c r="BF159" s="28">
        <f t="shared" si="29"/>
        <v>0</v>
      </c>
      <c r="BG159" s="29">
        <f t="shared" si="30"/>
        <v>0</v>
      </c>
    </row>
    <row r="160" spans="1:59" ht="20.100000000000001" customHeight="1" x14ac:dyDescent="0.15">
      <c r="B160" s="25"/>
      <c r="E160" s="12">
        <v>1</v>
      </c>
      <c r="G160" s="17"/>
      <c r="I160" s="17">
        <v>2</v>
      </c>
      <c r="J160" s="26"/>
      <c r="K160" s="17"/>
      <c r="L160" s="17"/>
      <c r="O160" s="17">
        <v>1</v>
      </c>
      <c r="P160" s="17"/>
      <c r="Q160" s="17"/>
      <c r="R160" s="17"/>
      <c r="U160" s="17">
        <v>1</v>
      </c>
      <c r="AA160" s="17">
        <f t="shared" si="23"/>
        <v>0</v>
      </c>
      <c r="AB160" s="27"/>
      <c r="AC160" s="27"/>
      <c r="AD160" s="27"/>
      <c r="AE160" s="27"/>
      <c r="AF160" s="27"/>
      <c r="AG160" s="27"/>
      <c r="AH160" s="27"/>
      <c r="AI160" s="27"/>
      <c r="AJ160" s="27"/>
      <c r="AY160" s="13">
        <f t="shared" si="31"/>
        <v>1</v>
      </c>
      <c r="AZ160" s="28">
        <f t="shared" si="24"/>
        <v>0</v>
      </c>
      <c r="BA160" s="28">
        <f t="shared" si="25"/>
        <v>0</v>
      </c>
      <c r="BB160" s="28">
        <f t="shared" si="22"/>
        <v>0</v>
      </c>
      <c r="BC160" s="28">
        <f t="shared" si="26"/>
        <v>0</v>
      </c>
      <c r="BD160" s="28">
        <f t="shared" si="27"/>
        <v>0</v>
      </c>
      <c r="BE160" s="28">
        <f t="shared" si="28"/>
        <v>0</v>
      </c>
      <c r="BF160" s="28">
        <f t="shared" si="29"/>
        <v>0</v>
      </c>
      <c r="BG160" s="29">
        <f t="shared" si="30"/>
        <v>0</v>
      </c>
    </row>
    <row r="161" spans="2:59" ht="20.100000000000001" customHeight="1" x14ac:dyDescent="0.15">
      <c r="B161" s="25"/>
      <c r="E161" s="12">
        <v>1</v>
      </c>
      <c r="G161" s="17"/>
      <c r="I161" s="17">
        <v>2</v>
      </c>
      <c r="J161" s="26"/>
      <c r="K161" s="17"/>
      <c r="L161" s="17"/>
      <c r="N161" s="15" t="s">
        <v>51</v>
      </c>
      <c r="O161" s="17">
        <v>1</v>
      </c>
      <c r="P161" s="17"/>
      <c r="Q161" s="17"/>
      <c r="R161" s="17"/>
      <c r="U161" s="17">
        <v>1</v>
      </c>
      <c r="AA161" s="17">
        <f t="shared" si="23"/>
        <v>0</v>
      </c>
      <c r="AB161" s="27"/>
      <c r="AC161" s="27"/>
      <c r="AD161" s="27"/>
      <c r="AE161" s="27"/>
      <c r="AF161" s="27"/>
      <c r="AG161" s="27"/>
      <c r="AH161" s="27"/>
      <c r="AI161" s="27"/>
      <c r="AJ161" s="27"/>
      <c r="AY161" s="13">
        <f t="shared" si="31"/>
        <v>1</v>
      </c>
      <c r="AZ161" s="28">
        <f t="shared" si="24"/>
        <v>0</v>
      </c>
      <c r="BA161" s="28">
        <f t="shared" si="25"/>
        <v>0</v>
      </c>
      <c r="BB161" s="28">
        <f t="shared" si="22"/>
        <v>0</v>
      </c>
      <c r="BC161" s="28">
        <f t="shared" si="26"/>
        <v>0</v>
      </c>
      <c r="BD161" s="28">
        <f t="shared" si="27"/>
        <v>0</v>
      </c>
      <c r="BE161" s="28">
        <f t="shared" si="28"/>
        <v>0</v>
      </c>
      <c r="BF161" s="28">
        <f t="shared" si="29"/>
        <v>0</v>
      </c>
      <c r="BG161" s="29">
        <f t="shared" si="30"/>
        <v>0</v>
      </c>
    </row>
    <row r="162" spans="2:59" ht="20.100000000000001" customHeight="1" x14ac:dyDescent="0.15">
      <c r="B162" s="25"/>
      <c r="E162" s="12">
        <v>1</v>
      </c>
      <c r="G162" s="17"/>
      <c r="I162" s="17">
        <v>2</v>
      </c>
      <c r="J162" s="26"/>
      <c r="K162" s="17"/>
      <c r="L162" s="17"/>
      <c r="M162" s="17"/>
      <c r="O162" s="17">
        <v>1</v>
      </c>
      <c r="P162" s="17"/>
      <c r="Q162" s="17"/>
      <c r="R162" s="17"/>
      <c r="U162" s="17">
        <v>1</v>
      </c>
      <c r="AA162" s="17">
        <f t="shared" si="23"/>
        <v>0</v>
      </c>
      <c r="AB162" s="27"/>
      <c r="AC162" s="27"/>
      <c r="AD162" s="27"/>
      <c r="AE162" s="27"/>
      <c r="AF162" s="27"/>
      <c r="AG162" s="27"/>
      <c r="AH162" s="27"/>
      <c r="AI162" s="27"/>
      <c r="AJ162" s="27"/>
      <c r="AY162" s="13">
        <f t="shared" si="31"/>
        <v>1</v>
      </c>
      <c r="AZ162" s="28">
        <f t="shared" si="24"/>
        <v>0</v>
      </c>
      <c r="BA162" s="28">
        <f t="shared" si="25"/>
        <v>0</v>
      </c>
      <c r="BB162" s="28">
        <f t="shared" si="22"/>
        <v>0</v>
      </c>
      <c r="BC162" s="28">
        <f t="shared" si="26"/>
        <v>0</v>
      </c>
      <c r="BD162" s="28">
        <f t="shared" si="27"/>
        <v>0</v>
      </c>
      <c r="BE162" s="28">
        <f t="shared" si="28"/>
        <v>0</v>
      </c>
      <c r="BF162" s="28">
        <f t="shared" si="29"/>
        <v>0</v>
      </c>
      <c r="BG162" s="29">
        <f t="shared" si="30"/>
        <v>0</v>
      </c>
    </row>
    <row r="163" spans="2:59" ht="20.100000000000001" customHeight="1" x14ac:dyDescent="0.15">
      <c r="B163" s="25"/>
      <c r="E163" s="12">
        <v>1</v>
      </c>
      <c r="G163" s="17"/>
      <c r="I163" s="17">
        <v>2</v>
      </c>
      <c r="J163" s="26"/>
      <c r="K163" s="17"/>
      <c r="L163" s="17"/>
      <c r="M163" s="17"/>
      <c r="O163" s="17">
        <v>1</v>
      </c>
      <c r="P163" s="17"/>
      <c r="Q163" s="17"/>
      <c r="R163" s="17"/>
      <c r="S163" s="17"/>
      <c r="U163" s="17">
        <v>1</v>
      </c>
      <c r="AA163" s="17">
        <f t="shared" si="23"/>
        <v>0</v>
      </c>
      <c r="AB163" s="27"/>
      <c r="AC163" s="27"/>
      <c r="AD163" s="27"/>
      <c r="AE163" s="27"/>
      <c r="AF163" s="27"/>
      <c r="AG163" s="27"/>
      <c r="AH163" s="27"/>
      <c r="AI163" s="27"/>
      <c r="AJ163" s="27"/>
      <c r="AY163" s="13">
        <f t="shared" si="31"/>
        <v>1</v>
      </c>
      <c r="AZ163" s="28">
        <f t="shared" si="24"/>
        <v>0</v>
      </c>
      <c r="BA163" s="28">
        <f t="shared" si="25"/>
        <v>0</v>
      </c>
      <c r="BB163" s="28">
        <f t="shared" si="22"/>
        <v>0</v>
      </c>
      <c r="BC163" s="28">
        <f t="shared" si="26"/>
        <v>0</v>
      </c>
      <c r="BD163" s="28">
        <f t="shared" si="27"/>
        <v>0</v>
      </c>
      <c r="BE163" s="28">
        <f t="shared" si="28"/>
        <v>0</v>
      </c>
      <c r="BF163" s="28">
        <f t="shared" si="29"/>
        <v>0</v>
      </c>
      <c r="BG163" s="29">
        <f t="shared" si="30"/>
        <v>0</v>
      </c>
    </row>
    <row r="164" spans="2:59" ht="20.100000000000001" customHeight="1" x14ac:dyDescent="0.15">
      <c r="B164" s="25"/>
      <c r="E164" s="12">
        <v>1</v>
      </c>
      <c r="G164" s="17"/>
      <c r="I164" s="17">
        <v>2</v>
      </c>
      <c r="J164" s="12"/>
      <c r="K164" s="17"/>
      <c r="L164" s="17"/>
      <c r="O164" s="17">
        <v>1</v>
      </c>
      <c r="P164" s="17"/>
      <c r="Q164" s="17"/>
      <c r="R164" s="17"/>
      <c r="S164" s="17"/>
      <c r="U164" s="17">
        <v>1</v>
      </c>
      <c r="AA164" s="17">
        <f t="shared" si="23"/>
        <v>0</v>
      </c>
      <c r="AB164" s="27"/>
      <c r="AC164" s="27"/>
      <c r="AD164" s="27"/>
      <c r="AE164" s="27"/>
      <c r="AF164" s="27"/>
      <c r="AG164" s="27"/>
      <c r="AH164" s="27"/>
      <c r="AI164" s="27"/>
      <c r="AJ164" s="27"/>
      <c r="AY164" s="13">
        <f t="shared" si="31"/>
        <v>1</v>
      </c>
      <c r="AZ164" s="28">
        <f t="shared" si="24"/>
        <v>0</v>
      </c>
      <c r="BA164" s="28">
        <f t="shared" si="25"/>
        <v>0</v>
      </c>
      <c r="BB164" s="28">
        <f t="shared" si="22"/>
        <v>0</v>
      </c>
      <c r="BC164" s="28">
        <f t="shared" si="26"/>
        <v>0</v>
      </c>
      <c r="BD164" s="28">
        <f t="shared" si="27"/>
        <v>0</v>
      </c>
      <c r="BE164" s="28">
        <f t="shared" si="28"/>
        <v>0</v>
      </c>
      <c r="BF164" s="28">
        <f t="shared" si="29"/>
        <v>0</v>
      </c>
      <c r="BG164" s="29">
        <f t="shared" si="30"/>
        <v>0</v>
      </c>
    </row>
    <row r="165" spans="2:59" ht="20.100000000000001" customHeight="1" x14ac:dyDescent="0.15">
      <c r="B165" s="25"/>
      <c r="E165" s="12">
        <v>1</v>
      </c>
      <c r="G165" s="17"/>
      <c r="I165" s="17">
        <v>2</v>
      </c>
      <c r="J165" s="12"/>
      <c r="K165" s="17"/>
      <c r="L165" s="17"/>
      <c r="O165" s="17">
        <v>1</v>
      </c>
      <c r="P165" s="12"/>
      <c r="Q165" s="17"/>
      <c r="R165" s="17"/>
      <c r="U165" s="17">
        <v>1</v>
      </c>
      <c r="AA165" s="17">
        <f t="shared" si="23"/>
        <v>0</v>
      </c>
      <c r="AB165" s="27"/>
      <c r="AC165" s="27"/>
      <c r="AD165" s="27"/>
      <c r="AE165" s="27"/>
      <c r="AF165" s="27"/>
      <c r="AG165" s="27"/>
      <c r="AH165" s="27"/>
      <c r="AI165" s="27"/>
      <c r="AJ165" s="27"/>
      <c r="AY165" s="13">
        <f t="shared" si="31"/>
        <v>1</v>
      </c>
      <c r="AZ165" s="28">
        <f t="shared" si="24"/>
        <v>0</v>
      </c>
      <c r="BA165" s="28">
        <f t="shared" si="25"/>
        <v>0</v>
      </c>
      <c r="BB165" s="28">
        <f t="shared" si="22"/>
        <v>0</v>
      </c>
      <c r="BC165" s="28">
        <f t="shared" si="26"/>
        <v>0</v>
      </c>
      <c r="BD165" s="28">
        <f t="shared" si="27"/>
        <v>0</v>
      </c>
      <c r="BE165" s="28">
        <f t="shared" si="28"/>
        <v>0</v>
      </c>
      <c r="BF165" s="28">
        <f t="shared" si="29"/>
        <v>0</v>
      </c>
      <c r="BG165" s="29">
        <f t="shared" si="30"/>
        <v>0</v>
      </c>
    </row>
    <row r="166" spans="2:59" ht="20.100000000000001" customHeight="1" x14ac:dyDescent="0.15">
      <c r="B166" s="25"/>
      <c r="E166" s="12">
        <v>1</v>
      </c>
      <c r="G166" s="17"/>
      <c r="I166" s="17">
        <v>2</v>
      </c>
      <c r="J166" s="26"/>
      <c r="K166" s="17"/>
      <c r="L166" s="17"/>
      <c r="M166" s="17"/>
      <c r="O166" s="17">
        <v>1</v>
      </c>
      <c r="P166" s="12"/>
      <c r="Q166" s="17"/>
      <c r="R166" s="17"/>
      <c r="U166" s="17">
        <v>1</v>
      </c>
      <c r="AA166" s="17">
        <f t="shared" si="23"/>
        <v>0</v>
      </c>
      <c r="AB166" s="27"/>
      <c r="AC166" s="27"/>
      <c r="AD166" s="27"/>
      <c r="AE166" s="27"/>
      <c r="AF166" s="27"/>
      <c r="AG166" s="27"/>
      <c r="AH166" s="27"/>
      <c r="AI166" s="27"/>
      <c r="AJ166" s="27"/>
      <c r="AY166" s="13">
        <f t="shared" si="31"/>
        <v>1</v>
      </c>
      <c r="AZ166" s="28">
        <f t="shared" si="24"/>
        <v>0</v>
      </c>
      <c r="BA166" s="28">
        <f t="shared" si="25"/>
        <v>0</v>
      </c>
      <c r="BB166" s="28">
        <f t="shared" si="22"/>
        <v>0</v>
      </c>
      <c r="BC166" s="28">
        <f t="shared" si="26"/>
        <v>0</v>
      </c>
      <c r="BD166" s="28">
        <f t="shared" si="27"/>
        <v>0</v>
      </c>
      <c r="BE166" s="28">
        <f t="shared" si="28"/>
        <v>0</v>
      </c>
      <c r="BF166" s="28">
        <f t="shared" si="29"/>
        <v>0</v>
      </c>
      <c r="BG166" s="29">
        <f t="shared" si="30"/>
        <v>0</v>
      </c>
    </row>
    <row r="167" spans="2:59" ht="20.100000000000001" customHeight="1" x14ac:dyDescent="0.15">
      <c r="B167" s="25"/>
      <c r="E167" s="12">
        <v>1</v>
      </c>
      <c r="G167" s="17"/>
      <c r="H167" s="15">
        <v>2</v>
      </c>
      <c r="I167" s="17">
        <v>1</v>
      </c>
      <c r="J167" s="26"/>
      <c r="K167" s="17"/>
      <c r="L167" s="17"/>
      <c r="M167" s="17"/>
      <c r="O167" s="17">
        <v>1</v>
      </c>
      <c r="P167" s="17"/>
      <c r="Q167" s="17"/>
      <c r="R167" s="17"/>
      <c r="S167" s="17"/>
      <c r="U167" s="17">
        <v>1</v>
      </c>
      <c r="AA167" s="17">
        <f t="shared" si="23"/>
        <v>0</v>
      </c>
      <c r="AB167" s="27"/>
      <c r="AC167" s="27"/>
      <c r="AD167" s="27"/>
      <c r="AE167" s="27"/>
      <c r="AF167" s="27"/>
      <c r="AG167" s="27"/>
      <c r="AH167" s="27"/>
      <c r="AI167" s="27"/>
      <c r="AJ167" s="27"/>
      <c r="AY167" s="13">
        <f t="shared" si="31"/>
        <v>1</v>
      </c>
      <c r="AZ167" s="28">
        <f t="shared" si="24"/>
        <v>0</v>
      </c>
      <c r="BA167" s="28">
        <f t="shared" si="25"/>
        <v>0</v>
      </c>
      <c r="BB167" s="28">
        <f t="shared" si="22"/>
        <v>0</v>
      </c>
      <c r="BC167" s="28">
        <f t="shared" si="26"/>
        <v>0</v>
      </c>
      <c r="BD167" s="28">
        <f t="shared" si="27"/>
        <v>0</v>
      </c>
      <c r="BE167" s="28">
        <f t="shared" si="28"/>
        <v>0</v>
      </c>
      <c r="BF167" s="28">
        <f t="shared" si="29"/>
        <v>0</v>
      </c>
      <c r="BG167" s="29">
        <f t="shared" si="30"/>
        <v>0</v>
      </c>
    </row>
    <row r="168" spans="2:59" ht="20.100000000000001" customHeight="1" x14ac:dyDescent="0.15">
      <c r="B168" s="25"/>
      <c r="E168" s="12">
        <v>1</v>
      </c>
      <c r="G168" s="17"/>
      <c r="I168" s="17">
        <v>2</v>
      </c>
      <c r="J168" s="26"/>
      <c r="K168" s="17"/>
      <c r="L168" s="17"/>
      <c r="M168" s="17"/>
      <c r="O168" s="17">
        <v>1</v>
      </c>
      <c r="P168" s="17"/>
      <c r="Q168" s="17"/>
      <c r="R168" s="17"/>
      <c r="S168" s="17"/>
      <c r="U168" s="17">
        <v>1</v>
      </c>
      <c r="AA168" s="17">
        <f t="shared" si="23"/>
        <v>0</v>
      </c>
      <c r="AB168" s="27"/>
      <c r="AC168" s="27"/>
      <c r="AD168" s="27"/>
      <c r="AE168" s="27"/>
      <c r="AF168" s="27"/>
      <c r="AG168" s="27"/>
      <c r="AH168" s="27"/>
      <c r="AI168" s="27"/>
      <c r="AJ168" s="27"/>
      <c r="AY168" s="13">
        <f t="shared" si="31"/>
        <v>1</v>
      </c>
      <c r="AZ168" s="28">
        <f t="shared" si="24"/>
        <v>0</v>
      </c>
      <c r="BA168" s="28">
        <f t="shared" si="25"/>
        <v>0</v>
      </c>
      <c r="BB168" s="28">
        <f t="shared" si="22"/>
        <v>0</v>
      </c>
      <c r="BC168" s="28">
        <f t="shared" si="26"/>
        <v>0</v>
      </c>
      <c r="BD168" s="28">
        <f t="shared" si="27"/>
        <v>0</v>
      </c>
      <c r="BE168" s="28">
        <f t="shared" si="28"/>
        <v>0</v>
      </c>
      <c r="BF168" s="28">
        <f t="shared" si="29"/>
        <v>0</v>
      </c>
      <c r="BG168" s="29">
        <f t="shared" si="30"/>
        <v>0</v>
      </c>
    </row>
    <row r="169" spans="2:59" ht="20.100000000000001" customHeight="1" x14ac:dyDescent="0.15">
      <c r="B169" s="25"/>
      <c r="E169" s="12">
        <v>1</v>
      </c>
      <c r="G169" s="17"/>
      <c r="I169" s="17">
        <v>2</v>
      </c>
      <c r="J169" s="26"/>
      <c r="K169" s="17"/>
      <c r="L169" s="17"/>
      <c r="M169" s="17"/>
      <c r="O169" s="17">
        <v>1</v>
      </c>
      <c r="P169" s="17"/>
      <c r="Q169" s="17"/>
      <c r="R169" s="17"/>
      <c r="S169" s="17"/>
      <c r="U169" s="17">
        <v>1</v>
      </c>
      <c r="AA169" s="17">
        <f t="shared" si="23"/>
        <v>0</v>
      </c>
      <c r="AB169" s="27"/>
      <c r="AC169" s="27"/>
      <c r="AD169" s="27"/>
      <c r="AE169" s="27"/>
      <c r="AF169" s="27"/>
      <c r="AG169" s="27"/>
      <c r="AH169" s="27"/>
      <c r="AI169" s="27"/>
      <c r="AJ169" s="27"/>
      <c r="AY169" s="13">
        <f t="shared" si="31"/>
        <v>1</v>
      </c>
      <c r="AZ169" s="28">
        <f t="shared" si="24"/>
        <v>0</v>
      </c>
      <c r="BA169" s="28">
        <f t="shared" si="25"/>
        <v>0</v>
      </c>
      <c r="BB169" s="28">
        <f t="shared" si="22"/>
        <v>0</v>
      </c>
      <c r="BC169" s="28">
        <f t="shared" si="26"/>
        <v>0</v>
      </c>
      <c r="BD169" s="28">
        <f t="shared" si="27"/>
        <v>0</v>
      </c>
      <c r="BE169" s="28">
        <f t="shared" si="28"/>
        <v>0</v>
      </c>
      <c r="BF169" s="28">
        <f t="shared" si="29"/>
        <v>0</v>
      </c>
      <c r="BG169" s="29">
        <f t="shared" si="30"/>
        <v>0</v>
      </c>
    </row>
    <row r="170" spans="2:59" ht="20.100000000000001" customHeight="1" x14ac:dyDescent="0.15">
      <c r="E170" s="12">
        <v>1</v>
      </c>
      <c r="G170" s="17"/>
      <c r="I170" s="17">
        <v>2</v>
      </c>
      <c r="J170" s="26"/>
      <c r="K170" s="17"/>
      <c r="L170" s="17"/>
      <c r="M170" s="17"/>
      <c r="O170" s="17">
        <v>1</v>
      </c>
      <c r="P170" s="17"/>
      <c r="Q170" s="17"/>
      <c r="R170" s="17"/>
      <c r="S170" s="17"/>
      <c r="U170" s="17">
        <v>1</v>
      </c>
      <c r="AA170" s="17">
        <f t="shared" si="23"/>
        <v>0</v>
      </c>
      <c r="AB170" s="27"/>
      <c r="AC170" s="27"/>
      <c r="AD170" s="27"/>
      <c r="AE170" s="27"/>
      <c r="AF170" s="27"/>
      <c r="AG170" s="27"/>
      <c r="AH170" s="27"/>
      <c r="AI170" s="27"/>
      <c r="AJ170" s="27"/>
      <c r="AY170" s="13">
        <f t="shared" si="31"/>
        <v>1</v>
      </c>
      <c r="AZ170" s="28">
        <f t="shared" si="24"/>
        <v>0</v>
      </c>
      <c r="BA170" s="28">
        <f t="shared" si="25"/>
        <v>0</v>
      </c>
      <c r="BB170" s="28">
        <f t="shared" si="22"/>
        <v>0</v>
      </c>
      <c r="BC170" s="28">
        <f t="shared" si="26"/>
        <v>0</v>
      </c>
      <c r="BD170" s="28">
        <f t="shared" si="27"/>
        <v>0</v>
      </c>
      <c r="BE170" s="28">
        <f t="shared" si="28"/>
        <v>0</v>
      </c>
      <c r="BF170" s="28">
        <f t="shared" si="29"/>
        <v>0</v>
      </c>
      <c r="BG170" s="29">
        <f t="shared" si="30"/>
        <v>0</v>
      </c>
    </row>
    <row r="171" spans="2:59" ht="20.100000000000001" customHeight="1" x14ac:dyDescent="0.15">
      <c r="E171" s="12">
        <v>1</v>
      </c>
      <c r="G171" s="17"/>
      <c r="I171" s="17">
        <v>2</v>
      </c>
      <c r="J171" s="26"/>
      <c r="K171" s="17"/>
      <c r="L171" s="17"/>
      <c r="M171" s="17"/>
      <c r="O171" s="17">
        <v>1</v>
      </c>
      <c r="P171" s="17"/>
      <c r="Q171" s="17"/>
      <c r="R171" s="17"/>
      <c r="S171" s="17"/>
      <c r="U171" s="17">
        <v>1</v>
      </c>
      <c r="AA171" s="17">
        <f t="shared" si="23"/>
        <v>0</v>
      </c>
      <c r="AB171" s="27"/>
      <c r="AC171" s="27"/>
      <c r="AD171" s="27"/>
      <c r="AE171" s="27"/>
      <c r="AF171" s="27"/>
      <c r="AG171" s="27"/>
      <c r="AH171" s="27"/>
      <c r="AI171" s="27"/>
      <c r="AJ171" s="27"/>
      <c r="AY171" s="13">
        <f t="shared" si="31"/>
        <v>1</v>
      </c>
      <c r="AZ171" s="28">
        <f t="shared" si="24"/>
        <v>0</v>
      </c>
      <c r="BA171" s="28">
        <f t="shared" si="25"/>
        <v>0</v>
      </c>
      <c r="BB171" s="28">
        <f t="shared" si="22"/>
        <v>0</v>
      </c>
      <c r="BC171" s="28">
        <f t="shared" si="26"/>
        <v>0</v>
      </c>
      <c r="BD171" s="28">
        <f t="shared" si="27"/>
        <v>0</v>
      </c>
      <c r="BE171" s="28">
        <f t="shared" si="28"/>
        <v>0</v>
      </c>
      <c r="BF171" s="28">
        <f t="shared" si="29"/>
        <v>0</v>
      </c>
      <c r="BG171" s="29">
        <f t="shared" si="30"/>
        <v>0</v>
      </c>
    </row>
    <row r="172" spans="2:59" ht="20.100000000000001" customHeight="1" x14ac:dyDescent="0.15">
      <c r="B172" s="25"/>
      <c r="E172" s="12">
        <v>1</v>
      </c>
      <c r="G172" s="17"/>
      <c r="I172" s="17">
        <v>2</v>
      </c>
      <c r="J172" s="26"/>
      <c r="K172" s="17"/>
      <c r="L172" s="17"/>
      <c r="M172" s="17"/>
      <c r="O172" s="17">
        <v>1</v>
      </c>
      <c r="P172" s="17"/>
      <c r="Q172" s="17"/>
      <c r="R172" s="17"/>
      <c r="S172" s="17"/>
      <c r="U172" s="17">
        <v>1</v>
      </c>
      <c r="AA172" s="17">
        <f t="shared" si="23"/>
        <v>0</v>
      </c>
      <c r="AB172" s="27"/>
      <c r="AC172" s="27"/>
      <c r="AD172" s="27"/>
      <c r="AE172" s="27"/>
      <c r="AF172" s="27"/>
      <c r="AG172" s="27"/>
      <c r="AH172" s="27"/>
      <c r="AI172" s="27"/>
      <c r="AJ172" s="27"/>
      <c r="AY172" s="13">
        <f t="shared" si="31"/>
        <v>1</v>
      </c>
      <c r="AZ172" s="28">
        <f t="shared" si="24"/>
        <v>0</v>
      </c>
      <c r="BA172" s="28">
        <f t="shared" si="25"/>
        <v>0</v>
      </c>
      <c r="BB172" s="28">
        <f t="shared" si="22"/>
        <v>0</v>
      </c>
      <c r="BC172" s="28">
        <f t="shared" si="26"/>
        <v>0</v>
      </c>
      <c r="BD172" s="28">
        <f t="shared" si="27"/>
        <v>0</v>
      </c>
      <c r="BE172" s="28">
        <f t="shared" si="28"/>
        <v>0</v>
      </c>
      <c r="BF172" s="28">
        <f t="shared" si="29"/>
        <v>0</v>
      </c>
      <c r="BG172" s="29">
        <f t="shared" si="30"/>
        <v>0</v>
      </c>
    </row>
    <row r="173" spans="2:59" ht="20.100000000000001" customHeight="1" x14ac:dyDescent="0.15">
      <c r="E173" s="12">
        <v>1</v>
      </c>
      <c r="G173" s="17"/>
      <c r="I173" s="17">
        <v>1</v>
      </c>
      <c r="J173" s="26"/>
      <c r="K173" s="17"/>
      <c r="L173" s="17"/>
      <c r="M173" s="17"/>
      <c r="O173" s="17">
        <v>1</v>
      </c>
      <c r="P173" s="17"/>
      <c r="Q173" s="17"/>
      <c r="R173" s="17"/>
      <c r="S173" s="17"/>
      <c r="U173" s="17">
        <v>1</v>
      </c>
      <c r="AA173" s="17">
        <f t="shared" si="23"/>
        <v>0</v>
      </c>
      <c r="AB173" s="27"/>
      <c r="AC173" s="27"/>
      <c r="AD173" s="27"/>
      <c r="AE173" s="27"/>
      <c r="AF173" s="27"/>
      <c r="AG173" s="27"/>
      <c r="AH173" s="27"/>
      <c r="AI173" s="27"/>
      <c r="AJ173" s="27"/>
      <c r="AY173" s="13">
        <f t="shared" si="31"/>
        <v>1</v>
      </c>
      <c r="AZ173" s="28">
        <f t="shared" si="24"/>
        <v>0</v>
      </c>
      <c r="BA173" s="28">
        <f t="shared" si="25"/>
        <v>0</v>
      </c>
      <c r="BB173" s="28">
        <f t="shared" si="22"/>
        <v>0</v>
      </c>
      <c r="BC173" s="28">
        <f t="shared" si="26"/>
        <v>0</v>
      </c>
      <c r="BD173" s="28">
        <f t="shared" si="27"/>
        <v>0</v>
      </c>
      <c r="BE173" s="28">
        <f t="shared" si="28"/>
        <v>0</v>
      </c>
      <c r="BF173" s="28">
        <f t="shared" si="29"/>
        <v>0</v>
      </c>
      <c r="BG173" s="29">
        <f t="shared" si="30"/>
        <v>0</v>
      </c>
    </row>
    <row r="174" spans="2:59" ht="20.100000000000001" customHeight="1" x14ac:dyDescent="0.15">
      <c r="B174" s="25"/>
      <c r="E174" s="12">
        <v>1</v>
      </c>
      <c r="G174" s="17"/>
      <c r="I174" s="17">
        <v>2</v>
      </c>
      <c r="J174" s="26"/>
      <c r="K174" s="17"/>
      <c r="L174" s="17"/>
      <c r="M174" s="17"/>
      <c r="O174" s="17">
        <v>1</v>
      </c>
      <c r="P174" s="12"/>
      <c r="Q174" s="17"/>
      <c r="R174" s="17"/>
      <c r="S174" s="17"/>
      <c r="U174" s="17">
        <v>1</v>
      </c>
      <c r="AA174" s="17">
        <f t="shared" si="23"/>
        <v>0</v>
      </c>
      <c r="AB174" s="27"/>
      <c r="AC174" s="27"/>
      <c r="AD174" s="27"/>
      <c r="AE174" s="27"/>
      <c r="AF174" s="27"/>
      <c r="AG174" s="27"/>
      <c r="AH174" s="27"/>
      <c r="AI174" s="27"/>
      <c r="AJ174" s="27"/>
      <c r="AY174" s="13">
        <f t="shared" si="31"/>
        <v>1</v>
      </c>
      <c r="AZ174" s="28">
        <f t="shared" si="24"/>
        <v>0</v>
      </c>
      <c r="BA174" s="28">
        <f t="shared" si="25"/>
        <v>0</v>
      </c>
      <c r="BB174" s="28">
        <f t="shared" si="22"/>
        <v>0</v>
      </c>
      <c r="BC174" s="28">
        <f t="shared" si="26"/>
        <v>0</v>
      </c>
      <c r="BD174" s="28">
        <f t="shared" si="27"/>
        <v>0</v>
      </c>
      <c r="BE174" s="28">
        <f t="shared" si="28"/>
        <v>0</v>
      </c>
      <c r="BF174" s="28">
        <f t="shared" si="29"/>
        <v>0</v>
      </c>
      <c r="BG174" s="29">
        <f t="shared" si="30"/>
        <v>0</v>
      </c>
    </row>
    <row r="175" spans="2:59" ht="20.100000000000001" customHeight="1" x14ac:dyDescent="0.15">
      <c r="B175" s="25"/>
      <c r="E175" s="12">
        <v>1</v>
      </c>
      <c r="G175" s="17"/>
      <c r="I175" s="17">
        <v>2</v>
      </c>
      <c r="J175" s="26"/>
      <c r="K175" s="17"/>
      <c r="L175" s="17"/>
      <c r="M175" s="17"/>
      <c r="O175" s="17">
        <v>1</v>
      </c>
      <c r="P175" s="12"/>
      <c r="Q175" s="17"/>
      <c r="R175" s="17"/>
      <c r="S175" s="17"/>
      <c r="U175" s="17">
        <v>1</v>
      </c>
      <c r="AA175" s="17">
        <f t="shared" si="23"/>
        <v>0</v>
      </c>
      <c r="AB175" s="27"/>
      <c r="AC175" s="27"/>
      <c r="AD175" s="27"/>
      <c r="AE175" s="27"/>
      <c r="AF175" s="27"/>
      <c r="AG175" s="27"/>
      <c r="AH175" s="27"/>
      <c r="AI175" s="27"/>
      <c r="AJ175" s="27"/>
      <c r="AY175" s="13">
        <f t="shared" si="31"/>
        <v>1</v>
      </c>
      <c r="AZ175" s="28">
        <f t="shared" si="24"/>
        <v>0</v>
      </c>
      <c r="BA175" s="28">
        <f t="shared" si="25"/>
        <v>0</v>
      </c>
      <c r="BB175" s="28">
        <f t="shared" si="22"/>
        <v>0</v>
      </c>
      <c r="BC175" s="28">
        <f t="shared" si="26"/>
        <v>0</v>
      </c>
      <c r="BD175" s="28">
        <f t="shared" si="27"/>
        <v>0</v>
      </c>
      <c r="BE175" s="28">
        <f t="shared" si="28"/>
        <v>0</v>
      </c>
      <c r="BF175" s="28">
        <f t="shared" si="29"/>
        <v>0</v>
      </c>
      <c r="BG175" s="29">
        <f t="shared" si="30"/>
        <v>0</v>
      </c>
    </row>
    <row r="176" spans="2:59" ht="20.100000000000001" customHeight="1" x14ac:dyDescent="0.15">
      <c r="E176" s="12">
        <v>1</v>
      </c>
      <c r="G176" s="17"/>
      <c r="I176" s="17">
        <v>2</v>
      </c>
      <c r="J176" s="26"/>
      <c r="K176" s="17"/>
      <c r="L176" s="17"/>
      <c r="M176" s="17"/>
      <c r="O176" s="17">
        <v>1</v>
      </c>
      <c r="P176" s="17"/>
      <c r="Q176" s="17"/>
      <c r="R176" s="17"/>
      <c r="S176" s="17"/>
      <c r="U176" s="17">
        <v>1</v>
      </c>
      <c r="AA176" s="17">
        <f t="shared" si="23"/>
        <v>0</v>
      </c>
      <c r="AB176" s="27"/>
      <c r="AC176" s="27"/>
      <c r="AD176" s="27"/>
      <c r="AE176" s="27"/>
      <c r="AF176" s="27"/>
      <c r="AG176" s="27"/>
      <c r="AH176" s="27"/>
      <c r="AI176" s="27"/>
      <c r="AJ176" s="27"/>
      <c r="AY176" s="13">
        <f t="shared" si="31"/>
        <v>1</v>
      </c>
      <c r="AZ176" s="28">
        <f t="shared" si="24"/>
        <v>0</v>
      </c>
      <c r="BA176" s="28">
        <f t="shared" si="25"/>
        <v>0</v>
      </c>
      <c r="BB176" s="28">
        <f t="shared" si="22"/>
        <v>0</v>
      </c>
      <c r="BC176" s="28">
        <f t="shared" si="26"/>
        <v>0</v>
      </c>
      <c r="BD176" s="28">
        <f t="shared" si="27"/>
        <v>0</v>
      </c>
      <c r="BE176" s="28">
        <f t="shared" si="28"/>
        <v>0</v>
      </c>
      <c r="BF176" s="28">
        <f t="shared" si="29"/>
        <v>0</v>
      </c>
      <c r="BG176" s="29">
        <f t="shared" si="30"/>
        <v>0</v>
      </c>
    </row>
    <row r="177" spans="2:59" ht="20.100000000000001" customHeight="1" x14ac:dyDescent="0.15">
      <c r="B177" s="25"/>
      <c r="E177" s="12">
        <v>1</v>
      </c>
      <c r="G177" s="17"/>
      <c r="I177" s="17">
        <v>2</v>
      </c>
      <c r="J177" s="26"/>
      <c r="K177" s="17"/>
      <c r="L177" s="17"/>
      <c r="M177" s="17"/>
      <c r="O177" s="17">
        <v>1</v>
      </c>
      <c r="P177" s="12"/>
      <c r="Q177" s="17"/>
      <c r="R177" s="17"/>
      <c r="U177" s="17">
        <v>1</v>
      </c>
      <c r="AA177" s="17">
        <f t="shared" si="23"/>
        <v>0</v>
      </c>
      <c r="AB177" s="27"/>
      <c r="AC177" s="27"/>
      <c r="AD177" s="27"/>
      <c r="AE177" s="27"/>
      <c r="AF177" s="27"/>
      <c r="AG177" s="27"/>
      <c r="AH177" s="27"/>
      <c r="AI177" s="27"/>
      <c r="AJ177" s="27"/>
      <c r="AY177" s="13">
        <f t="shared" si="31"/>
        <v>1</v>
      </c>
      <c r="AZ177" s="28">
        <f t="shared" si="24"/>
        <v>0</v>
      </c>
      <c r="BA177" s="28">
        <f t="shared" si="25"/>
        <v>0</v>
      </c>
      <c r="BB177" s="28">
        <f t="shared" si="22"/>
        <v>0</v>
      </c>
      <c r="BC177" s="28">
        <f t="shared" si="26"/>
        <v>0</v>
      </c>
      <c r="BD177" s="28">
        <f t="shared" si="27"/>
        <v>0</v>
      </c>
      <c r="BE177" s="28">
        <f t="shared" si="28"/>
        <v>0</v>
      </c>
      <c r="BF177" s="28">
        <f t="shared" si="29"/>
        <v>0</v>
      </c>
      <c r="BG177" s="29">
        <f t="shared" si="30"/>
        <v>0</v>
      </c>
    </row>
    <row r="178" spans="2:59" ht="20.100000000000001" customHeight="1" x14ac:dyDescent="0.15">
      <c r="E178" s="12">
        <v>1</v>
      </c>
      <c r="G178" s="17"/>
      <c r="I178" s="17">
        <v>2</v>
      </c>
      <c r="J178" s="26"/>
      <c r="K178" s="17"/>
      <c r="L178" s="17"/>
      <c r="M178" s="17"/>
      <c r="O178" s="17">
        <v>1</v>
      </c>
      <c r="P178" s="12"/>
      <c r="Q178" s="17"/>
      <c r="R178" s="17"/>
      <c r="U178" s="17">
        <v>1</v>
      </c>
      <c r="AA178" s="17">
        <f t="shared" si="23"/>
        <v>0</v>
      </c>
      <c r="AB178" s="27"/>
      <c r="AC178" s="27"/>
      <c r="AD178" s="27"/>
      <c r="AE178" s="27"/>
      <c r="AF178" s="27"/>
      <c r="AG178" s="27"/>
      <c r="AH178" s="27"/>
      <c r="AI178" s="27"/>
      <c r="AJ178" s="27"/>
      <c r="AY178" s="13">
        <f t="shared" si="31"/>
        <v>1</v>
      </c>
      <c r="AZ178" s="28">
        <f t="shared" si="24"/>
        <v>0</v>
      </c>
      <c r="BA178" s="28">
        <f t="shared" si="25"/>
        <v>0</v>
      </c>
      <c r="BB178" s="28">
        <f t="shared" si="22"/>
        <v>0</v>
      </c>
      <c r="BC178" s="28">
        <f t="shared" si="26"/>
        <v>0</v>
      </c>
      <c r="BD178" s="28">
        <f t="shared" si="27"/>
        <v>0</v>
      </c>
      <c r="BE178" s="28">
        <f t="shared" si="28"/>
        <v>0</v>
      </c>
      <c r="BF178" s="28">
        <f t="shared" si="29"/>
        <v>0</v>
      </c>
      <c r="BG178" s="29">
        <f t="shared" si="30"/>
        <v>0</v>
      </c>
    </row>
    <row r="179" spans="2:59" ht="20.100000000000001" customHeight="1" x14ac:dyDescent="0.15">
      <c r="E179" s="12">
        <v>1</v>
      </c>
      <c r="G179" s="17"/>
      <c r="I179" s="17">
        <v>2</v>
      </c>
      <c r="J179" s="26"/>
      <c r="K179" s="17"/>
      <c r="L179" s="17"/>
      <c r="M179" s="17"/>
      <c r="O179" s="17">
        <v>1</v>
      </c>
      <c r="P179" s="12"/>
      <c r="Q179" s="17"/>
      <c r="R179" s="17"/>
      <c r="S179" s="17"/>
      <c r="U179" s="17">
        <v>1</v>
      </c>
      <c r="AA179" s="17">
        <f t="shared" si="23"/>
        <v>0</v>
      </c>
      <c r="AB179" s="27"/>
      <c r="AC179" s="27"/>
      <c r="AD179" s="27"/>
      <c r="AE179" s="27"/>
      <c r="AF179" s="27"/>
      <c r="AG179" s="27"/>
      <c r="AH179" s="27"/>
      <c r="AI179" s="27"/>
      <c r="AJ179" s="27"/>
      <c r="AY179" s="13">
        <f t="shared" si="31"/>
        <v>1</v>
      </c>
      <c r="AZ179" s="28">
        <f t="shared" si="24"/>
        <v>0</v>
      </c>
      <c r="BA179" s="28">
        <f t="shared" si="25"/>
        <v>0</v>
      </c>
      <c r="BB179" s="28">
        <f t="shared" si="22"/>
        <v>0</v>
      </c>
      <c r="BC179" s="28">
        <f t="shared" si="26"/>
        <v>0</v>
      </c>
      <c r="BD179" s="28">
        <f t="shared" si="27"/>
        <v>0</v>
      </c>
      <c r="BE179" s="28">
        <f t="shared" si="28"/>
        <v>0</v>
      </c>
      <c r="BF179" s="28">
        <f t="shared" si="29"/>
        <v>0</v>
      </c>
      <c r="BG179" s="29">
        <f t="shared" si="30"/>
        <v>0</v>
      </c>
    </row>
    <row r="180" spans="2:59" ht="20.100000000000001" customHeight="1" x14ac:dyDescent="0.15">
      <c r="B180" s="25"/>
      <c r="E180" s="12">
        <v>1</v>
      </c>
      <c r="G180" s="17"/>
      <c r="I180" s="17">
        <v>2</v>
      </c>
      <c r="J180" s="26"/>
      <c r="K180" s="17"/>
      <c r="L180" s="17"/>
      <c r="M180" s="17"/>
      <c r="O180" s="17">
        <v>1</v>
      </c>
      <c r="P180" s="12"/>
      <c r="Q180" s="17"/>
      <c r="R180" s="17"/>
      <c r="S180" s="17"/>
      <c r="U180" s="17">
        <v>1</v>
      </c>
      <c r="AA180" s="17">
        <f t="shared" si="23"/>
        <v>0</v>
      </c>
      <c r="AB180" s="27"/>
      <c r="AC180" s="27"/>
      <c r="AD180" s="27"/>
      <c r="AE180" s="27"/>
      <c r="AF180" s="27"/>
      <c r="AG180" s="27"/>
      <c r="AH180" s="27"/>
      <c r="AI180" s="27"/>
      <c r="AJ180" s="27"/>
      <c r="AY180" s="13">
        <f t="shared" si="31"/>
        <v>1</v>
      </c>
      <c r="AZ180" s="28">
        <f t="shared" si="24"/>
        <v>0</v>
      </c>
      <c r="BA180" s="28">
        <f t="shared" si="25"/>
        <v>0</v>
      </c>
      <c r="BB180" s="28">
        <f t="shared" si="22"/>
        <v>0</v>
      </c>
      <c r="BC180" s="28">
        <f t="shared" si="26"/>
        <v>0</v>
      </c>
      <c r="BD180" s="28">
        <f t="shared" si="27"/>
        <v>0</v>
      </c>
      <c r="BE180" s="28">
        <f t="shared" si="28"/>
        <v>0</v>
      </c>
      <c r="BF180" s="28">
        <f t="shared" si="29"/>
        <v>0</v>
      </c>
      <c r="BG180" s="29">
        <f t="shared" si="30"/>
        <v>0</v>
      </c>
    </row>
    <row r="181" spans="2:59" ht="20.100000000000001" customHeight="1" x14ac:dyDescent="0.15">
      <c r="B181" s="25"/>
      <c r="E181" s="12">
        <v>1</v>
      </c>
      <c r="G181" s="17"/>
      <c r="I181" s="17">
        <v>2</v>
      </c>
      <c r="J181" s="26"/>
      <c r="K181" s="17"/>
      <c r="L181" s="17"/>
      <c r="M181" s="17"/>
      <c r="O181" s="17">
        <v>1</v>
      </c>
      <c r="P181" s="17"/>
      <c r="Q181" s="17"/>
      <c r="R181" s="17"/>
      <c r="S181" s="17"/>
      <c r="U181" s="17">
        <v>1</v>
      </c>
      <c r="AA181" s="17">
        <f t="shared" si="23"/>
        <v>0</v>
      </c>
      <c r="AB181" s="27"/>
      <c r="AC181" s="27"/>
      <c r="AD181" s="27"/>
      <c r="AE181" s="27"/>
      <c r="AF181" s="27"/>
      <c r="AG181" s="27"/>
      <c r="AH181" s="27"/>
      <c r="AI181" s="27"/>
      <c r="AJ181" s="27"/>
      <c r="AY181" s="13">
        <f t="shared" si="31"/>
        <v>1</v>
      </c>
      <c r="AZ181" s="28">
        <f t="shared" si="24"/>
        <v>0</v>
      </c>
      <c r="BA181" s="28">
        <f t="shared" si="25"/>
        <v>0</v>
      </c>
      <c r="BB181" s="28">
        <f t="shared" si="22"/>
        <v>0</v>
      </c>
      <c r="BC181" s="28">
        <f t="shared" si="26"/>
        <v>0</v>
      </c>
      <c r="BD181" s="28">
        <f t="shared" si="27"/>
        <v>0</v>
      </c>
      <c r="BE181" s="28">
        <f t="shared" si="28"/>
        <v>0</v>
      </c>
      <c r="BF181" s="28">
        <f t="shared" si="29"/>
        <v>0</v>
      </c>
      <c r="BG181" s="29">
        <f t="shared" si="30"/>
        <v>0</v>
      </c>
    </row>
    <row r="182" spans="2:59" ht="20.100000000000001" customHeight="1" x14ac:dyDescent="0.15">
      <c r="E182" s="12">
        <v>1</v>
      </c>
      <c r="G182" s="17"/>
      <c r="I182" s="17">
        <v>2</v>
      </c>
      <c r="J182" s="26"/>
      <c r="K182" s="17"/>
      <c r="L182" s="17"/>
      <c r="M182" s="17"/>
      <c r="O182" s="17">
        <v>2</v>
      </c>
      <c r="P182" s="17"/>
      <c r="Q182" s="17"/>
      <c r="R182" s="17"/>
      <c r="S182" s="17"/>
      <c r="U182" s="17">
        <v>1</v>
      </c>
      <c r="AA182" s="17">
        <f t="shared" si="23"/>
        <v>0</v>
      </c>
      <c r="AB182" s="27"/>
      <c r="AC182" s="27"/>
      <c r="AD182" s="27"/>
      <c r="AE182" s="27"/>
      <c r="AF182" s="27"/>
      <c r="AG182" s="27"/>
      <c r="AH182" s="27"/>
      <c r="AI182" s="27"/>
      <c r="AJ182" s="27"/>
      <c r="AY182" s="13">
        <f t="shared" si="31"/>
        <v>1</v>
      </c>
      <c r="AZ182" s="28">
        <f t="shared" si="24"/>
        <v>0</v>
      </c>
      <c r="BA182" s="28">
        <f t="shared" si="25"/>
        <v>0</v>
      </c>
      <c r="BB182" s="28">
        <f t="shared" si="22"/>
        <v>0</v>
      </c>
      <c r="BC182" s="28">
        <f t="shared" si="26"/>
        <v>0</v>
      </c>
      <c r="BD182" s="28">
        <f t="shared" si="27"/>
        <v>0</v>
      </c>
      <c r="BE182" s="28">
        <f t="shared" si="28"/>
        <v>0</v>
      </c>
      <c r="BF182" s="28">
        <f t="shared" si="29"/>
        <v>0</v>
      </c>
      <c r="BG182" s="29">
        <f t="shared" si="30"/>
        <v>0</v>
      </c>
    </row>
    <row r="183" spans="2:59" ht="20.100000000000001" customHeight="1" x14ac:dyDescent="0.15">
      <c r="E183" s="12">
        <v>1</v>
      </c>
      <c r="G183" s="17"/>
      <c r="I183" s="17">
        <v>2</v>
      </c>
      <c r="J183" s="26"/>
      <c r="K183" s="17"/>
      <c r="L183" s="17"/>
      <c r="M183" s="17"/>
      <c r="O183" s="17">
        <v>1</v>
      </c>
      <c r="P183" s="17"/>
      <c r="Q183" s="17"/>
      <c r="R183" s="17"/>
      <c r="S183" s="17"/>
      <c r="U183" s="17">
        <v>1</v>
      </c>
      <c r="AA183" s="17">
        <f t="shared" si="23"/>
        <v>0</v>
      </c>
      <c r="AB183" s="27"/>
      <c r="AC183" s="27"/>
      <c r="AD183" s="27"/>
      <c r="AE183" s="27"/>
      <c r="AF183" s="27"/>
      <c r="AG183" s="27"/>
      <c r="AH183" s="27"/>
      <c r="AI183" s="27"/>
      <c r="AJ183" s="27"/>
      <c r="AY183" s="13">
        <f t="shared" si="31"/>
        <v>1</v>
      </c>
      <c r="AZ183" s="28">
        <f t="shared" si="24"/>
        <v>0</v>
      </c>
      <c r="BA183" s="28">
        <f t="shared" si="25"/>
        <v>0</v>
      </c>
      <c r="BB183" s="28">
        <f t="shared" si="22"/>
        <v>0</v>
      </c>
      <c r="BC183" s="28">
        <f t="shared" si="26"/>
        <v>0</v>
      </c>
      <c r="BD183" s="28">
        <f t="shared" si="27"/>
        <v>0</v>
      </c>
      <c r="BE183" s="28">
        <f t="shared" si="28"/>
        <v>0</v>
      </c>
      <c r="BF183" s="28">
        <f t="shared" si="29"/>
        <v>0</v>
      </c>
      <c r="BG183" s="29">
        <f t="shared" si="30"/>
        <v>0</v>
      </c>
    </row>
    <row r="184" spans="2:59" ht="20.100000000000001" customHeight="1" x14ac:dyDescent="0.15">
      <c r="E184" s="12">
        <v>1</v>
      </c>
      <c r="G184" s="17"/>
      <c r="I184" s="17">
        <v>2</v>
      </c>
      <c r="J184" s="26"/>
      <c r="K184" s="17"/>
      <c r="L184" s="17"/>
      <c r="M184" s="17"/>
      <c r="O184" s="17">
        <v>1</v>
      </c>
      <c r="P184" s="17"/>
      <c r="Q184" s="17"/>
      <c r="R184" s="17"/>
      <c r="S184" s="17"/>
      <c r="U184" s="17">
        <v>1</v>
      </c>
      <c r="AA184" s="17">
        <f t="shared" si="23"/>
        <v>0</v>
      </c>
      <c r="AB184" s="27"/>
      <c r="AC184" s="27"/>
      <c r="AD184" s="27"/>
      <c r="AE184" s="27"/>
      <c r="AF184" s="27"/>
      <c r="AG184" s="27"/>
      <c r="AH184" s="27"/>
      <c r="AI184" s="27"/>
      <c r="AJ184" s="27"/>
      <c r="AY184" s="13">
        <f t="shared" si="31"/>
        <v>1</v>
      </c>
      <c r="AZ184" s="28">
        <f t="shared" si="24"/>
        <v>0</v>
      </c>
      <c r="BA184" s="28">
        <f t="shared" si="25"/>
        <v>0</v>
      </c>
      <c r="BB184" s="28">
        <f t="shared" si="22"/>
        <v>0</v>
      </c>
      <c r="BC184" s="28">
        <f t="shared" si="26"/>
        <v>0</v>
      </c>
      <c r="BD184" s="28">
        <f t="shared" si="27"/>
        <v>0</v>
      </c>
      <c r="BE184" s="28">
        <f t="shared" si="28"/>
        <v>0</v>
      </c>
      <c r="BF184" s="28">
        <f t="shared" si="29"/>
        <v>0</v>
      </c>
      <c r="BG184" s="29">
        <f t="shared" si="30"/>
        <v>0</v>
      </c>
    </row>
    <row r="185" spans="2:59" ht="20.100000000000001" customHeight="1" x14ac:dyDescent="0.15">
      <c r="E185" s="12">
        <v>1</v>
      </c>
      <c r="G185" s="17"/>
      <c r="I185" s="17">
        <v>2</v>
      </c>
      <c r="J185" s="26"/>
      <c r="K185" s="17"/>
      <c r="L185" s="17"/>
      <c r="M185" s="17"/>
      <c r="O185" s="17">
        <v>1</v>
      </c>
      <c r="P185" s="17"/>
      <c r="Q185" s="17"/>
      <c r="R185" s="17"/>
      <c r="S185" s="17"/>
      <c r="U185" s="17">
        <v>1</v>
      </c>
      <c r="AA185" s="17">
        <f t="shared" si="23"/>
        <v>0</v>
      </c>
      <c r="AB185" s="27"/>
      <c r="AC185" s="27"/>
      <c r="AD185" s="27"/>
      <c r="AE185" s="27"/>
      <c r="AF185" s="27"/>
      <c r="AG185" s="27"/>
      <c r="AH185" s="27"/>
      <c r="AI185" s="27"/>
      <c r="AJ185" s="27"/>
      <c r="AY185" s="13">
        <f t="shared" si="31"/>
        <v>1</v>
      </c>
      <c r="AZ185" s="28">
        <f t="shared" si="24"/>
        <v>0</v>
      </c>
      <c r="BA185" s="28">
        <f t="shared" si="25"/>
        <v>0</v>
      </c>
      <c r="BB185" s="28">
        <f t="shared" si="22"/>
        <v>0</v>
      </c>
      <c r="BC185" s="28">
        <f t="shared" si="26"/>
        <v>0</v>
      </c>
      <c r="BD185" s="28">
        <f t="shared" si="27"/>
        <v>0</v>
      </c>
      <c r="BE185" s="28">
        <f t="shared" si="28"/>
        <v>0</v>
      </c>
      <c r="BF185" s="28">
        <f t="shared" si="29"/>
        <v>0</v>
      </c>
      <c r="BG185" s="29">
        <f t="shared" si="30"/>
        <v>0</v>
      </c>
    </row>
    <row r="186" spans="2:59" ht="20.100000000000001" customHeight="1" x14ac:dyDescent="0.15">
      <c r="E186" s="12">
        <v>1</v>
      </c>
      <c r="G186" s="17"/>
      <c r="I186" s="17">
        <v>2</v>
      </c>
      <c r="J186" s="26"/>
      <c r="K186" s="17"/>
      <c r="L186" s="17"/>
      <c r="M186" s="17"/>
      <c r="O186" s="17">
        <v>1</v>
      </c>
      <c r="P186" s="17"/>
      <c r="Q186" s="17"/>
      <c r="R186" s="17"/>
      <c r="S186" s="17"/>
      <c r="U186" s="17">
        <v>1</v>
      </c>
      <c r="AA186" s="17">
        <f t="shared" si="23"/>
        <v>0</v>
      </c>
      <c r="AB186" s="27"/>
      <c r="AC186" s="27"/>
      <c r="AD186" s="27"/>
      <c r="AE186" s="27"/>
      <c r="AF186" s="27"/>
      <c r="AG186" s="27"/>
      <c r="AH186" s="27"/>
      <c r="AI186" s="27"/>
      <c r="AJ186" s="27"/>
      <c r="AY186" s="13">
        <f t="shared" si="31"/>
        <v>1</v>
      </c>
      <c r="AZ186" s="28">
        <f t="shared" si="24"/>
        <v>0</v>
      </c>
      <c r="BA186" s="28">
        <f t="shared" si="25"/>
        <v>0</v>
      </c>
      <c r="BB186" s="28">
        <f t="shared" si="22"/>
        <v>0</v>
      </c>
      <c r="BC186" s="28">
        <f t="shared" si="26"/>
        <v>0</v>
      </c>
      <c r="BD186" s="28">
        <f t="shared" si="27"/>
        <v>0</v>
      </c>
      <c r="BE186" s="28">
        <f t="shared" si="28"/>
        <v>0</v>
      </c>
      <c r="BF186" s="28">
        <f t="shared" si="29"/>
        <v>0</v>
      </c>
      <c r="BG186" s="29">
        <f t="shared" si="30"/>
        <v>0</v>
      </c>
    </row>
    <row r="187" spans="2:59" ht="20.100000000000001" customHeight="1" x14ac:dyDescent="0.15">
      <c r="B187" s="25"/>
      <c r="E187" s="12">
        <v>1</v>
      </c>
      <c r="G187" s="17"/>
      <c r="I187" s="17">
        <v>2</v>
      </c>
      <c r="J187" s="26"/>
      <c r="K187" s="17"/>
      <c r="L187" s="17"/>
      <c r="M187" s="17"/>
      <c r="O187" s="17">
        <v>1</v>
      </c>
      <c r="P187" s="17"/>
      <c r="Q187" s="17"/>
      <c r="R187" s="17"/>
      <c r="S187" s="17"/>
      <c r="U187" s="17">
        <v>1</v>
      </c>
      <c r="AA187" s="17">
        <f t="shared" si="23"/>
        <v>0</v>
      </c>
      <c r="AB187" s="27"/>
      <c r="AC187" s="27"/>
      <c r="AD187" s="27"/>
      <c r="AE187" s="27"/>
      <c r="AF187" s="27"/>
      <c r="AG187" s="27"/>
      <c r="AH187" s="27"/>
      <c r="AI187" s="27"/>
      <c r="AJ187" s="27"/>
      <c r="AY187" s="13">
        <f t="shared" si="31"/>
        <v>1</v>
      </c>
      <c r="AZ187" s="28">
        <f t="shared" si="24"/>
        <v>0</v>
      </c>
      <c r="BA187" s="28">
        <f t="shared" si="25"/>
        <v>0</v>
      </c>
      <c r="BB187" s="28">
        <f t="shared" si="22"/>
        <v>0</v>
      </c>
      <c r="BC187" s="28">
        <f t="shared" si="26"/>
        <v>0</v>
      </c>
      <c r="BD187" s="28">
        <f t="shared" si="27"/>
        <v>0</v>
      </c>
      <c r="BE187" s="28">
        <f t="shared" si="28"/>
        <v>0</v>
      </c>
      <c r="BF187" s="28">
        <f t="shared" si="29"/>
        <v>0</v>
      </c>
      <c r="BG187" s="29">
        <f t="shared" si="30"/>
        <v>0</v>
      </c>
    </row>
    <row r="188" spans="2:59" ht="20.100000000000001" customHeight="1" x14ac:dyDescent="0.15">
      <c r="E188" s="12">
        <v>1</v>
      </c>
      <c r="G188" s="17"/>
      <c r="I188" s="17">
        <v>2</v>
      </c>
      <c r="J188" s="26"/>
      <c r="K188" s="17"/>
      <c r="L188" s="17"/>
      <c r="M188" s="17"/>
      <c r="O188" s="17">
        <v>1</v>
      </c>
      <c r="P188" s="17"/>
      <c r="Q188" s="17"/>
      <c r="R188" s="17"/>
      <c r="S188" s="17"/>
      <c r="U188" s="17">
        <v>1</v>
      </c>
      <c r="AA188" s="17">
        <f t="shared" si="23"/>
        <v>0</v>
      </c>
      <c r="AB188" s="27"/>
      <c r="AC188" s="27"/>
      <c r="AD188" s="27"/>
      <c r="AE188" s="27"/>
      <c r="AF188" s="27"/>
      <c r="AG188" s="27"/>
      <c r="AH188" s="27"/>
      <c r="AI188" s="27"/>
      <c r="AJ188" s="27"/>
      <c r="AY188" s="13">
        <f t="shared" si="31"/>
        <v>1</v>
      </c>
      <c r="AZ188" s="28">
        <f t="shared" si="24"/>
        <v>0</v>
      </c>
      <c r="BA188" s="28">
        <f t="shared" si="25"/>
        <v>0</v>
      </c>
      <c r="BB188" s="28">
        <f t="shared" si="22"/>
        <v>0</v>
      </c>
      <c r="BC188" s="28">
        <f t="shared" si="26"/>
        <v>0</v>
      </c>
      <c r="BD188" s="28">
        <f t="shared" si="27"/>
        <v>0</v>
      </c>
      <c r="BE188" s="28">
        <f t="shared" si="28"/>
        <v>0</v>
      </c>
      <c r="BF188" s="28">
        <f t="shared" si="29"/>
        <v>0</v>
      </c>
      <c r="BG188" s="29">
        <f t="shared" si="30"/>
        <v>0</v>
      </c>
    </row>
    <row r="189" spans="2:59" ht="20.100000000000001" customHeight="1" x14ac:dyDescent="0.15">
      <c r="E189" s="12">
        <v>1</v>
      </c>
      <c r="G189" s="17"/>
      <c r="I189" s="17">
        <v>2</v>
      </c>
      <c r="J189" s="26"/>
      <c r="K189" s="17"/>
      <c r="L189" s="17"/>
      <c r="M189" s="17"/>
      <c r="O189" s="17">
        <v>1</v>
      </c>
      <c r="P189" s="17"/>
      <c r="Q189" s="17"/>
      <c r="R189" s="17"/>
      <c r="S189" s="17"/>
      <c r="U189" s="17">
        <v>1</v>
      </c>
      <c r="AA189" s="17">
        <f t="shared" si="23"/>
        <v>0</v>
      </c>
      <c r="AB189" s="27"/>
      <c r="AC189" s="27"/>
      <c r="AD189" s="27"/>
      <c r="AE189" s="27"/>
      <c r="AF189" s="27"/>
      <c r="AG189" s="27"/>
      <c r="AH189" s="27"/>
      <c r="AI189" s="27"/>
      <c r="AJ189" s="27"/>
      <c r="AY189" s="13">
        <f t="shared" si="31"/>
        <v>1</v>
      </c>
      <c r="AZ189" s="28">
        <f t="shared" si="24"/>
        <v>0</v>
      </c>
      <c r="BA189" s="28">
        <f t="shared" si="25"/>
        <v>0</v>
      </c>
      <c r="BB189" s="28">
        <f t="shared" si="22"/>
        <v>0</v>
      </c>
      <c r="BC189" s="28">
        <f t="shared" si="26"/>
        <v>0</v>
      </c>
      <c r="BD189" s="28">
        <f t="shared" si="27"/>
        <v>0</v>
      </c>
      <c r="BE189" s="28">
        <f t="shared" si="28"/>
        <v>0</v>
      </c>
      <c r="BF189" s="28">
        <f t="shared" si="29"/>
        <v>0</v>
      </c>
      <c r="BG189" s="29">
        <f t="shared" si="30"/>
        <v>0</v>
      </c>
    </row>
    <row r="190" spans="2:59" ht="20.100000000000001" customHeight="1" x14ac:dyDescent="0.15">
      <c r="B190" s="25"/>
      <c r="E190" s="12">
        <v>1</v>
      </c>
      <c r="G190" s="17"/>
      <c r="I190" s="17">
        <v>2</v>
      </c>
      <c r="J190" s="26"/>
      <c r="K190" s="17"/>
      <c r="L190" s="17"/>
      <c r="M190" s="17"/>
      <c r="O190" s="17">
        <v>1</v>
      </c>
      <c r="P190" s="17"/>
      <c r="Q190" s="17"/>
      <c r="R190" s="17"/>
      <c r="S190" s="17"/>
      <c r="U190" s="17">
        <v>1</v>
      </c>
      <c r="AA190" s="17">
        <f t="shared" si="23"/>
        <v>0</v>
      </c>
      <c r="AB190" s="27"/>
      <c r="AC190" s="27"/>
      <c r="AD190" s="27"/>
      <c r="AE190" s="27"/>
      <c r="AF190" s="27"/>
      <c r="AG190" s="27"/>
      <c r="AH190" s="27"/>
      <c r="AI190" s="27"/>
      <c r="AJ190" s="27"/>
      <c r="AY190" s="13">
        <f t="shared" si="31"/>
        <v>1</v>
      </c>
      <c r="AZ190" s="28">
        <f t="shared" si="24"/>
        <v>0</v>
      </c>
      <c r="BA190" s="28">
        <f t="shared" si="25"/>
        <v>0</v>
      </c>
      <c r="BB190" s="28">
        <f t="shared" si="22"/>
        <v>0</v>
      </c>
      <c r="BC190" s="28">
        <f t="shared" si="26"/>
        <v>0</v>
      </c>
      <c r="BD190" s="28">
        <f t="shared" si="27"/>
        <v>0</v>
      </c>
      <c r="BE190" s="28">
        <f t="shared" si="28"/>
        <v>0</v>
      </c>
      <c r="BF190" s="28">
        <f t="shared" si="29"/>
        <v>0</v>
      </c>
      <c r="BG190" s="29">
        <f t="shared" si="30"/>
        <v>0</v>
      </c>
    </row>
    <row r="191" spans="2:59" ht="20.100000000000001" customHeight="1" x14ac:dyDescent="0.15">
      <c r="E191" s="12">
        <v>1</v>
      </c>
      <c r="G191" s="17"/>
      <c r="I191" s="17">
        <v>2</v>
      </c>
      <c r="J191" s="26"/>
      <c r="K191" s="17"/>
      <c r="L191" s="17"/>
      <c r="M191" s="17"/>
      <c r="O191" s="17">
        <v>1</v>
      </c>
      <c r="P191" s="17"/>
      <c r="Q191" s="17"/>
      <c r="R191" s="17"/>
      <c r="S191" s="17"/>
      <c r="U191" s="17">
        <v>1</v>
      </c>
      <c r="AA191" s="17">
        <f t="shared" si="23"/>
        <v>0</v>
      </c>
      <c r="AB191" s="27"/>
      <c r="AC191" s="27"/>
      <c r="AD191" s="27"/>
      <c r="AE191" s="27"/>
      <c r="AF191" s="27"/>
      <c r="AG191" s="27"/>
      <c r="AH191" s="27"/>
      <c r="AI191" s="27"/>
      <c r="AJ191" s="27"/>
      <c r="AY191" s="13">
        <f t="shared" si="31"/>
        <v>1</v>
      </c>
      <c r="AZ191" s="28">
        <f t="shared" si="24"/>
        <v>0</v>
      </c>
      <c r="BA191" s="28">
        <f t="shared" si="25"/>
        <v>0</v>
      </c>
      <c r="BB191" s="28">
        <f t="shared" si="22"/>
        <v>0</v>
      </c>
      <c r="BC191" s="28">
        <f t="shared" si="26"/>
        <v>0</v>
      </c>
      <c r="BD191" s="28">
        <f t="shared" si="27"/>
        <v>0</v>
      </c>
      <c r="BE191" s="28">
        <f t="shared" si="28"/>
        <v>0</v>
      </c>
      <c r="BF191" s="28">
        <f t="shared" si="29"/>
        <v>0</v>
      </c>
      <c r="BG191" s="29">
        <f t="shared" si="30"/>
        <v>0</v>
      </c>
    </row>
    <row r="192" spans="2:59" ht="20.100000000000001" customHeight="1" x14ac:dyDescent="0.15">
      <c r="E192" s="12">
        <v>1</v>
      </c>
      <c r="G192" s="17"/>
      <c r="I192" s="17">
        <v>2</v>
      </c>
      <c r="J192" s="26"/>
      <c r="K192" s="17"/>
      <c r="L192" s="17"/>
      <c r="M192" s="17"/>
      <c r="O192" s="17">
        <v>1</v>
      </c>
      <c r="P192" s="17"/>
      <c r="Q192" s="17"/>
      <c r="R192" s="17"/>
      <c r="S192" s="17"/>
      <c r="U192" s="17">
        <v>1</v>
      </c>
      <c r="AA192" s="17">
        <f t="shared" si="23"/>
        <v>0</v>
      </c>
      <c r="AB192" s="27"/>
      <c r="AC192" s="27"/>
      <c r="AD192" s="27"/>
      <c r="AE192" s="27"/>
      <c r="AF192" s="27"/>
      <c r="AG192" s="27"/>
      <c r="AH192" s="27"/>
      <c r="AI192" s="27"/>
      <c r="AJ192" s="27"/>
      <c r="AY192" s="13">
        <f t="shared" si="31"/>
        <v>1</v>
      </c>
      <c r="AZ192" s="28">
        <f t="shared" si="24"/>
        <v>0</v>
      </c>
      <c r="BA192" s="28">
        <f t="shared" si="25"/>
        <v>0</v>
      </c>
      <c r="BB192" s="28">
        <f t="shared" ref="BB192:BB255" si="32">ROUNDDOWN(ROUNDDOWN(Y192/200000,0)/U192,2)*U192-ROUNDDOWN(ROUNDDOWN(Y192/200000,0)/U192,2)*(U192-1)</f>
        <v>0</v>
      </c>
      <c r="BC192" s="28">
        <f t="shared" si="26"/>
        <v>0</v>
      </c>
      <c r="BD192" s="28">
        <f t="shared" si="27"/>
        <v>0</v>
      </c>
      <c r="BE192" s="28">
        <f t="shared" si="28"/>
        <v>0</v>
      </c>
      <c r="BF192" s="28">
        <f t="shared" si="29"/>
        <v>0</v>
      </c>
      <c r="BG192" s="29">
        <f t="shared" si="30"/>
        <v>0</v>
      </c>
    </row>
    <row r="193" spans="2:59" ht="20.100000000000001" customHeight="1" x14ac:dyDescent="0.15">
      <c r="E193" s="12">
        <v>1</v>
      </c>
      <c r="I193" s="17">
        <v>2</v>
      </c>
      <c r="J193" s="26"/>
      <c r="K193" s="17"/>
      <c r="L193" s="17"/>
      <c r="M193" s="17"/>
      <c r="O193" s="17">
        <v>1</v>
      </c>
      <c r="U193" s="17">
        <v>1</v>
      </c>
      <c r="AA193" s="17">
        <f t="shared" si="23"/>
        <v>0</v>
      </c>
      <c r="AB193" s="27"/>
      <c r="AC193" s="27"/>
      <c r="AD193" s="27"/>
      <c r="AE193" s="27"/>
      <c r="AF193" s="27"/>
      <c r="AG193" s="27"/>
      <c r="AH193" s="27"/>
      <c r="AI193" s="27"/>
      <c r="AJ193" s="27"/>
      <c r="AY193" s="13">
        <f t="shared" si="31"/>
        <v>1</v>
      </c>
      <c r="AZ193" s="28">
        <f t="shared" si="24"/>
        <v>0</v>
      </c>
      <c r="BA193" s="28">
        <f t="shared" si="25"/>
        <v>0</v>
      </c>
      <c r="BB193" s="28">
        <f t="shared" si="32"/>
        <v>0</v>
      </c>
      <c r="BC193" s="28">
        <f t="shared" si="26"/>
        <v>0</v>
      </c>
      <c r="BD193" s="28">
        <f t="shared" si="27"/>
        <v>0</v>
      </c>
      <c r="BE193" s="28">
        <f t="shared" si="28"/>
        <v>0</v>
      </c>
      <c r="BF193" s="28">
        <f t="shared" si="29"/>
        <v>0</v>
      </c>
      <c r="BG193" s="29">
        <f t="shared" si="30"/>
        <v>0</v>
      </c>
    </row>
    <row r="194" spans="2:59" ht="20.100000000000001" customHeight="1" x14ac:dyDescent="0.15">
      <c r="E194" s="12">
        <v>1</v>
      </c>
      <c r="I194" s="17">
        <v>2</v>
      </c>
      <c r="J194" s="26"/>
      <c r="K194" s="17"/>
      <c r="L194" s="17"/>
      <c r="M194" s="17"/>
      <c r="O194" s="17">
        <v>1</v>
      </c>
      <c r="U194" s="17">
        <v>1</v>
      </c>
      <c r="AA194" s="17">
        <f t="shared" si="23"/>
        <v>0</v>
      </c>
      <c r="AB194" s="27"/>
      <c r="AC194" s="27"/>
      <c r="AD194" s="27"/>
      <c r="AE194" s="27"/>
      <c r="AF194" s="27"/>
      <c r="AG194" s="27"/>
      <c r="AH194" s="27"/>
      <c r="AI194" s="27"/>
      <c r="AJ194" s="27"/>
      <c r="AY194" s="13">
        <f t="shared" si="31"/>
        <v>1</v>
      </c>
      <c r="AZ194" s="28">
        <f t="shared" si="24"/>
        <v>0</v>
      </c>
      <c r="BA194" s="28">
        <f t="shared" si="25"/>
        <v>0</v>
      </c>
      <c r="BB194" s="28">
        <f t="shared" si="32"/>
        <v>0</v>
      </c>
      <c r="BC194" s="28">
        <f t="shared" si="26"/>
        <v>0</v>
      </c>
      <c r="BD194" s="28">
        <f t="shared" si="27"/>
        <v>0</v>
      </c>
      <c r="BE194" s="28">
        <f t="shared" si="28"/>
        <v>0</v>
      </c>
      <c r="BF194" s="28">
        <f t="shared" si="29"/>
        <v>0</v>
      </c>
      <c r="BG194" s="29">
        <f t="shared" si="30"/>
        <v>0</v>
      </c>
    </row>
    <row r="195" spans="2:59" ht="20.100000000000001" customHeight="1" x14ac:dyDescent="0.15">
      <c r="E195" s="12">
        <v>1</v>
      </c>
      <c r="G195" s="17"/>
      <c r="I195" s="17">
        <v>2</v>
      </c>
      <c r="J195" s="26"/>
      <c r="K195" s="17"/>
      <c r="L195" s="17"/>
      <c r="M195" s="17"/>
      <c r="O195" s="17">
        <v>1</v>
      </c>
      <c r="P195" s="17"/>
      <c r="Q195" s="17"/>
      <c r="R195" s="17"/>
      <c r="S195" s="17"/>
      <c r="U195" s="17">
        <v>1</v>
      </c>
      <c r="AA195" s="17">
        <f t="shared" si="23"/>
        <v>0</v>
      </c>
      <c r="AB195" s="27"/>
      <c r="AC195" s="27"/>
      <c r="AD195" s="27"/>
      <c r="AE195" s="27"/>
      <c r="AF195" s="27"/>
      <c r="AG195" s="27"/>
      <c r="AH195" s="27"/>
      <c r="AI195" s="27"/>
      <c r="AJ195" s="27"/>
      <c r="AY195" s="13">
        <f t="shared" si="31"/>
        <v>1</v>
      </c>
      <c r="AZ195" s="28">
        <f t="shared" si="24"/>
        <v>0</v>
      </c>
      <c r="BA195" s="28">
        <f t="shared" si="25"/>
        <v>0</v>
      </c>
      <c r="BB195" s="28">
        <f t="shared" si="32"/>
        <v>0</v>
      </c>
      <c r="BC195" s="28">
        <f t="shared" si="26"/>
        <v>0</v>
      </c>
      <c r="BD195" s="28">
        <f t="shared" si="27"/>
        <v>0</v>
      </c>
      <c r="BE195" s="28">
        <f t="shared" si="28"/>
        <v>0</v>
      </c>
      <c r="BF195" s="28">
        <f t="shared" si="29"/>
        <v>0</v>
      </c>
      <c r="BG195" s="29">
        <f t="shared" si="30"/>
        <v>0</v>
      </c>
    </row>
    <row r="196" spans="2:59" ht="20.100000000000001" customHeight="1" x14ac:dyDescent="0.15">
      <c r="E196" s="12">
        <v>1</v>
      </c>
      <c r="G196" s="17"/>
      <c r="I196" s="17">
        <v>2</v>
      </c>
      <c r="J196" s="26"/>
      <c r="K196" s="17"/>
      <c r="L196" s="17"/>
      <c r="M196" s="17"/>
      <c r="O196" s="17">
        <v>1</v>
      </c>
      <c r="P196" s="17"/>
      <c r="Q196" s="17"/>
      <c r="R196" s="17"/>
      <c r="S196" s="17"/>
      <c r="U196" s="17">
        <v>1</v>
      </c>
      <c r="AA196" s="17">
        <f t="shared" si="23"/>
        <v>0</v>
      </c>
      <c r="AB196" s="27"/>
      <c r="AC196" s="27"/>
      <c r="AD196" s="27"/>
      <c r="AE196" s="27"/>
      <c r="AF196" s="27"/>
      <c r="AG196" s="27"/>
      <c r="AH196" s="27"/>
      <c r="AI196" s="27"/>
      <c r="AJ196" s="27"/>
      <c r="AY196" s="13">
        <f t="shared" si="31"/>
        <v>1</v>
      </c>
      <c r="AZ196" s="28">
        <f t="shared" si="24"/>
        <v>0</v>
      </c>
      <c r="BA196" s="28">
        <f t="shared" si="25"/>
        <v>0</v>
      </c>
      <c r="BB196" s="28">
        <f t="shared" si="32"/>
        <v>0</v>
      </c>
      <c r="BC196" s="28">
        <f t="shared" si="26"/>
        <v>0</v>
      </c>
      <c r="BD196" s="28">
        <f t="shared" si="27"/>
        <v>0</v>
      </c>
      <c r="BE196" s="28">
        <f t="shared" si="28"/>
        <v>0</v>
      </c>
      <c r="BF196" s="28">
        <f t="shared" si="29"/>
        <v>0</v>
      </c>
      <c r="BG196" s="29">
        <f t="shared" si="30"/>
        <v>0</v>
      </c>
    </row>
    <row r="197" spans="2:59" ht="20.100000000000001" customHeight="1" x14ac:dyDescent="0.15">
      <c r="E197" s="12">
        <v>1</v>
      </c>
      <c r="G197" s="17"/>
      <c r="I197" s="17">
        <v>2</v>
      </c>
      <c r="J197" s="26"/>
      <c r="K197" s="17"/>
      <c r="L197" s="17"/>
      <c r="M197" s="17"/>
      <c r="O197" s="17">
        <v>1</v>
      </c>
      <c r="P197" s="17"/>
      <c r="Q197" s="17"/>
      <c r="R197" s="17"/>
      <c r="S197" s="17"/>
      <c r="U197" s="17">
        <v>1</v>
      </c>
      <c r="AA197" s="17">
        <f t="shared" si="23"/>
        <v>0</v>
      </c>
      <c r="AB197" s="27"/>
      <c r="AC197" s="27"/>
      <c r="AD197" s="27"/>
      <c r="AE197" s="27"/>
      <c r="AF197" s="27"/>
      <c r="AG197" s="27"/>
      <c r="AH197" s="27"/>
      <c r="AI197" s="27"/>
      <c r="AJ197" s="27"/>
      <c r="AY197" s="13">
        <f t="shared" si="31"/>
        <v>1</v>
      </c>
      <c r="AZ197" s="28">
        <f t="shared" si="24"/>
        <v>0</v>
      </c>
      <c r="BA197" s="28">
        <f t="shared" si="25"/>
        <v>0</v>
      </c>
      <c r="BB197" s="28">
        <f t="shared" si="32"/>
        <v>0</v>
      </c>
      <c r="BC197" s="28">
        <f t="shared" si="26"/>
        <v>0</v>
      </c>
      <c r="BD197" s="28">
        <f t="shared" si="27"/>
        <v>0</v>
      </c>
      <c r="BE197" s="28">
        <f t="shared" si="28"/>
        <v>0</v>
      </c>
      <c r="BF197" s="28">
        <f t="shared" si="29"/>
        <v>0</v>
      </c>
      <c r="BG197" s="29">
        <f t="shared" si="30"/>
        <v>0</v>
      </c>
    </row>
    <row r="198" spans="2:59" ht="20.100000000000001" customHeight="1" x14ac:dyDescent="0.15">
      <c r="E198" s="12">
        <v>1</v>
      </c>
      <c r="G198" s="17"/>
      <c r="I198" s="17">
        <v>2</v>
      </c>
      <c r="J198" s="26"/>
      <c r="K198" s="17"/>
      <c r="L198" s="17"/>
      <c r="M198" s="17"/>
      <c r="O198" s="17">
        <v>1</v>
      </c>
      <c r="P198" s="17"/>
      <c r="Q198" s="17"/>
      <c r="R198" s="17"/>
      <c r="S198" s="17"/>
      <c r="U198" s="17">
        <v>1</v>
      </c>
      <c r="AA198" s="17">
        <f t="shared" si="23"/>
        <v>0</v>
      </c>
      <c r="AB198" s="27"/>
      <c r="AC198" s="27"/>
      <c r="AD198" s="27"/>
      <c r="AE198" s="27"/>
      <c r="AF198" s="27"/>
      <c r="AG198" s="27"/>
      <c r="AH198" s="27"/>
      <c r="AI198" s="27"/>
      <c r="AJ198" s="27"/>
      <c r="AY198" s="13">
        <f t="shared" si="31"/>
        <v>1</v>
      </c>
      <c r="AZ198" s="28">
        <f t="shared" si="24"/>
        <v>0</v>
      </c>
      <c r="BA198" s="28">
        <f t="shared" si="25"/>
        <v>0</v>
      </c>
      <c r="BB198" s="28">
        <f t="shared" si="32"/>
        <v>0</v>
      </c>
      <c r="BC198" s="28">
        <f t="shared" si="26"/>
        <v>0</v>
      </c>
      <c r="BD198" s="28">
        <f t="shared" si="27"/>
        <v>0</v>
      </c>
      <c r="BE198" s="28">
        <f t="shared" si="28"/>
        <v>0</v>
      </c>
      <c r="BF198" s="28">
        <f t="shared" si="29"/>
        <v>0</v>
      </c>
      <c r="BG198" s="29">
        <f t="shared" si="30"/>
        <v>0</v>
      </c>
    </row>
    <row r="199" spans="2:59" ht="20.100000000000001" customHeight="1" x14ac:dyDescent="0.15">
      <c r="E199" s="12">
        <v>1</v>
      </c>
      <c r="G199" s="17"/>
      <c r="I199" s="17">
        <v>2</v>
      </c>
      <c r="J199" s="26"/>
      <c r="K199" s="17"/>
      <c r="L199" s="17"/>
      <c r="M199" s="17"/>
      <c r="O199" s="17">
        <v>1</v>
      </c>
      <c r="P199" s="17"/>
      <c r="Q199" s="17"/>
      <c r="R199" s="17"/>
      <c r="S199" s="17"/>
      <c r="U199" s="17">
        <v>1</v>
      </c>
      <c r="AA199" s="17">
        <f t="shared" si="23"/>
        <v>0</v>
      </c>
      <c r="AB199" s="27"/>
      <c r="AC199" s="27"/>
      <c r="AD199" s="27"/>
      <c r="AE199" s="27"/>
      <c r="AF199" s="27"/>
      <c r="AG199" s="27"/>
      <c r="AH199" s="27"/>
      <c r="AI199" s="27"/>
      <c r="AJ199" s="27"/>
      <c r="AY199" s="13">
        <f t="shared" si="31"/>
        <v>1</v>
      </c>
      <c r="AZ199" s="28">
        <f t="shared" si="24"/>
        <v>0</v>
      </c>
      <c r="BA199" s="28">
        <f t="shared" si="25"/>
        <v>0</v>
      </c>
      <c r="BB199" s="28">
        <f t="shared" si="32"/>
        <v>0</v>
      </c>
      <c r="BC199" s="28">
        <f t="shared" si="26"/>
        <v>0</v>
      </c>
      <c r="BD199" s="28">
        <f t="shared" si="27"/>
        <v>0</v>
      </c>
      <c r="BE199" s="28">
        <f t="shared" si="28"/>
        <v>0</v>
      </c>
      <c r="BF199" s="28">
        <f t="shared" si="29"/>
        <v>0</v>
      </c>
      <c r="BG199" s="29">
        <f t="shared" si="30"/>
        <v>0</v>
      </c>
    </row>
    <row r="200" spans="2:59" ht="20.100000000000001" customHeight="1" x14ac:dyDescent="0.15">
      <c r="D200" s="32"/>
      <c r="E200" s="12">
        <v>1</v>
      </c>
      <c r="G200" s="17"/>
      <c r="I200" s="17">
        <v>2</v>
      </c>
      <c r="J200" s="26"/>
      <c r="K200" s="17"/>
      <c r="L200" s="17"/>
      <c r="M200" s="17"/>
      <c r="O200" s="17">
        <v>1</v>
      </c>
      <c r="P200" s="17"/>
      <c r="Q200" s="17"/>
      <c r="R200" s="17"/>
      <c r="S200" s="17"/>
      <c r="U200" s="17">
        <v>1</v>
      </c>
      <c r="AA200" s="17">
        <f t="shared" ref="AA200:AA263" si="33">G200+M200+S200+Y200</f>
        <v>0</v>
      </c>
      <c r="AB200" s="27"/>
      <c r="AC200" s="27"/>
      <c r="AD200" s="27"/>
      <c r="AE200" s="27"/>
      <c r="AF200" s="27"/>
      <c r="AG200" s="27"/>
      <c r="AH200" s="27"/>
      <c r="AI200" s="27"/>
      <c r="AJ200" s="27"/>
      <c r="AY200" s="13">
        <f t="shared" si="31"/>
        <v>1</v>
      </c>
      <c r="AZ200" s="28">
        <f t="shared" ref="AZ200:AZ263" si="34">ROUNDDOWN(ROUNDDOWN(M200/200000,0)/I200,2)*I200-ROUNDDOWN(ROUNDDOWN(M200/200000,0)/I200,2)*(I200-1)</f>
        <v>0</v>
      </c>
      <c r="BA200" s="28">
        <f t="shared" ref="BA200:BA263" si="35">ROUNDDOWN(ROUNDDOWN(S200/200000,0)/O200,2)*O200-ROUNDDOWN(ROUNDDOWN(S200/200000,0)/O200,2)*(O200-1)</f>
        <v>0</v>
      </c>
      <c r="BB200" s="28">
        <f t="shared" si="32"/>
        <v>0</v>
      </c>
      <c r="BC200" s="28">
        <f t="shared" ref="BC200:BC263" si="36">AA200/200000</f>
        <v>0</v>
      </c>
      <c r="BD200" s="28">
        <f t="shared" ref="BD200:BD263" si="37">ROUNDDOWN(BC200,0)</f>
        <v>0</v>
      </c>
      <c r="BE200" s="28">
        <f t="shared" ref="BE200:BE263" si="38">SUM(BF200/E200)</f>
        <v>0</v>
      </c>
      <c r="BF200" s="28">
        <f t="shared" ref="BF200:BF263" si="39">ROUNDDOWN(BG200,0)</f>
        <v>0</v>
      </c>
      <c r="BG200" s="29">
        <f t="shared" ref="BG200:BG263" si="40">SUM(G200/200000)</f>
        <v>0</v>
      </c>
    </row>
    <row r="201" spans="2:59" ht="20.100000000000001" customHeight="1" x14ac:dyDescent="0.15">
      <c r="B201" s="25"/>
      <c r="E201" s="12">
        <v>1</v>
      </c>
      <c r="G201" s="17"/>
      <c r="I201" s="17">
        <v>2</v>
      </c>
      <c r="J201" s="26"/>
      <c r="K201" s="17"/>
      <c r="L201" s="17"/>
      <c r="M201" s="17"/>
      <c r="N201" s="15" t="s">
        <v>52</v>
      </c>
      <c r="O201" s="17">
        <v>1</v>
      </c>
      <c r="P201" s="17"/>
      <c r="Q201" s="17"/>
      <c r="R201" s="17"/>
      <c r="S201" s="17"/>
      <c r="U201" s="17">
        <v>1</v>
      </c>
      <c r="AA201" s="17">
        <f t="shared" si="33"/>
        <v>0</v>
      </c>
      <c r="AB201" s="27"/>
      <c r="AC201" s="27"/>
      <c r="AD201" s="27"/>
      <c r="AE201" s="27"/>
      <c r="AF201" s="27"/>
      <c r="AG201" s="27"/>
      <c r="AH201" s="27"/>
      <c r="AI201" s="27"/>
      <c r="AJ201" s="27"/>
      <c r="AY201" s="13">
        <f t="shared" si="31"/>
        <v>1</v>
      </c>
      <c r="AZ201" s="28">
        <f t="shared" si="34"/>
        <v>0</v>
      </c>
      <c r="BA201" s="28">
        <f t="shared" si="35"/>
        <v>0</v>
      </c>
      <c r="BB201" s="28">
        <f t="shared" si="32"/>
        <v>0</v>
      </c>
      <c r="BC201" s="28">
        <f t="shared" si="36"/>
        <v>0</v>
      </c>
      <c r="BD201" s="28">
        <f t="shared" si="37"/>
        <v>0</v>
      </c>
      <c r="BE201" s="28">
        <f t="shared" si="38"/>
        <v>0</v>
      </c>
      <c r="BF201" s="28">
        <f t="shared" si="39"/>
        <v>0</v>
      </c>
      <c r="BG201" s="29">
        <f t="shared" si="40"/>
        <v>0</v>
      </c>
    </row>
    <row r="202" spans="2:59" ht="20.100000000000001" customHeight="1" x14ac:dyDescent="0.15">
      <c r="E202" s="12">
        <v>1</v>
      </c>
      <c r="G202" s="17"/>
      <c r="I202" s="17">
        <v>2</v>
      </c>
      <c r="J202" s="26"/>
      <c r="K202" s="17"/>
      <c r="L202" s="17"/>
      <c r="M202" s="17"/>
      <c r="O202" s="17">
        <v>1</v>
      </c>
      <c r="P202" s="17"/>
      <c r="Q202" s="17"/>
      <c r="R202" s="17"/>
      <c r="S202" s="17"/>
      <c r="U202" s="17">
        <v>1</v>
      </c>
      <c r="AA202" s="17">
        <f t="shared" si="33"/>
        <v>0</v>
      </c>
      <c r="AB202" s="27"/>
      <c r="AC202" s="27"/>
      <c r="AD202" s="27"/>
      <c r="AE202" s="27"/>
      <c r="AF202" s="27"/>
      <c r="AG202" s="27"/>
      <c r="AH202" s="27"/>
      <c r="AI202" s="27"/>
      <c r="AJ202" s="27"/>
      <c r="AY202" s="13">
        <f t="shared" si="31"/>
        <v>1</v>
      </c>
      <c r="AZ202" s="28">
        <f t="shared" si="34"/>
        <v>0</v>
      </c>
      <c r="BA202" s="28">
        <f t="shared" si="35"/>
        <v>0</v>
      </c>
      <c r="BB202" s="28">
        <f t="shared" si="32"/>
        <v>0</v>
      </c>
      <c r="BC202" s="28">
        <f t="shared" si="36"/>
        <v>0</v>
      </c>
      <c r="BD202" s="28">
        <f t="shared" si="37"/>
        <v>0</v>
      </c>
      <c r="BE202" s="28">
        <f t="shared" si="38"/>
        <v>0</v>
      </c>
      <c r="BF202" s="28">
        <f t="shared" si="39"/>
        <v>0</v>
      </c>
      <c r="BG202" s="29">
        <f t="shared" si="40"/>
        <v>0</v>
      </c>
    </row>
    <row r="203" spans="2:59" ht="20.100000000000001" customHeight="1" x14ac:dyDescent="0.15">
      <c r="E203" s="12">
        <v>1</v>
      </c>
      <c r="G203" s="17"/>
      <c r="I203" s="17">
        <v>2</v>
      </c>
      <c r="J203" s="26"/>
      <c r="K203" s="17"/>
      <c r="L203" s="17"/>
      <c r="M203" s="17"/>
      <c r="O203" s="17">
        <v>1</v>
      </c>
      <c r="P203" s="17"/>
      <c r="Q203" s="17"/>
      <c r="R203" s="17"/>
      <c r="S203" s="17"/>
      <c r="U203" s="17">
        <v>1</v>
      </c>
      <c r="AA203" s="17">
        <f t="shared" si="33"/>
        <v>0</v>
      </c>
      <c r="AB203" s="27"/>
      <c r="AC203" s="27"/>
      <c r="AD203" s="27"/>
      <c r="AE203" s="27"/>
      <c r="AF203" s="27"/>
      <c r="AG203" s="27"/>
      <c r="AH203" s="27"/>
      <c r="AI203" s="27"/>
      <c r="AJ203" s="27"/>
      <c r="AY203" s="13">
        <f t="shared" si="31"/>
        <v>1</v>
      </c>
      <c r="AZ203" s="28">
        <f t="shared" si="34"/>
        <v>0</v>
      </c>
      <c r="BA203" s="28">
        <f t="shared" si="35"/>
        <v>0</v>
      </c>
      <c r="BB203" s="28">
        <f t="shared" si="32"/>
        <v>0</v>
      </c>
      <c r="BC203" s="28">
        <f t="shared" si="36"/>
        <v>0</v>
      </c>
      <c r="BD203" s="28">
        <f t="shared" si="37"/>
        <v>0</v>
      </c>
      <c r="BE203" s="28">
        <f t="shared" si="38"/>
        <v>0</v>
      </c>
      <c r="BF203" s="28">
        <f t="shared" si="39"/>
        <v>0</v>
      </c>
      <c r="BG203" s="29">
        <f t="shared" si="40"/>
        <v>0</v>
      </c>
    </row>
    <row r="204" spans="2:59" ht="20.100000000000001" customHeight="1" x14ac:dyDescent="0.15">
      <c r="E204" s="12">
        <v>1</v>
      </c>
      <c r="G204" s="17"/>
      <c r="I204" s="17">
        <v>2</v>
      </c>
      <c r="J204" s="26"/>
      <c r="K204" s="17"/>
      <c r="L204" s="17"/>
      <c r="M204" s="17"/>
      <c r="O204" s="17">
        <v>1</v>
      </c>
      <c r="P204" s="17"/>
      <c r="Q204" s="17"/>
      <c r="R204" s="17"/>
      <c r="S204" s="17"/>
      <c r="U204" s="17">
        <v>1</v>
      </c>
      <c r="AA204" s="17">
        <f t="shared" si="33"/>
        <v>0</v>
      </c>
      <c r="AB204" s="27"/>
      <c r="AC204" s="27"/>
      <c r="AD204" s="27"/>
      <c r="AE204" s="27"/>
      <c r="AF204" s="27"/>
      <c r="AG204" s="27"/>
      <c r="AH204" s="27"/>
      <c r="AI204" s="27"/>
      <c r="AJ204" s="27"/>
      <c r="AY204" s="13">
        <f t="shared" si="31"/>
        <v>1</v>
      </c>
      <c r="AZ204" s="28">
        <f t="shared" si="34"/>
        <v>0</v>
      </c>
      <c r="BA204" s="28">
        <f t="shared" si="35"/>
        <v>0</v>
      </c>
      <c r="BB204" s="28">
        <f t="shared" si="32"/>
        <v>0</v>
      </c>
      <c r="BC204" s="28">
        <f t="shared" si="36"/>
        <v>0</v>
      </c>
      <c r="BD204" s="28">
        <f t="shared" si="37"/>
        <v>0</v>
      </c>
      <c r="BE204" s="28">
        <f t="shared" si="38"/>
        <v>0</v>
      </c>
      <c r="BF204" s="28">
        <f t="shared" si="39"/>
        <v>0</v>
      </c>
      <c r="BG204" s="29">
        <f t="shared" si="40"/>
        <v>0</v>
      </c>
    </row>
    <row r="205" spans="2:59" ht="20.100000000000001" customHeight="1" x14ac:dyDescent="0.15">
      <c r="E205" s="12">
        <v>1</v>
      </c>
      <c r="G205" s="17"/>
      <c r="I205" s="17">
        <v>2</v>
      </c>
      <c r="J205" s="26"/>
      <c r="K205" s="17"/>
      <c r="L205" s="17"/>
      <c r="M205" s="17"/>
      <c r="O205" s="17">
        <v>1</v>
      </c>
      <c r="P205" s="17"/>
      <c r="Q205" s="17"/>
      <c r="R205" s="17"/>
      <c r="S205" s="17"/>
      <c r="U205" s="17">
        <v>1</v>
      </c>
      <c r="AA205" s="17">
        <f t="shared" si="33"/>
        <v>0</v>
      </c>
      <c r="AB205" s="27"/>
      <c r="AC205" s="27"/>
      <c r="AD205" s="27"/>
      <c r="AE205" s="27"/>
      <c r="AF205" s="27"/>
      <c r="AG205" s="27"/>
      <c r="AH205" s="27"/>
      <c r="AI205" s="27"/>
      <c r="AJ205" s="27"/>
      <c r="AY205" s="13">
        <f t="shared" si="31"/>
        <v>1</v>
      </c>
      <c r="AZ205" s="28">
        <f t="shared" si="34"/>
        <v>0</v>
      </c>
      <c r="BA205" s="28">
        <f t="shared" si="35"/>
        <v>0</v>
      </c>
      <c r="BB205" s="28">
        <f t="shared" si="32"/>
        <v>0</v>
      </c>
      <c r="BC205" s="28">
        <f t="shared" si="36"/>
        <v>0</v>
      </c>
      <c r="BD205" s="28">
        <f t="shared" si="37"/>
        <v>0</v>
      </c>
      <c r="BE205" s="28">
        <f t="shared" si="38"/>
        <v>0</v>
      </c>
      <c r="BF205" s="28">
        <f t="shared" si="39"/>
        <v>0</v>
      </c>
      <c r="BG205" s="29">
        <f t="shared" si="40"/>
        <v>0</v>
      </c>
    </row>
    <row r="206" spans="2:59" ht="20.100000000000001" customHeight="1" x14ac:dyDescent="0.15">
      <c r="E206" s="12">
        <v>1</v>
      </c>
      <c r="G206" s="17"/>
      <c r="I206" s="17">
        <v>2</v>
      </c>
      <c r="J206" s="26"/>
      <c r="K206" s="17"/>
      <c r="L206" s="17"/>
      <c r="M206" s="17"/>
      <c r="O206" s="17">
        <v>1</v>
      </c>
      <c r="P206" s="17"/>
      <c r="Q206" s="17"/>
      <c r="R206" s="17"/>
      <c r="S206" s="17"/>
      <c r="U206" s="17">
        <v>1</v>
      </c>
      <c r="AA206" s="17">
        <f t="shared" si="33"/>
        <v>0</v>
      </c>
      <c r="AB206" s="27"/>
      <c r="AC206" s="27"/>
      <c r="AD206" s="27"/>
      <c r="AE206" s="27"/>
      <c r="AF206" s="27"/>
      <c r="AG206" s="27"/>
      <c r="AH206" s="27"/>
      <c r="AI206" s="27"/>
      <c r="AJ206" s="27"/>
      <c r="AY206" s="13">
        <f t="shared" si="31"/>
        <v>1</v>
      </c>
      <c r="AZ206" s="28">
        <f t="shared" si="34"/>
        <v>0</v>
      </c>
      <c r="BA206" s="28">
        <f t="shared" si="35"/>
        <v>0</v>
      </c>
      <c r="BB206" s="28">
        <f t="shared" si="32"/>
        <v>0</v>
      </c>
      <c r="BC206" s="28">
        <f t="shared" si="36"/>
        <v>0</v>
      </c>
      <c r="BD206" s="28">
        <f t="shared" si="37"/>
        <v>0</v>
      </c>
      <c r="BE206" s="28">
        <f t="shared" si="38"/>
        <v>0</v>
      </c>
      <c r="BF206" s="28">
        <f t="shared" si="39"/>
        <v>0</v>
      </c>
      <c r="BG206" s="29">
        <f t="shared" si="40"/>
        <v>0</v>
      </c>
    </row>
    <row r="207" spans="2:59" ht="20.100000000000001" customHeight="1" x14ac:dyDescent="0.15">
      <c r="E207" s="12">
        <v>1</v>
      </c>
      <c r="G207" s="17"/>
      <c r="I207" s="17">
        <v>2</v>
      </c>
      <c r="J207" s="26"/>
      <c r="K207" s="17"/>
      <c r="L207" s="17"/>
      <c r="M207" s="17"/>
      <c r="O207" s="17">
        <v>1</v>
      </c>
      <c r="P207" s="17"/>
      <c r="Q207" s="17"/>
      <c r="R207" s="17"/>
      <c r="S207" s="17"/>
      <c r="T207" s="15" t="s">
        <v>53</v>
      </c>
      <c r="U207" s="17">
        <v>1</v>
      </c>
      <c r="AA207" s="17">
        <f t="shared" si="33"/>
        <v>0</v>
      </c>
      <c r="AB207" s="27"/>
      <c r="AC207" s="27"/>
      <c r="AD207" s="27"/>
      <c r="AE207" s="27"/>
      <c r="AF207" s="27"/>
      <c r="AG207" s="27"/>
      <c r="AH207" s="27"/>
      <c r="AI207" s="27"/>
      <c r="AJ207" s="27"/>
      <c r="AY207" s="13">
        <f t="shared" si="31"/>
        <v>1</v>
      </c>
      <c r="AZ207" s="28">
        <f t="shared" si="34"/>
        <v>0</v>
      </c>
      <c r="BA207" s="28">
        <f t="shared" si="35"/>
        <v>0</v>
      </c>
      <c r="BB207" s="28">
        <f t="shared" si="32"/>
        <v>0</v>
      </c>
      <c r="BC207" s="28">
        <f t="shared" si="36"/>
        <v>0</v>
      </c>
      <c r="BD207" s="28">
        <f t="shared" si="37"/>
        <v>0</v>
      </c>
      <c r="BE207" s="28">
        <f t="shared" si="38"/>
        <v>0</v>
      </c>
      <c r="BF207" s="28">
        <f t="shared" si="39"/>
        <v>0</v>
      </c>
      <c r="BG207" s="29">
        <f t="shared" si="40"/>
        <v>0</v>
      </c>
    </row>
    <row r="208" spans="2:59" ht="20.100000000000001" customHeight="1" x14ac:dyDescent="0.15">
      <c r="E208" s="12">
        <v>1</v>
      </c>
      <c r="G208" s="17"/>
      <c r="I208" s="17">
        <v>2</v>
      </c>
      <c r="J208" s="26"/>
      <c r="K208" s="17"/>
      <c r="L208" s="17"/>
      <c r="M208" s="17"/>
      <c r="O208" s="17">
        <v>1</v>
      </c>
      <c r="P208" s="17"/>
      <c r="Q208" s="17"/>
      <c r="R208" s="17"/>
      <c r="S208" s="17"/>
      <c r="U208" s="17">
        <v>1</v>
      </c>
      <c r="AA208" s="17">
        <f t="shared" si="33"/>
        <v>0</v>
      </c>
      <c r="AB208" s="27"/>
      <c r="AC208" s="27"/>
      <c r="AD208" s="27"/>
      <c r="AE208" s="27"/>
      <c r="AF208" s="27"/>
      <c r="AG208" s="27"/>
      <c r="AH208" s="27"/>
      <c r="AI208" s="27"/>
      <c r="AJ208" s="27"/>
      <c r="AY208" s="13">
        <f t="shared" si="31"/>
        <v>1</v>
      </c>
      <c r="AZ208" s="28">
        <f t="shared" si="34"/>
        <v>0</v>
      </c>
      <c r="BA208" s="28">
        <f t="shared" si="35"/>
        <v>0</v>
      </c>
      <c r="BB208" s="28">
        <f t="shared" si="32"/>
        <v>0</v>
      </c>
      <c r="BC208" s="28">
        <f t="shared" si="36"/>
        <v>0</v>
      </c>
      <c r="BD208" s="28">
        <f t="shared" si="37"/>
        <v>0</v>
      </c>
      <c r="BE208" s="28">
        <f t="shared" si="38"/>
        <v>0</v>
      </c>
      <c r="BF208" s="28">
        <f t="shared" si="39"/>
        <v>0</v>
      </c>
      <c r="BG208" s="29">
        <f t="shared" si="40"/>
        <v>0</v>
      </c>
    </row>
    <row r="209" spans="2:59" ht="20.100000000000001" customHeight="1" x14ac:dyDescent="0.15">
      <c r="E209" s="12">
        <v>1</v>
      </c>
      <c r="G209" s="17"/>
      <c r="I209" s="17">
        <v>2</v>
      </c>
      <c r="J209" s="26"/>
      <c r="K209" s="17"/>
      <c r="L209" s="17"/>
      <c r="M209" s="17"/>
      <c r="O209" s="17">
        <v>1</v>
      </c>
      <c r="P209" s="17"/>
      <c r="Q209" s="17"/>
      <c r="R209" s="17"/>
      <c r="S209" s="17"/>
      <c r="U209" s="17">
        <v>1</v>
      </c>
      <c r="AA209" s="17">
        <f t="shared" si="33"/>
        <v>0</v>
      </c>
      <c r="AB209" s="27"/>
      <c r="AC209" s="27"/>
      <c r="AD209" s="27"/>
      <c r="AE209" s="27"/>
      <c r="AF209" s="27"/>
      <c r="AG209" s="27"/>
      <c r="AH209" s="27"/>
      <c r="AI209" s="27"/>
      <c r="AJ209" s="27"/>
      <c r="AY209" s="13">
        <f t="shared" si="31"/>
        <v>1</v>
      </c>
      <c r="AZ209" s="28">
        <f t="shared" si="34"/>
        <v>0</v>
      </c>
      <c r="BA209" s="28">
        <f t="shared" si="35"/>
        <v>0</v>
      </c>
      <c r="BB209" s="28">
        <f t="shared" si="32"/>
        <v>0</v>
      </c>
      <c r="BC209" s="28">
        <f t="shared" si="36"/>
        <v>0</v>
      </c>
      <c r="BD209" s="28">
        <f t="shared" si="37"/>
        <v>0</v>
      </c>
      <c r="BE209" s="28">
        <f t="shared" si="38"/>
        <v>0</v>
      </c>
      <c r="BF209" s="28">
        <f t="shared" si="39"/>
        <v>0</v>
      </c>
      <c r="BG209" s="29">
        <f t="shared" si="40"/>
        <v>0</v>
      </c>
    </row>
    <row r="210" spans="2:59" ht="20.100000000000001" customHeight="1" x14ac:dyDescent="0.15">
      <c r="E210" s="12">
        <v>1</v>
      </c>
      <c r="G210" s="17"/>
      <c r="I210" s="17">
        <v>2</v>
      </c>
      <c r="J210" s="26"/>
      <c r="K210" s="17"/>
      <c r="L210" s="17"/>
      <c r="M210" s="17"/>
      <c r="O210" s="17">
        <v>1</v>
      </c>
      <c r="P210" s="17"/>
      <c r="Q210" s="17"/>
      <c r="R210" s="17"/>
      <c r="S210" s="17"/>
      <c r="U210" s="17">
        <v>1</v>
      </c>
      <c r="AA210" s="17">
        <f t="shared" si="33"/>
        <v>0</v>
      </c>
      <c r="AB210" s="27"/>
      <c r="AC210" s="27"/>
      <c r="AD210" s="27"/>
      <c r="AE210" s="27"/>
      <c r="AF210" s="27"/>
      <c r="AG210" s="27"/>
      <c r="AH210" s="27"/>
      <c r="AI210" s="27"/>
      <c r="AJ210" s="27"/>
      <c r="AY210" s="13">
        <f t="shared" ref="AY210:AY273" si="41">IF(O210=0,0,1)</f>
        <v>1</v>
      </c>
      <c r="AZ210" s="28">
        <f t="shared" si="34"/>
        <v>0</v>
      </c>
      <c r="BA210" s="28">
        <f t="shared" si="35"/>
        <v>0</v>
      </c>
      <c r="BB210" s="28">
        <f t="shared" si="32"/>
        <v>0</v>
      </c>
      <c r="BC210" s="28">
        <f t="shared" si="36"/>
        <v>0</v>
      </c>
      <c r="BD210" s="28">
        <f t="shared" si="37"/>
        <v>0</v>
      </c>
      <c r="BE210" s="28">
        <f t="shared" si="38"/>
        <v>0</v>
      </c>
      <c r="BF210" s="28">
        <f t="shared" si="39"/>
        <v>0</v>
      </c>
      <c r="BG210" s="29">
        <f t="shared" si="40"/>
        <v>0</v>
      </c>
    </row>
    <row r="211" spans="2:59" ht="20.100000000000001" customHeight="1" x14ac:dyDescent="0.15">
      <c r="E211" s="12">
        <v>1</v>
      </c>
      <c r="G211" s="17"/>
      <c r="I211" s="17">
        <v>2</v>
      </c>
      <c r="J211" s="26"/>
      <c r="K211" s="17"/>
      <c r="L211" s="17"/>
      <c r="M211" s="17"/>
      <c r="O211" s="17">
        <v>1</v>
      </c>
      <c r="P211" s="17"/>
      <c r="Q211" s="17"/>
      <c r="R211" s="17"/>
      <c r="S211" s="17"/>
      <c r="U211" s="17">
        <v>1</v>
      </c>
      <c r="AA211" s="17">
        <f t="shared" si="33"/>
        <v>0</v>
      </c>
      <c r="AB211" s="27"/>
      <c r="AC211" s="27"/>
      <c r="AD211" s="27"/>
      <c r="AE211" s="27"/>
      <c r="AF211" s="27"/>
      <c r="AG211" s="27"/>
      <c r="AH211" s="27"/>
      <c r="AI211" s="27"/>
      <c r="AJ211" s="27"/>
      <c r="AY211" s="13">
        <f t="shared" si="41"/>
        <v>1</v>
      </c>
      <c r="AZ211" s="28">
        <f t="shared" si="34"/>
        <v>0</v>
      </c>
      <c r="BA211" s="28">
        <f t="shared" si="35"/>
        <v>0</v>
      </c>
      <c r="BB211" s="28">
        <f t="shared" si="32"/>
        <v>0</v>
      </c>
      <c r="BC211" s="28">
        <f t="shared" si="36"/>
        <v>0</v>
      </c>
      <c r="BD211" s="28">
        <f t="shared" si="37"/>
        <v>0</v>
      </c>
      <c r="BE211" s="28">
        <f t="shared" si="38"/>
        <v>0</v>
      </c>
      <c r="BF211" s="28">
        <f t="shared" si="39"/>
        <v>0</v>
      </c>
      <c r="BG211" s="29">
        <f t="shared" si="40"/>
        <v>0</v>
      </c>
    </row>
    <row r="212" spans="2:59" ht="20.100000000000001" customHeight="1" x14ac:dyDescent="0.15">
      <c r="E212" s="12">
        <v>1</v>
      </c>
      <c r="G212" s="17"/>
      <c r="I212" s="17">
        <v>2</v>
      </c>
      <c r="J212" s="26"/>
      <c r="K212" s="17"/>
      <c r="L212" s="17"/>
      <c r="M212" s="17"/>
      <c r="O212" s="17">
        <v>1</v>
      </c>
      <c r="P212" s="17"/>
      <c r="Q212" s="17"/>
      <c r="R212" s="17"/>
      <c r="S212" s="17"/>
      <c r="U212" s="17">
        <v>1</v>
      </c>
      <c r="AA212" s="17">
        <f t="shared" si="33"/>
        <v>0</v>
      </c>
      <c r="AB212" s="27"/>
      <c r="AC212" s="27"/>
      <c r="AD212" s="27"/>
      <c r="AE212" s="27"/>
      <c r="AF212" s="27"/>
      <c r="AG212" s="27"/>
      <c r="AH212" s="27"/>
      <c r="AI212" s="27"/>
      <c r="AJ212" s="27"/>
      <c r="AY212" s="13">
        <f t="shared" si="41"/>
        <v>1</v>
      </c>
      <c r="AZ212" s="28">
        <f t="shared" si="34"/>
        <v>0</v>
      </c>
      <c r="BA212" s="28">
        <f t="shared" si="35"/>
        <v>0</v>
      </c>
      <c r="BB212" s="28">
        <f t="shared" si="32"/>
        <v>0</v>
      </c>
      <c r="BC212" s="28">
        <f t="shared" si="36"/>
        <v>0</v>
      </c>
      <c r="BD212" s="28">
        <f t="shared" si="37"/>
        <v>0</v>
      </c>
      <c r="BE212" s="28">
        <f t="shared" si="38"/>
        <v>0</v>
      </c>
      <c r="BF212" s="28">
        <f t="shared" si="39"/>
        <v>0</v>
      </c>
      <c r="BG212" s="29">
        <f t="shared" si="40"/>
        <v>0</v>
      </c>
    </row>
    <row r="213" spans="2:59" ht="20.100000000000001" customHeight="1" x14ac:dyDescent="0.15">
      <c r="E213" s="12">
        <v>1</v>
      </c>
      <c r="G213" s="17"/>
      <c r="I213" s="17">
        <v>2</v>
      </c>
      <c r="J213" s="26"/>
      <c r="K213" s="17"/>
      <c r="L213" s="17"/>
      <c r="M213" s="17"/>
      <c r="O213" s="17">
        <v>1</v>
      </c>
      <c r="P213" s="17"/>
      <c r="Q213" s="17"/>
      <c r="R213" s="17"/>
      <c r="S213" s="17"/>
      <c r="U213" s="17">
        <v>1</v>
      </c>
      <c r="AA213" s="17">
        <f t="shared" si="33"/>
        <v>0</v>
      </c>
      <c r="AB213" s="27"/>
      <c r="AC213" s="27"/>
      <c r="AD213" s="27"/>
      <c r="AE213" s="27"/>
      <c r="AF213" s="27"/>
      <c r="AG213" s="27"/>
      <c r="AH213" s="27"/>
      <c r="AI213" s="27"/>
      <c r="AJ213" s="27"/>
      <c r="AY213" s="13">
        <f t="shared" si="41"/>
        <v>1</v>
      </c>
      <c r="AZ213" s="28">
        <f t="shared" si="34"/>
        <v>0</v>
      </c>
      <c r="BA213" s="28">
        <f t="shared" si="35"/>
        <v>0</v>
      </c>
      <c r="BB213" s="28">
        <f t="shared" si="32"/>
        <v>0</v>
      </c>
      <c r="BC213" s="28">
        <f t="shared" si="36"/>
        <v>0</v>
      </c>
      <c r="BD213" s="28">
        <f t="shared" si="37"/>
        <v>0</v>
      </c>
      <c r="BE213" s="28">
        <f t="shared" si="38"/>
        <v>0</v>
      </c>
      <c r="BF213" s="28">
        <f t="shared" si="39"/>
        <v>0</v>
      </c>
      <c r="BG213" s="29">
        <f t="shared" si="40"/>
        <v>0</v>
      </c>
    </row>
    <row r="214" spans="2:59" ht="20.100000000000001" customHeight="1" x14ac:dyDescent="0.15">
      <c r="E214" s="12">
        <v>1</v>
      </c>
      <c r="G214" s="17"/>
      <c r="I214" s="17">
        <v>2</v>
      </c>
      <c r="J214" s="26"/>
      <c r="K214" s="17"/>
      <c r="L214" s="17"/>
      <c r="M214" s="17"/>
      <c r="O214" s="17">
        <v>1</v>
      </c>
      <c r="P214" s="17"/>
      <c r="Q214" s="17"/>
      <c r="R214" s="17"/>
      <c r="S214" s="17"/>
      <c r="U214" s="17">
        <v>1</v>
      </c>
      <c r="AA214" s="17">
        <f t="shared" si="33"/>
        <v>0</v>
      </c>
      <c r="AB214" s="27"/>
      <c r="AC214" s="27"/>
      <c r="AD214" s="27"/>
      <c r="AE214" s="27"/>
      <c r="AF214" s="27"/>
      <c r="AG214" s="27"/>
      <c r="AH214" s="27"/>
      <c r="AI214" s="27"/>
      <c r="AJ214" s="27"/>
      <c r="AY214" s="13">
        <f t="shared" si="41"/>
        <v>1</v>
      </c>
      <c r="AZ214" s="28">
        <f t="shared" si="34"/>
        <v>0</v>
      </c>
      <c r="BA214" s="28">
        <f t="shared" si="35"/>
        <v>0</v>
      </c>
      <c r="BB214" s="28">
        <f t="shared" si="32"/>
        <v>0</v>
      </c>
      <c r="BC214" s="28">
        <f t="shared" si="36"/>
        <v>0</v>
      </c>
      <c r="BD214" s="28">
        <f t="shared" si="37"/>
        <v>0</v>
      </c>
      <c r="BE214" s="28">
        <f t="shared" si="38"/>
        <v>0</v>
      </c>
      <c r="BF214" s="28">
        <f t="shared" si="39"/>
        <v>0</v>
      </c>
      <c r="BG214" s="29">
        <f t="shared" si="40"/>
        <v>0</v>
      </c>
    </row>
    <row r="215" spans="2:59" ht="20.100000000000001" customHeight="1" x14ac:dyDescent="0.15">
      <c r="E215" s="12">
        <v>1</v>
      </c>
      <c r="G215" s="17"/>
      <c r="I215" s="17">
        <v>2</v>
      </c>
      <c r="J215" s="26"/>
      <c r="K215" s="17"/>
      <c r="L215" s="17"/>
      <c r="M215" s="17"/>
      <c r="O215" s="17">
        <v>1</v>
      </c>
      <c r="P215" s="17"/>
      <c r="Q215" s="17"/>
      <c r="R215" s="17"/>
      <c r="S215" s="17"/>
      <c r="U215" s="17">
        <v>1</v>
      </c>
      <c r="AA215" s="17">
        <f t="shared" si="33"/>
        <v>0</v>
      </c>
      <c r="AB215" s="27"/>
      <c r="AC215" s="27"/>
      <c r="AD215" s="27"/>
      <c r="AE215" s="27"/>
      <c r="AF215" s="27"/>
      <c r="AG215" s="27"/>
      <c r="AH215" s="27"/>
      <c r="AI215" s="27"/>
      <c r="AJ215" s="27"/>
      <c r="AY215" s="13">
        <f t="shared" si="41"/>
        <v>1</v>
      </c>
      <c r="AZ215" s="28">
        <f t="shared" si="34"/>
        <v>0</v>
      </c>
      <c r="BA215" s="28">
        <f t="shared" si="35"/>
        <v>0</v>
      </c>
      <c r="BB215" s="28">
        <f t="shared" si="32"/>
        <v>0</v>
      </c>
      <c r="BC215" s="28">
        <f t="shared" si="36"/>
        <v>0</v>
      </c>
      <c r="BD215" s="28">
        <f t="shared" si="37"/>
        <v>0</v>
      </c>
      <c r="BE215" s="28">
        <f t="shared" si="38"/>
        <v>0</v>
      </c>
      <c r="BF215" s="28">
        <f t="shared" si="39"/>
        <v>0</v>
      </c>
      <c r="BG215" s="29">
        <f t="shared" si="40"/>
        <v>0</v>
      </c>
    </row>
    <row r="216" spans="2:59" ht="20.100000000000001" customHeight="1" x14ac:dyDescent="0.15">
      <c r="E216" s="12">
        <v>1</v>
      </c>
      <c r="G216" s="17"/>
      <c r="I216" s="17">
        <v>2</v>
      </c>
      <c r="J216" s="26"/>
      <c r="K216" s="17"/>
      <c r="L216" s="17"/>
      <c r="M216" s="17"/>
      <c r="O216" s="17">
        <v>1</v>
      </c>
      <c r="P216" s="17"/>
      <c r="Q216" s="17"/>
      <c r="R216" s="17"/>
      <c r="S216" s="17"/>
      <c r="U216" s="17">
        <v>1</v>
      </c>
      <c r="AA216" s="17">
        <f t="shared" si="33"/>
        <v>0</v>
      </c>
      <c r="AB216" s="27"/>
      <c r="AC216" s="27"/>
      <c r="AD216" s="27"/>
      <c r="AE216" s="27"/>
      <c r="AF216" s="27"/>
      <c r="AG216" s="27"/>
      <c r="AH216" s="27"/>
      <c r="AI216" s="27"/>
      <c r="AJ216" s="27"/>
      <c r="AY216" s="13">
        <f t="shared" si="41"/>
        <v>1</v>
      </c>
      <c r="AZ216" s="28">
        <f t="shared" si="34"/>
        <v>0</v>
      </c>
      <c r="BA216" s="28">
        <f t="shared" si="35"/>
        <v>0</v>
      </c>
      <c r="BB216" s="28">
        <f t="shared" si="32"/>
        <v>0</v>
      </c>
      <c r="BC216" s="28">
        <f t="shared" si="36"/>
        <v>0</v>
      </c>
      <c r="BD216" s="28">
        <f t="shared" si="37"/>
        <v>0</v>
      </c>
      <c r="BE216" s="28">
        <f t="shared" si="38"/>
        <v>0</v>
      </c>
      <c r="BF216" s="28">
        <f t="shared" si="39"/>
        <v>0</v>
      </c>
      <c r="BG216" s="29">
        <f t="shared" si="40"/>
        <v>0</v>
      </c>
    </row>
    <row r="217" spans="2:59" ht="20.100000000000001" customHeight="1" x14ac:dyDescent="0.15">
      <c r="E217" s="12">
        <v>1</v>
      </c>
      <c r="I217" s="17">
        <v>2</v>
      </c>
      <c r="J217" s="26"/>
      <c r="K217" s="17"/>
      <c r="L217" s="17"/>
      <c r="M217" s="17"/>
      <c r="O217" s="17">
        <v>1</v>
      </c>
      <c r="U217" s="17">
        <v>1</v>
      </c>
      <c r="AA217" s="17">
        <f t="shared" si="33"/>
        <v>0</v>
      </c>
      <c r="AB217" s="27"/>
      <c r="AC217" s="27"/>
      <c r="AD217" s="27"/>
      <c r="AE217" s="27"/>
      <c r="AF217" s="27"/>
      <c r="AG217" s="27"/>
      <c r="AH217" s="27"/>
      <c r="AI217" s="27"/>
      <c r="AJ217" s="27"/>
      <c r="AY217" s="13">
        <f t="shared" si="41"/>
        <v>1</v>
      </c>
      <c r="AZ217" s="28">
        <f t="shared" si="34"/>
        <v>0</v>
      </c>
      <c r="BA217" s="28">
        <f t="shared" si="35"/>
        <v>0</v>
      </c>
      <c r="BB217" s="28">
        <f t="shared" si="32"/>
        <v>0</v>
      </c>
      <c r="BC217" s="28">
        <f t="shared" si="36"/>
        <v>0</v>
      </c>
      <c r="BD217" s="28">
        <f t="shared" si="37"/>
        <v>0</v>
      </c>
      <c r="BE217" s="28">
        <f t="shared" si="38"/>
        <v>0</v>
      </c>
      <c r="BF217" s="28">
        <f t="shared" si="39"/>
        <v>0</v>
      </c>
      <c r="BG217" s="29">
        <f t="shared" si="40"/>
        <v>0</v>
      </c>
    </row>
    <row r="218" spans="2:59" ht="20.100000000000001" customHeight="1" x14ac:dyDescent="0.15">
      <c r="E218" s="12">
        <v>1</v>
      </c>
      <c r="I218" s="17">
        <v>2</v>
      </c>
      <c r="J218" s="26"/>
      <c r="K218" s="17"/>
      <c r="L218" s="17"/>
      <c r="M218" s="17"/>
      <c r="O218" s="17">
        <v>1</v>
      </c>
      <c r="U218" s="17">
        <v>1</v>
      </c>
      <c r="AA218" s="17">
        <f t="shared" si="33"/>
        <v>0</v>
      </c>
      <c r="AB218" s="27"/>
      <c r="AC218" s="27"/>
      <c r="AD218" s="27"/>
      <c r="AE218" s="27"/>
      <c r="AF218" s="27"/>
      <c r="AG218" s="27"/>
      <c r="AH218" s="27"/>
      <c r="AI218" s="27"/>
      <c r="AJ218" s="27"/>
      <c r="AY218" s="13">
        <f t="shared" si="41"/>
        <v>1</v>
      </c>
      <c r="AZ218" s="28">
        <f t="shared" si="34"/>
        <v>0</v>
      </c>
      <c r="BA218" s="28">
        <f t="shared" si="35"/>
        <v>0</v>
      </c>
      <c r="BB218" s="28">
        <f t="shared" si="32"/>
        <v>0</v>
      </c>
      <c r="BC218" s="28">
        <f t="shared" si="36"/>
        <v>0</v>
      </c>
      <c r="BD218" s="28">
        <f t="shared" si="37"/>
        <v>0</v>
      </c>
      <c r="BE218" s="28">
        <f t="shared" si="38"/>
        <v>0</v>
      </c>
      <c r="BF218" s="28">
        <f t="shared" si="39"/>
        <v>0</v>
      </c>
      <c r="BG218" s="29">
        <f t="shared" si="40"/>
        <v>0</v>
      </c>
    </row>
    <row r="219" spans="2:59" ht="20.100000000000001" customHeight="1" x14ac:dyDescent="0.15">
      <c r="E219" s="12">
        <v>1</v>
      </c>
      <c r="I219" s="17">
        <v>2</v>
      </c>
      <c r="J219" s="26"/>
      <c r="K219" s="17"/>
      <c r="L219" s="17"/>
      <c r="O219" s="17">
        <v>1</v>
      </c>
      <c r="U219" s="17">
        <v>1</v>
      </c>
      <c r="AA219" s="17">
        <f t="shared" si="33"/>
        <v>0</v>
      </c>
      <c r="AB219" s="27"/>
      <c r="AC219" s="27"/>
      <c r="AD219" s="27"/>
      <c r="AE219" s="27"/>
      <c r="AF219" s="27"/>
      <c r="AG219" s="27"/>
      <c r="AH219" s="27"/>
      <c r="AI219" s="27"/>
      <c r="AJ219" s="27"/>
      <c r="AY219" s="13">
        <f t="shared" si="41"/>
        <v>1</v>
      </c>
      <c r="AZ219" s="28">
        <f t="shared" si="34"/>
        <v>0</v>
      </c>
      <c r="BA219" s="28">
        <f t="shared" si="35"/>
        <v>0</v>
      </c>
      <c r="BB219" s="28">
        <f t="shared" si="32"/>
        <v>0</v>
      </c>
      <c r="BC219" s="28">
        <f t="shared" si="36"/>
        <v>0</v>
      </c>
      <c r="BD219" s="28">
        <f t="shared" si="37"/>
        <v>0</v>
      </c>
      <c r="BE219" s="28">
        <f t="shared" si="38"/>
        <v>0</v>
      </c>
      <c r="BF219" s="28">
        <f t="shared" si="39"/>
        <v>0</v>
      </c>
      <c r="BG219" s="29">
        <f t="shared" si="40"/>
        <v>0</v>
      </c>
    </row>
    <row r="220" spans="2:59" ht="20.100000000000001" customHeight="1" x14ac:dyDescent="0.15">
      <c r="B220" s="25"/>
      <c r="E220" s="12">
        <v>1</v>
      </c>
      <c r="I220" s="17">
        <v>2</v>
      </c>
      <c r="J220" s="26"/>
      <c r="K220" s="17"/>
      <c r="L220" s="17"/>
      <c r="O220" s="17">
        <v>1</v>
      </c>
      <c r="U220" s="17">
        <v>1</v>
      </c>
      <c r="AA220" s="17">
        <f t="shared" si="33"/>
        <v>0</v>
      </c>
      <c r="AB220" s="27"/>
      <c r="AC220" s="27"/>
      <c r="AD220" s="27"/>
      <c r="AE220" s="27"/>
      <c r="AF220" s="27"/>
      <c r="AG220" s="27"/>
      <c r="AH220" s="27"/>
      <c r="AI220" s="27"/>
      <c r="AJ220" s="27"/>
      <c r="AY220" s="13">
        <f t="shared" si="41"/>
        <v>1</v>
      </c>
      <c r="AZ220" s="28">
        <f t="shared" si="34"/>
        <v>0</v>
      </c>
      <c r="BA220" s="28">
        <f t="shared" si="35"/>
        <v>0</v>
      </c>
      <c r="BB220" s="28">
        <f t="shared" si="32"/>
        <v>0</v>
      </c>
      <c r="BC220" s="28">
        <f t="shared" si="36"/>
        <v>0</v>
      </c>
      <c r="BD220" s="28">
        <f t="shared" si="37"/>
        <v>0</v>
      </c>
      <c r="BE220" s="28">
        <f t="shared" si="38"/>
        <v>0</v>
      </c>
      <c r="BF220" s="28">
        <f t="shared" si="39"/>
        <v>0</v>
      </c>
      <c r="BG220" s="29">
        <f t="shared" si="40"/>
        <v>0</v>
      </c>
    </row>
    <row r="221" spans="2:59" ht="20.100000000000001" customHeight="1" x14ac:dyDescent="0.15">
      <c r="E221" s="12">
        <v>1</v>
      </c>
      <c r="G221" s="17"/>
      <c r="I221" s="17">
        <v>2</v>
      </c>
      <c r="J221" s="26"/>
      <c r="K221" s="17"/>
      <c r="L221" s="17"/>
      <c r="O221" s="17">
        <v>1</v>
      </c>
      <c r="P221" s="17"/>
      <c r="Q221" s="17"/>
      <c r="R221" s="17"/>
      <c r="S221" s="17"/>
      <c r="U221" s="17">
        <v>1</v>
      </c>
      <c r="AA221" s="17">
        <f t="shared" si="33"/>
        <v>0</v>
      </c>
      <c r="AB221" s="27"/>
      <c r="AC221" s="27"/>
      <c r="AD221" s="27"/>
      <c r="AE221" s="27"/>
      <c r="AF221" s="27"/>
      <c r="AG221" s="27"/>
      <c r="AH221" s="27"/>
      <c r="AI221" s="27"/>
      <c r="AJ221" s="27"/>
      <c r="AY221" s="13">
        <f t="shared" si="41"/>
        <v>1</v>
      </c>
      <c r="AZ221" s="28">
        <f t="shared" si="34"/>
        <v>0</v>
      </c>
      <c r="BA221" s="28">
        <f t="shared" si="35"/>
        <v>0</v>
      </c>
      <c r="BB221" s="28">
        <f t="shared" si="32"/>
        <v>0</v>
      </c>
      <c r="BC221" s="28">
        <f t="shared" si="36"/>
        <v>0</v>
      </c>
      <c r="BD221" s="28">
        <f t="shared" si="37"/>
        <v>0</v>
      </c>
      <c r="BE221" s="28">
        <f t="shared" si="38"/>
        <v>0</v>
      </c>
      <c r="BF221" s="28">
        <f t="shared" si="39"/>
        <v>0</v>
      </c>
      <c r="BG221" s="29">
        <f t="shared" si="40"/>
        <v>0</v>
      </c>
    </row>
    <row r="222" spans="2:59" ht="20.100000000000001" customHeight="1" x14ac:dyDescent="0.15">
      <c r="E222" s="12">
        <v>1</v>
      </c>
      <c r="G222" s="17"/>
      <c r="I222" s="17">
        <v>2</v>
      </c>
      <c r="J222" s="26"/>
      <c r="K222" s="17"/>
      <c r="L222" s="17"/>
      <c r="O222" s="17">
        <v>1</v>
      </c>
      <c r="P222" s="17"/>
      <c r="Q222" s="17"/>
      <c r="R222" s="17"/>
      <c r="S222" s="17"/>
      <c r="U222" s="17">
        <v>1</v>
      </c>
      <c r="AA222" s="17">
        <f t="shared" si="33"/>
        <v>0</v>
      </c>
      <c r="AB222" s="27"/>
      <c r="AC222" s="27"/>
      <c r="AD222" s="27"/>
      <c r="AE222" s="27"/>
      <c r="AF222" s="27"/>
      <c r="AG222" s="27"/>
      <c r="AH222" s="27"/>
      <c r="AI222" s="27"/>
      <c r="AJ222" s="27"/>
      <c r="AY222" s="13">
        <f t="shared" si="41"/>
        <v>1</v>
      </c>
      <c r="AZ222" s="28">
        <f t="shared" si="34"/>
        <v>0</v>
      </c>
      <c r="BA222" s="28">
        <f t="shared" si="35"/>
        <v>0</v>
      </c>
      <c r="BB222" s="28">
        <f t="shared" si="32"/>
        <v>0</v>
      </c>
      <c r="BC222" s="28">
        <f t="shared" si="36"/>
        <v>0</v>
      </c>
      <c r="BD222" s="28">
        <f t="shared" si="37"/>
        <v>0</v>
      </c>
      <c r="BE222" s="28">
        <f t="shared" si="38"/>
        <v>0</v>
      </c>
      <c r="BF222" s="28">
        <f t="shared" si="39"/>
        <v>0</v>
      </c>
      <c r="BG222" s="29">
        <f t="shared" si="40"/>
        <v>0</v>
      </c>
    </row>
    <row r="223" spans="2:59" ht="20.100000000000001" customHeight="1" x14ac:dyDescent="0.15">
      <c r="E223" s="12">
        <v>1</v>
      </c>
      <c r="G223" s="17"/>
      <c r="I223" s="17">
        <v>2</v>
      </c>
      <c r="J223" s="26"/>
      <c r="K223" s="17"/>
      <c r="L223" s="17"/>
      <c r="M223" s="17"/>
      <c r="O223" s="17">
        <v>1</v>
      </c>
      <c r="P223" s="17"/>
      <c r="Q223" s="17"/>
      <c r="R223" s="17"/>
      <c r="S223" s="17"/>
      <c r="U223" s="17">
        <v>1</v>
      </c>
      <c r="AA223" s="17">
        <f t="shared" si="33"/>
        <v>0</v>
      </c>
      <c r="AB223" s="27"/>
      <c r="AC223" s="27"/>
      <c r="AD223" s="27"/>
      <c r="AE223" s="27"/>
      <c r="AF223" s="27"/>
      <c r="AG223" s="27"/>
      <c r="AH223" s="27"/>
      <c r="AI223" s="27"/>
      <c r="AJ223" s="27"/>
      <c r="AY223" s="13">
        <f t="shared" si="41"/>
        <v>1</v>
      </c>
      <c r="AZ223" s="28">
        <f t="shared" si="34"/>
        <v>0</v>
      </c>
      <c r="BA223" s="28">
        <f t="shared" si="35"/>
        <v>0</v>
      </c>
      <c r="BB223" s="28">
        <f t="shared" si="32"/>
        <v>0</v>
      </c>
      <c r="BC223" s="28">
        <f t="shared" si="36"/>
        <v>0</v>
      </c>
      <c r="BD223" s="28">
        <f t="shared" si="37"/>
        <v>0</v>
      </c>
      <c r="BE223" s="28">
        <f t="shared" si="38"/>
        <v>0</v>
      </c>
      <c r="BF223" s="28">
        <f t="shared" si="39"/>
        <v>0</v>
      </c>
      <c r="BG223" s="29">
        <f t="shared" si="40"/>
        <v>0</v>
      </c>
    </row>
    <row r="224" spans="2:59" ht="20.100000000000001" customHeight="1" x14ac:dyDescent="0.15">
      <c r="E224" s="12">
        <v>1</v>
      </c>
      <c r="G224" s="17"/>
      <c r="I224" s="17">
        <v>2</v>
      </c>
      <c r="J224" s="26"/>
      <c r="K224" s="17"/>
      <c r="L224" s="17"/>
      <c r="M224" s="17"/>
      <c r="O224" s="17">
        <v>1</v>
      </c>
      <c r="P224" s="17"/>
      <c r="Q224" s="17"/>
      <c r="R224" s="17"/>
      <c r="S224" s="17"/>
      <c r="U224" s="17">
        <v>1</v>
      </c>
      <c r="AA224" s="17">
        <f t="shared" si="33"/>
        <v>0</v>
      </c>
      <c r="AB224" s="27"/>
      <c r="AC224" s="27"/>
      <c r="AD224" s="27"/>
      <c r="AE224" s="27"/>
      <c r="AF224" s="27"/>
      <c r="AG224" s="27"/>
      <c r="AH224" s="27"/>
      <c r="AI224" s="27"/>
      <c r="AJ224" s="27"/>
      <c r="AY224" s="13">
        <f t="shared" si="41"/>
        <v>1</v>
      </c>
      <c r="AZ224" s="28">
        <f t="shared" si="34"/>
        <v>0</v>
      </c>
      <c r="BA224" s="28">
        <f t="shared" si="35"/>
        <v>0</v>
      </c>
      <c r="BB224" s="28">
        <f t="shared" si="32"/>
        <v>0</v>
      </c>
      <c r="BC224" s="28">
        <f t="shared" si="36"/>
        <v>0</v>
      </c>
      <c r="BD224" s="28">
        <f t="shared" si="37"/>
        <v>0</v>
      </c>
      <c r="BE224" s="28">
        <f t="shared" si="38"/>
        <v>0</v>
      </c>
      <c r="BF224" s="28">
        <f t="shared" si="39"/>
        <v>0</v>
      </c>
      <c r="BG224" s="29">
        <f t="shared" si="40"/>
        <v>0</v>
      </c>
    </row>
    <row r="225" spans="2:59" ht="20.100000000000001" customHeight="1" x14ac:dyDescent="0.15">
      <c r="E225" s="12">
        <v>1</v>
      </c>
      <c r="G225" s="17"/>
      <c r="I225" s="17">
        <v>2</v>
      </c>
      <c r="J225" s="26"/>
      <c r="K225" s="17"/>
      <c r="L225" s="17"/>
      <c r="M225" s="17"/>
      <c r="O225" s="17">
        <v>1</v>
      </c>
      <c r="P225" s="17"/>
      <c r="Q225" s="17"/>
      <c r="R225" s="17"/>
      <c r="S225" s="17"/>
      <c r="U225" s="17">
        <v>1</v>
      </c>
      <c r="AA225" s="17">
        <f t="shared" si="33"/>
        <v>0</v>
      </c>
      <c r="AB225" s="27"/>
      <c r="AC225" s="27"/>
      <c r="AD225" s="27"/>
      <c r="AE225" s="27"/>
      <c r="AF225" s="27"/>
      <c r="AG225" s="27"/>
      <c r="AH225" s="27"/>
      <c r="AI225" s="27"/>
      <c r="AJ225" s="27"/>
      <c r="AY225" s="13">
        <f t="shared" si="41"/>
        <v>1</v>
      </c>
      <c r="AZ225" s="28">
        <f t="shared" si="34"/>
        <v>0</v>
      </c>
      <c r="BA225" s="28">
        <f t="shared" si="35"/>
        <v>0</v>
      </c>
      <c r="BB225" s="28">
        <f t="shared" si="32"/>
        <v>0</v>
      </c>
      <c r="BC225" s="28">
        <f t="shared" si="36"/>
        <v>0</v>
      </c>
      <c r="BD225" s="28">
        <f t="shared" si="37"/>
        <v>0</v>
      </c>
      <c r="BE225" s="28">
        <f t="shared" si="38"/>
        <v>0</v>
      </c>
      <c r="BF225" s="28">
        <f t="shared" si="39"/>
        <v>0</v>
      </c>
      <c r="BG225" s="29">
        <f t="shared" si="40"/>
        <v>0</v>
      </c>
    </row>
    <row r="226" spans="2:59" ht="20.100000000000001" customHeight="1" x14ac:dyDescent="0.15">
      <c r="D226" s="32"/>
      <c r="E226" s="12">
        <v>1</v>
      </c>
      <c r="G226" s="17"/>
      <c r="I226" s="17">
        <v>2</v>
      </c>
      <c r="J226" s="26"/>
      <c r="K226" s="17"/>
      <c r="L226" s="17"/>
      <c r="M226" s="17"/>
      <c r="O226" s="17">
        <v>1</v>
      </c>
      <c r="P226" s="17"/>
      <c r="Q226" s="17"/>
      <c r="R226" s="17"/>
      <c r="S226" s="17"/>
      <c r="U226" s="17">
        <v>1</v>
      </c>
      <c r="AA226" s="17">
        <f t="shared" si="33"/>
        <v>0</v>
      </c>
      <c r="AB226" s="27"/>
      <c r="AC226" s="27"/>
      <c r="AD226" s="27"/>
      <c r="AE226" s="27"/>
      <c r="AF226" s="27"/>
      <c r="AG226" s="27"/>
      <c r="AH226" s="27"/>
      <c r="AI226" s="27"/>
      <c r="AJ226" s="27"/>
      <c r="AY226" s="13">
        <f t="shared" si="41"/>
        <v>1</v>
      </c>
      <c r="AZ226" s="28">
        <f t="shared" si="34"/>
        <v>0</v>
      </c>
      <c r="BA226" s="28">
        <f t="shared" si="35"/>
        <v>0</v>
      </c>
      <c r="BB226" s="28">
        <f t="shared" si="32"/>
        <v>0</v>
      </c>
      <c r="BC226" s="28">
        <f t="shared" si="36"/>
        <v>0</v>
      </c>
      <c r="BD226" s="28">
        <f t="shared" si="37"/>
        <v>0</v>
      </c>
      <c r="BE226" s="28">
        <f t="shared" si="38"/>
        <v>0</v>
      </c>
      <c r="BF226" s="28">
        <f t="shared" si="39"/>
        <v>0</v>
      </c>
      <c r="BG226" s="29">
        <f t="shared" si="40"/>
        <v>0</v>
      </c>
    </row>
    <row r="227" spans="2:59" ht="20.100000000000001" customHeight="1" x14ac:dyDescent="0.15">
      <c r="E227" s="12">
        <v>1</v>
      </c>
      <c r="G227" s="17"/>
      <c r="I227" s="17">
        <v>2</v>
      </c>
      <c r="J227" s="34"/>
      <c r="K227" s="17"/>
      <c r="L227" s="17"/>
      <c r="M227" s="17"/>
      <c r="O227" s="17">
        <v>1</v>
      </c>
      <c r="P227" s="17"/>
      <c r="Q227" s="17"/>
      <c r="R227" s="17"/>
      <c r="S227" s="17"/>
      <c r="U227" s="17">
        <v>1</v>
      </c>
      <c r="AA227" s="17">
        <f t="shared" si="33"/>
        <v>0</v>
      </c>
      <c r="AB227" s="27"/>
      <c r="AC227" s="27"/>
      <c r="AD227" s="27"/>
      <c r="AE227" s="27"/>
      <c r="AF227" s="27"/>
      <c r="AG227" s="27"/>
      <c r="AH227" s="27"/>
      <c r="AI227" s="27"/>
      <c r="AJ227" s="27"/>
      <c r="AY227" s="13">
        <f t="shared" si="41"/>
        <v>1</v>
      </c>
      <c r="AZ227" s="28">
        <f t="shared" si="34"/>
        <v>0</v>
      </c>
      <c r="BA227" s="28">
        <f t="shared" si="35"/>
        <v>0</v>
      </c>
      <c r="BB227" s="28">
        <f t="shared" si="32"/>
        <v>0</v>
      </c>
      <c r="BC227" s="28">
        <f t="shared" si="36"/>
        <v>0</v>
      </c>
      <c r="BD227" s="28">
        <f t="shared" si="37"/>
        <v>0</v>
      </c>
      <c r="BE227" s="28">
        <f t="shared" si="38"/>
        <v>0</v>
      </c>
      <c r="BF227" s="28">
        <f t="shared" si="39"/>
        <v>0</v>
      </c>
      <c r="BG227" s="29">
        <f t="shared" si="40"/>
        <v>0</v>
      </c>
    </row>
    <row r="228" spans="2:59" ht="20.100000000000001" customHeight="1" x14ac:dyDescent="0.15">
      <c r="E228" s="12">
        <v>1</v>
      </c>
      <c r="G228" s="17"/>
      <c r="I228" s="17">
        <v>2</v>
      </c>
      <c r="J228" s="26"/>
      <c r="K228" s="17"/>
      <c r="L228" s="17"/>
      <c r="M228" s="17"/>
      <c r="O228" s="17">
        <v>1</v>
      </c>
      <c r="P228" s="12"/>
      <c r="Q228" s="17"/>
      <c r="R228" s="17"/>
      <c r="S228" s="17"/>
      <c r="U228" s="17">
        <v>1</v>
      </c>
      <c r="AA228" s="17">
        <f t="shared" si="33"/>
        <v>0</v>
      </c>
      <c r="AB228" s="27"/>
      <c r="AC228" s="27"/>
      <c r="AD228" s="27"/>
      <c r="AE228" s="27"/>
      <c r="AF228" s="27"/>
      <c r="AG228" s="27"/>
      <c r="AH228" s="27"/>
      <c r="AI228" s="27"/>
      <c r="AJ228" s="27"/>
      <c r="AY228" s="13">
        <f t="shared" si="41"/>
        <v>1</v>
      </c>
      <c r="AZ228" s="28">
        <f t="shared" si="34"/>
        <v>0</v>
      </c>
      <c r="BA228" s="28">
        <f t="shared" si="35"/>
        <v>0</v>
      </c>
      <c r="BB228" s="28">
        <f t="shared" si="32"/>
        <v>0</v>
      </c>
      <c r="BC228" s="28">
        <f t="shared" si="36"/>
        <v>0</v>
      </c>
      <c r="BD228" s="28">
        <f t="shared" si="37"/>
        <v>0</v>
      </c>
      <c r="BE228" s="28">
        <f t="shared" si="38"/>
        <v>0</v>
      </c>
      <c r="BF228" s="28">
        <f t="shared" si="39"/>
        <v>0</v>
      </c>
      <c r="BG228" s="29">
        <f t="shared" si="40"/>
        <v>0</v>
      </c>
    </row>
    <row r="229" spans="2:59" ht="20.100000000000001" customHeight="1" x14ac:dyDescent="0.15">
      <c r="E229" s="12">
        <v>1</v>
      </c>
      <c r="G229" s="17"/>
      <c r="I229" s="17">
        <v>2</v>
      </c>
      <c r="J229" s="26"/>
      <c r="K229" s="17"/>
      <c r="L229" s="17"/>
      <c r="M229" s="17"/>
      <c r="O229" s="17">
        <v>1</v>
      </c>
      <c r="P229" s="12"/>
      <c r="Q229" s="17"/>
      <c r="R229" s="17"/>
      <c r="S229" s="17"/>
      <c r="U229" s="17">
        <v>1</v>
      </c>
      <c r="AA229" s="17">
        <f t="shared" si="33"/>
        <v>0</v>
      </c>
      <c r="AB229" s="27"/>
      <c r="AC229" s="27"/>
      <c r="AD229" s="27"/>
      <c r="AE229" s="27"/>
      <c r="AF229" s="27"/>
      <c r="AG229" s="27"/>
      <c r="AH229" s="27"/>
      <c r="AI229" s="27"/>
      <c r="AJ229" s="27"/>
      <c r="AY229" s="13">
        <f t="shared" si="41"/>
        <v>1</v>
      </c>
      <c r="AZ229" s="28">
        <f t="shared" si="34"/>
        <v>0</v>
      </c>
      <c r="BA229" s="28">
        <f t="shared" si="35"/>
        <v>0</v>
      </c>
      <c r="BB229" s="28">
        <f t="shared" si="32"/>
        <v>0</v>
      </c>
      <c r="BC229" s="28">
        <f t="shared" si="36"/>
        <v>0</v>
      </c>
      <c r="BD229" s="28">
        <f t="shared" si="37"/>
        <v>0</v>
      </c>
      <c r="BE229" s="28">
        <f t="shared" si="38"/>
        <v>0</v>
      </c>
      <c r="BF229" s="28">
        <f t="shared" si="39"/>
        <v>0</v>
      </c>
      <c r="BG229" s="29">
        <f t="shared" si="40"/>
        <v>0</v>
      </c>
    </row>
    <row r="230" spans="2:59" ht="20.100000000000001" customHeight="1" x14ac:dyDescent="0.15">
      <c r="E230" s="12">
        <v>1</v>
      </c>
      <c r="G230" s="17"/>
      <c r="I230" s="17">
        <v>2</v>
      </c>
      <c r="J230" s="26"/>
      <c r="K230" s="17"/>
      <c r="L230" s="17"/>
      <c r="M230" s="17"/>
      <c r="O230" s="17">
        <v>1</v>
      </c>
      <c r="P230" s="12"/>
      <c r="Q230" s="17"/>
      <c r="R230" s="17"/>
      <c r="S230" s="17"/>
      <c r="U230" s="17">
        <v>1</v>
      </c>
      <c r="AA230" s="17">
        <f t="shared" si="33"/>
        <v>0</v>
      </c>
      <c r="AB230" s="27"/>
      <c r="AC230" s="27"/>
      <c r="AD230" s="27"/>
      <c r="AE230" s="27"/>
      <c r="AF230" s="27"/>
      <c r="AG230" s="27"/>
      <c r="AH230" s="27"/>
      <c r="AI230" s="27"/>
      <c r="AJ230" s="27"/>
      <c r="AY230" s="13">
        <f t="shared" si="41"/>
        <v>1</v>
      </c>
      <c r="AZ230" s="28">
        <f t="shared" si="34"/>
        <v>0</v>
      </c>
      <c r="BA230" s="28">
        <f t="shared" si="35"/>
        <v>0</v>
      </c>
      <c r="BB230" s="28">
        <f t="shared" si="32"/>
        <v>0</v>
      </c>
      <c r="BC230" s="28">
        <f t="shared" si="36"/>
        <v>0</v>
      </c>
      <c r="BD230" s="28">
        <f t="shared" si="37"/>
        <v>0</v>
      </c>
      <c r="BE230" s="28">
        <f t="shared" si="38"/>
        <v>0</v>
      </c>
      <c r="BF230" s="28">
        <f t="shared" si="39"/>
        <v>0</v>
      </c>
      <c r="BG230" s="29">
        <f t="shared" si="40"/>
        <v>0</v>
      </c>
    </row>
    <row r="231" spans="2:59" ht="20.100000000000001" customHeight="1" x14ac:dyDescent="0.15">
      <c r="E231" s="12">
        <v>1</v>
      </c>
      <c r="G231" s="17"/>
      <c r="I231" s="17">
        <v>2</v>
      </c>
      <c r="J231" s="26"/>
      <c r="K231" s="17"/>
      <c r="L231" s="17"/>
      <c r="M231" s="17"/>
      <c r="O231" s="17">
        <v>1</v>
      </c>
      <c r="P231" s="12"/>
      <c r="Q231" s="17"/>
      <c r="R231" s="17"/>
      <c r="S231" s="17"/>
      <c r="U231" s="17">
        <v>1</v>
      </c>
      <c r="AA231" s="17">
        <f t="shared" si="33"/>
        <v>0</v>
      </c>
      <c r="AB231" s="27"/>
      <c r="AC231" s="27"/>
      <c r="AD231" s="27"/>
      <c r="AE231" s="27"/>
      <c r="AF231" s="27"/>
      <c r="AG231" s="27"/>
      <c r="AH231" s="27"/>
      <c r="AI231" s="27"/>
      <c r="AJ231" s="27"/>
      <c r="AY231" s="13">
        <f t="shared" si="41"/>
        <v>1</v>
      </c>
      <c r="AZ231" s="28">
        <f t="shared" si="34"/>
        <v>0</v>
      </c>
      <c r="BA231" s="28">
        <f t="shared" si="35"/>
        <v>0</v>
      </c>
      <c r="BB231" s="28">
        <f t="shared" si="32"/>
        <v>0</v>
      </c>
      <c r="BC231" s="28">
        <f t="shared" si="36"/>
        <v>0</v>
      </c>
      <c r="BD231" s="28">
        <f t="shared" si="37"/>
        <v>0</v>
      </c>
      <c r="BE231" s="28">
        <f t="shared" si="38"/>
        <v>0</v>
      </c>
      <c r="BF231" s="28">
        <f t="shared" si="39"/>
        <v>0</v>
      </c>
      <c r="BG231" s="29">
        <f t="shared" si="40"/>
        <v>0</v>
      </c>
    </row>
    <row r="232" spans="2:59" ht="20.100000000000001" customHeight="1" x14ac:dyDescent="0.15">
      <c r="E232" s="12">
        <v>1</v>
      </c>
      <c r="G232" s="17"/>
      <c r="I232" s="17">
        <v>2</v>
      </c>
      <c r="J232" s="26"/>
      <c r="K232" s="17"/>
      <c r="L232" s="17"/>
      <c r="M232" s="17"/>
      <c r="O232" s="17">
        <v>1</v>
      </c>
      <c r="P232" s="12"/>
      <c r="Q232" s="17"/>
      <c r="R232" s="17"/>
      <c r="S232" s="17"/>
      <c r="U232" s="17">
        <v>1</v>
      </c>
      <c r="AA232" s="17">
        <f t="shared" si="33"/>
        <v>0</v>
      </c>
      <c r="AB232" s="27"/>
      <c r="AC232" s="27"/>
      <c r="AD232" s="27"/>
      <c r="AE232" s="27"/>
      <c r="AF232" s="27"/>
      <c r="AG232" s="27"/>
      <c r="AH232" s="27"/>
      <c r="AI232" s="27"/>
      <c r="AJ232" s="27"/>
      <c r="AY232" s="13">
        <f t="shared" si="41"/>
        <v>1</v>
      </c>
      <c r="AZ232" s="28">
        <f t="shared" si="34"/>
        <v>0</v>
      </c>
      <c r="BA232" s="28">
        <f t="shared" si="35"/>
        <v>0</v>
      </c>
      <c r="BB232" s="28">
        <f t="shared" si="32"/>
        <v>0</v>
      </c>
      <c r="BC232" s="28">
        <f t="shared" si="36"/>
        <v>0</v>
      </c>
      <c r="BD232" s="28">
        <f t="shared" si="37"/>
        <v>0</v>
      </c>
      <c r="BE232" s="28">
        <f t="shared" si="38"/>
        <v>0</v>
      </c>
      <c r="BF232" s="28">
        <f t="shared" si="39"/>
        <v>0</v>
      </c>
      <c r="BG232" s="29">
        <f t="shared" si="40"/>
        <v>0</v>
      </c>
    </row>
    <row r="233" spans="2:59" ht="20.100000000000001" customHeight="1" x14ac:dyDescent="0.15">
      <c r="E233" s="12">
        <v>1</v>
      </c>
      <c r="G233" s="17"/>
      <c r="I233" s="17">
        <v>2</v>
      </c>
      <c r="J233" s="26"/>
      <c r="K233" s="17"/>
      <c r="L233" s="17"/>
      <c r="M233" s="17"/>
      <c r="O233" s="17">
        <v>1</v>
      </c>
      <c r="P233" s="12"/>
      <c r="Q233" s="17"/>
      <c r="R233" s="17"/>
      <c r="S233" s="17"/>
      <c r="U233" s="17">
        <v>1</v>
      </c>
      <c r="AA233" s="17">
        <f t="shared" si="33"/>
        <v>0</v>
      </c>
      <c r="AB233" s="27"/>
      <c r="AC233" s="27"/>
      <c r="AD233" s="27"/>
      <c r="AE233" s="27"/>
      <c r="AF233" s="27"/>
      <c r="AG233" s="27"/>
      <c r="AH233" s="27"/>
      <c r="AI233" s="27"/>
      <c r="AJ233" s="27"/>
      <c r="AY233" s="13">
        <f t="shared" si="41"/>
        <v>1</v>
      </c>
      <c r="AZ233" s="28">
        <f t="shared" si="34"/>
        <v>0</v>
      </c>
      <c r="BA233" s="28">
        <f t="shared" si="35"/>
        <v>0</v>
      </c>
      <c r="BB233" s="28">
        <f t="shared" si="32"/>
        <v>0</v>
      </c>
      <c r="BC233" s="28">
        <f t="shared" si="36"/>
        <v>0</v>
      </c>
      <c r="BD233" s="28">
        <f t="shared" si="37"/>
        <v>0</v>
      </c>
      <c r="BE233" s="28">
        <f t="shared" si="38"/>
        <v>0</v>
      </c>
      <c r="BF233" s="28">
        <f t="shared" si="39"/>
        <v>0</v>
      </c>
      <c r="BG233" s="29">
        <f t="shared" si="40"/>
        <v>0</v>
      </c>
    </row>
    <row r="234" spans="2:59" ht="20.100000000000001" customHeight="1" x14ac:dyDescent="0.15">
      <c r="E234" s="12">
        <v>1</v>
      </c>
      <c r="G234" s="17"/>
      <c r="I234" s="17">
        <v>2</v>
      </c>
      <c r="J234" s="26"/>
      <c r="K234" s="17"/>
      <c r="L234" s="17"/>
      <c r="M234" s="17"/>
      <c r="O234" s="17">
        <v>1</v>
      </c>
      <c r="P234" s="12"/>
      <c r="Q234" s="17"/>
      <c r="R234" s="17"/>
      <c r="S234" s="17"/>
      <c r="U234" s="17">
        <v>1</v>
      </c>
      <c r="AA234" s="17">
        <f t="shared" si="33"/>
        <v>0</v>
      </c>
      <c r="AB234" s="27"/>
      <c r="AC234" s="27"/>
      <c r="AD234" s="27"/>
      <c r="AE234" s="27"/>
      <c r="AF234" s="27"/>
      <c r="AG234" s="27"/>
      <c r="AH234" s="27"/>
      <c r="AI234" s="27"/>
      <c r="AJ234" s="27"/>
      <c r="AY234" s="13">
        <f t="shared" si="41"/>
        <v>1</v>
      </c>
      <c r="AZ234" s="28">
        <f t="shared" si="34"/>
        <v>0</v>
      </c>
      <c r="BA234" s="28">
        <f t="shared" si="35"/>
        <v>0</v>
      </c>
      <c r="BB234" s="28">
        <f t="shared" si="32"/>
        <v>0</v>
      </c>
      <c r="BC234" s="28">
        <f t="shared" si="36"/>
        <v>0</v>
      </c>
      <c r="BD234" s="28">
        <f t="shared" si="37"/>
        <v>0</v>
      </c>
      <c r="BE234" s="28">
        <f t="shared" si="38"/>
        <v>0</v>
      </c>
      <c r="BF234" s="28">
        <f t="shared" si="39"/>
        <v>0</v>
      </c>
      <c r="BG234" s="29">
        <f t="shared" si="40"/>
        <v>0</v>
      </c>
    </row>
    <row r="235" spans="2:59" ht="20.100000000000001" customHeight="1" x14ac:dyDescent="0.15">
      <c r="E235" s="12">
        <v>1</v>
      </c>
      <c r="G235" s="17"/>
      <c r="I235" s="17">
        <v>2</v>
      </c>
      <c r="J235" s="26"/>
      <c r="K235" s="17"/>
      <c r="L235" s="17"/>
      <c r="M235" s="17"/>
      <c r="O235" s="17">
        <v>1</v>
      </c>
      <c r="P235" s="12"/>
      <c r="Q235" s="17"/>
      <c r="R235" s="17"/>
      <c r="S235" s="17"/>
      <c r="U235" s="17">
        <v>1</v>
      </c>
      <c r="AA235" s="17">
        <f t="shared" si="33"/>
        <v>0</v>
      </c>
      <c r="AB235" s="27"/>
      <c r="AC235" s="27"/>
      <c r="AD235" s="27"/>
      <c r="AE235" s="27"/>
      <c r="AF235" s="27"/>
      <c r="AG235" s="27"/>
      <c r="AH235" s="27"/>
      <c r="AI235" s="27"/>
      <c r="AJ235" s="27"/>
      <c r="AY235" s="13">
        <f t="shared" si="41"/>
        <v>1</v>
      </c>
      <c r="AZ235" s="28">
        <f t="shared" si="34"/>
        <v>0</v>
      </c>
      <c r="BA235" s="28">
        <f t="shared" si="35"/>
        <v>0</v>
      </c>
      <c r="BB235" s="28">
        <f t="shared" si="32"/>
        <v>0</v>
      </c>
      <c r="BC235" s="28">
        <f t="shared" si="36"/>
        <v>0</v>
      </c>
      <c r="BD235" s="28">
        <f t="shared" si="37"/>
        <v>0</v>
      </c>
      <c r="BE235" s="28">
        <f t="shared" si="38"/>
        <v>0</v>
      </c>
      <c r="BF235" s="28">
        <f t="shared" si="39"/>
        <v>0</v>
      </c>
      <c r="BG235" s="29">
        <f t="shared" si="40"/>
        <v>0</v>
      </c>
    </row>
    <row r="236" spans="2:59" ht="20.100000000000001" customHeight="1" x14ac:dyDescent="0.15">
      <c r="E236" s="12">
        <v>1</v>
      </c>
      <c r="G236" s="17"/>
      <c r="I236" s="17">
        <v>2</v>
      </c>
      <c r="J236" s="26"/>
      <c r="K236" s="17"/>
      <c r="L236" s="17"/>
      <c r="M236" s="17"/>
      <c r="O236" s="17">
        <v>1</v>
      </c>
      <c r="P236" s="12"/>
      <c r="Q236" s="17"/>
      <c r="R236" s="17"/>
      <c r="S236" s="17"/>
      <c r="U236" s="17">
        <v>1</v>
      </c>
      <c r="AA236" s="17">
        <f t="shared" si="33"/>
        <v>0</v>
      </c>
      <c r="AB236" s="27"/>
      <c r="AC236" s="27"/>
      <c r="AD236" s="27"/>
      <c r="AE236" s="27"/>
      <c r="AF236" s="27"/>
      <c r="AG236" s="27"/>
      <c r="AH236" s="27"/>
      <c r="AI236" s="27"/>
      <c r="AJ236" s="27"/>
      <c r="AY236" s="13">
        <f t="shared" si="41"/>
        <v>1</v>
      </c>
      <c r="AZ236" s="28">
        <f t="shared" si="34"/>
        <v>0</v>
      </c>
      <c r="BA236" s="28">
        <f t="shared" si="35"/>
        <v>0</v>
      </c>
      <c r="BB236" s="28">
        <f t="shared" si="32"/>
        <v>0</v>
      </c>
      <c r="BC236" s="28">
        <f t="shared" si="36"/>
        <v>0</v>
      </c>
      <c r="BD236" s="28">
        <f t="shared" si="37"/>
        <v>0</v>
      </c>
      <c r="BE236" s="28">
        <f t="shared" si="38"/>
        <v>0</v>
      </c>
      <c r="BF236" s="28">
        <f t="shared" si="39"/>
        <v>0</v>
      </c>
      <c r="BG236" s="29">
        <f t="shared" si="40"/>
        <v>0</v>
      </c>
    </row>
    <row r="237" spans="2:59" ht="20.100000000000001" customHeight="1" x14ac:dyDescent="0.15">
      <c r="E237" s="12">
        <v>1</v>
      </c>
      <c r="G237" s="17"/>
      <c r="I237" s="17">
        <v>2</v>
      </c>
      <c r="J237" s="26"/>
      <c r="K237" s="17"/>
      <c r="L237" s="17"/>
      <c r="M237" s="17"/>
      <c r="O237" s="17">
        <v>1</v>
      </c>
      <c r="P237" s="12"/>
      <c r="Q237" s="17"/>
      <c r="R237" s="17"/>
      <c r="S237" s="17"/>
      <c r="U237" s="17">
        <v>1</v>
      </c>
      <c r="AA237" s="17">
        <f t="shared" si="33"/>
        <v>0</v>
      </c>
      <c r="AB237" s="27"/>
      <c r="AC237" s="27"/>
      <c r="AD237" s="27"/>
      <c r="AE237" s="27"/>
      <c r="AF237" s="27"/>
      <c r="AG237" s="27"/>
      <c r="AH237" s="27"/>
      <c r="AI237" s="27"/>
      <c r="AJ237" s="27"/>
      <c r="AY237" s="13">
        <f t="shared" si="41"/>
        <v>1</v>
      </c>
      <c r="AZ237" s="28">
        <f t="shared" si="34"/>
        <v>0</v>
      </c>
      <c r="BA237" s="28">
        <f t="shared" si="35"/>
        <v>0</v>
      </c>
      <c r="BB237" s="28">
        <f t="shared" si="32"/>
        <v>0</v>
      </c>
      <c r="BC237" s="28">
        <f t="shared" si="36"/>
        <v>0</v>
      </c>
      <c r="BD237" s="28">
        <f t="shared" si="37"/>
        <v>0</v>
      </c>
      <c r="BE237" s="28">
        <f t="shared" si="38"/>
        <v>0</v>
      </c>
      <c r="BF237" s="28">
        <f t="shared" si="39"/>
        <v>0</v>
      </c>
      <c r="BG237" s="29">
        <f t="shared" si="40"/>
        <v>0</v>
      </c>
    </row>
    <row r="238" spans="2:59" ht="20.100000000000001" customHeight="1" x14ac:dyDescent="0.15">
      <c r="B238" s="25"/>
      <c r="E238" s="12">
        <v>1</v>
      </c>
      <c r="G238" s="17"/>
      <c r="I238" s="17">
        <v>2</v>
      </c>
      <c r="J238" s="26"/>
      <c r="K238" s="17"/>
      <c r="L238" s="17"/>
      <c r="M238" s="17"/>
      <c r="O238" s="17">
        <v>1</v>
      </c>
      <c r="P238" s="32"/>
      <c r="Q238" s="17"/>
      <c r="R238" s="17"/>
      <c r="S238" s="17"/>
      <c r="U238" s="17">
        <v>1</v>
      </c>
      <c r="AA238" s="17">
        <f t="shared" si="33"/>
        <v>0</v>
      </c>
      <c r="AB238" s="27"/>
      <c r="AC238" s="27"/>
      <c r="AD238" s="27"/>
      <c r="AE238" s="27"/>
      <c r="AF238" s="27"/>
      <c r="AG238" s="27"/>
      <c r="AH238" s="27"/>
      <c r="AI238" s="27"/>
      <c r="AJ238" s="27"/>
      <c r="AY238" s="13">
        <f t="shared" si="41"/>
        <v>1</v>
      </c>
      <c r="AZ238" s="28">
        <f t="shared" si="34"/>
        <v>0</v>
      </c>
      <c r="BA238" s="28">
        <f t="shared" si="35"/>
        <v>0</v>
      </c>
      <c r="BB238" s="28">
        <f t="shared" si="32"/>
        <v>0</v>
      </c>
      <c r="BC238" s="28">
        <f t="shared" si="36"/>
        <v>0</v>
      </c>
      <c r="BD238" s="28">
        <f t="shared" si="37"/>
        <v>0</v>
      </c>
      <c r="BE238" s="28">
        <f t="shared" si="38"/>
        <v>0</v>
      </c>
      <c r="BF238" s="28">
        <f t="shared" si="39"/>
        <v>0</v>
      </c>
      <c r="BG238" s="29">
        <f t="shared" si="40"/>
        <v>0</v>
      </c>
    </row>
    <row r="239" spans="2:59" ht="20.100000000000001" customHeight="1" x14ac:dyDescent="0.15">
      <c r="E239" s="12">
        <v>1</v>
      </c>
      <c r="G239" s="17"/>
      <c r="I239" s="17">
        <v>2</v>
      </c>
      <c r="J239" s="26"/>
      <c r="K239" s="17"/>
      <c r="L239" s="17"/>
      <c r="M239" s="17"/>
      <c r="O239" s="17">
        <v>1</v>
      </c>
      <c r="P239" s="12"/>
      <c r="Q239" s="17"/>
      <c r="R239" s="17"/>
      <c r="S239" s="17"/>
      <c r="U239" s="17">
        <v>1</v>
      </c>
      <c r="AA239" s="17">
        <f t="shared" si="33"/>
        <v>0</v>
      </c>
      <c r="AB239" s="27"/>
      <c r="AC239" s="27"/>
      <c r="AD239" s="27"/>
      <c r="AE239" s="27"/>
      <c r="AF239" s="27"/>
      <c r="AG239" s="27"/>
      <c r="AH239" s="27"/>
      <c r="AI239" s="27"/>
      <c r="AJ239" s="27"/>
      <c r="AY239" s="13">
        <f t="shared" si="41"/>
        <v>1</v>
      </c>
      <c r="AZ239" s="28">
        <f t="shared" si="34"/>
        <v>0</v>
      </c>
      <c r="BA239" s="28">
        <f t="shared" si="35"/>
        <v>0</v>
      </c>
      <c r="BB239" s="28">
        <f t="shared" si="32"/>
        <v>0</v>
      </c>
      <c r="BC239" s="28">
        <f t="shared" si="36"/>
        <v>0</v>
      </c>
      <c r="BD239" s="28">
        <f t="shared" si="37"/>
        <v>0</v>
      </c>
      <c r="BE239" s="28">
        <f t="shared" si="38"/>
        <v>0</v>
      </c>
      <c r="BF239" s="28">
        <f t="shared" si="39"/>
        <v>0</v>
      </c>
      <c r="BG239" s="29">
        <f t="shared" si="40"/>
        <v>0</v>
      </c>
    </row>
    <row r="240" spans="2:59" ht="20.100000000000001" customHeight="1" x14ac:dyDescent="0.15">
      <c r="E240" s="12">
        <v>1</v>
      </c>
      <c r="G240" s="17"/>
      <c r="I240" s="17">
        <v>2</v>
      </c>
      <c r="J240" s="26"/>
      <c r="K240" s="17"/>
      <c r="L240" s="17"/>
      <c r="M240" s="17"/>
      <c r="O240" s="17">
        <v>1</v>
      </c>
      <c r="P240" s="17"/>
      <c r="Q240" s="17"/>
      <c r="R240" s="17"/>
      <c r="S240" s="17"/>
      <c r="U240" s="17">
        <v>1</v>
      </c>
      <c r="AA240" s="17">
        <f t="shared" si="33"/>
        <v>0</v>
      </c>
      <c r="AB240" s="27"/>
      <c r="AC240" s="27"/>
      <c r="AD240" s="27"/>
      <c r="AE240" s="27"/>
      <c r="AF240" s="27"/>
      <c r="AG240" s="27"/>
      <c r="AH240" s="27"/>
      <c r="AI240" s="27"/>
      <c r="AJ240" s="27"/>
      <c r="AY240" s="13">
        <f t="shared" si="41"/>
        <v>1</v>
      </c>
      <c r="AZ240" s="28">
        <f t="shared" si="34"/>
        <v>0</v>
      </c>
      <c r="BA240" s="28">
        <f t="shared" si="35"/>
        <v>0</v>
      </c>
      <c r="BB240" s="28">
        <f t="shared" si="32"/>
        <v>0</v>
      </c>
      <c r="BC240" s="28">
        <f t="shared" si="36"/>
        <v>0</v>
      </c>
      <c r="BD240" s="28">
        <f t="shared" si="37"/>
        <v>0</v>
      </c>
      <c r="BE240" s="28">
        <f t="shared" si="38"/>
        <v>0</v>
      </c>
      <c r="BF240" s="28">
        <f t="shared" si="39"/>
        <v>0</v>
      </c>
      <c r="BG240" s="29">
        <f t="shared" si="40"/>
        <v>0</v>
      </c>
    </row>
    <row r="241" spans="2:59" ht="20.100000000000001" customHeight="1" x14ac:dyDescent="0.15">
      <c r="E241" s="12">
        <v>1</v>
      </c>
      <c r="G241" s="17"/>
      <c r="I241" s="17">
        <v>2</v>
      </c>
      <c r="J241" s="26"/>
      <c r="K241" s="17"/>
      <c r="L241" s="17"/>
      <c r="M241" s="17"/>
      <c r="O241" s="17">
        <v>1</v>
      </c>
      <c r="P241" s="17"/>
      <c r="Q241" s="17"/>
      <c r="R241" s="17"/>
      <c r="S241" s="17"/>
      <c r="U241" s="17">
        <v>1</v>
      </c>
      <c r="AA241" s="17">
        <f t="shared" si="33"/>
        <v>0</v>
      </c>
      <c r="AB241" s="27"/>
      <c r="AC241" s="27"/>
      <c r="AD241" s="27"/>
      <c r="AE241" s="27"/>
      <c r="AF241" s="27"/>
      <c r="AG241" s="27"/>
      <c r="AH241" s="27"/>
      <c r="AI241" s="27"/>
      <c r="AJ241" s="27"/>
      <c r="AY241" s="13">
        <f t="shared" si="41"/>
        <v>1</v>
      </c>
      <c r="AZ241" s="28">
        <f t="shared" si="34"/>
        <v>0</v>
      </c>
      <c r="BA241" s="28">
        <f t="shared" si="35"/>
        <v>0</v>
      </c>
      <c r="BB241" s="28">
        <f t="shared" si="32"/>
        <v>0</v>
      </c>
      <c r="BC241" s="28">
        <f t="shared" si="36"/>
        <v>0</v>
      </c>
      <c r="BD241" s="28">
        <f t="shared" si="37"/>
        <v>0</v>
      </c>
      <c r="BE241" s="28">
        <f t="shared" si="38"/>
        <v>0</v>
      </c>
      <c r="BF241" s="28">
        <f t="shared" si="39"/>
        <v>0</v>
      </c>
      <c r="BG241" s="29">
        <f t="shared" si="40"/>
        <v>0</v>
      </c>
    </row>
    <row r="242" spans="2:59" ht="20.100000000000001" customHeight="1" x14ac:dyDescent="0.15">
      <c r="E242" s="12">
        <v>1</v>
      </c>
      <c r="I242" s="17">
        <v>2</v>
      </c>
      <c r="J242" s="26"/>
      <c r="K242" s="17"/>
      <c r="L242" s="17"/>
      <c r="M242" s="17"/>
      <c r="O242" s="17">
        <v>1</v>
      </c>
      <c r="P242" s="17"/>
      <c r="Q242" s="17"/>
      <c r="R242" s="17"/>
      <c r="S242" s="17"/>
      <c r="U242" s="17">
        <v>1</v>
      </c>
      <c r="AA242" s="17">
        <f t="shared" si="33"/>
        <v>0</v>
      </c>
      <c r="AB242" s="27"/>
      <c r="AC242" s="27"/>
      <c r="AD242" s="27"/>
      <c r="AE242" s="27"/>
      <c r="AF242" s="27"/>
      <c r="AG242" s="27"/>
      <c r="AH242" s="27"/>
      <c r="AI242" s="27"/>
      <c r="AJ242" s="27"/>
      <c r="AY242" s="13">
        <f t="shared" si="41"/>
        <v>1</v>
      </c>
      <c r="AZ242" s="28">
        <f t="shared" si="34"/>
        <v>0</v>
      </c>
      <c r="BA242" s="28">
        <f t="shared" si="35"/>
        <v>0</v>
      </c>
      <c r="BB242" s="28">
        <f t="shared" si="32"/>
        <v>0</v>
      </c>
      <c r="BC242" s="28">
        <f t="shared" si="36"/>
        <v>0</v>
      </c>
      <c r="BD242" s="28">
        <f t="shared" si="37"/>
        <v>0</v>
      </c>
      <c r="BE242" s="28">
        <f t="shared" si="38"/>
        <v>0</v>
      </c>
      <c r="BF242" s="28">
        <f t="shared" si="39"/>
        <v>0</v>
      </c>
      <c r="BG242" s="29">
        <f t="shared" si="40"/>
        <v>0</v>
      </c>
    </row>
    <row r="243" spans="2:59" ht="20.100000000000001" customHeight="1" x14ac:dyDescent="0.15">
      <c r="E243" s="12">
        <v>1</v>
      </c>
      <c r="I243" s="17">
        <v>2</v>
      </c>
      <c r="J243" s="26"/>
      <c r="K243" s="17"/>
      <c r="L243" s="17"/>
      <c r="M243" s="17"/>
      <c r="O243" s="17">
        <v>1</v>
      </c>
      <c r="U243" s="17">
        <v>1</v>
      </c>
      <c r="AA243" s="17">
        <f t="shared" si="33"/>
        <v>0</v>
      </c>
      <c r="AB243" s="27"/>
      <c r="AC243" s="27"/>
      <c r="AD243" s="27"/>
      <c r="AE243" s="27"/>
      <c r="AF243" s="27"/>
      <c r="AG243" s="27"/>
      <c r="AH243" s="27"/>
      <c r="AI243" s="27"/>
      <c r="AJ243" s="27"/>
      <c r="AY243" s="13">
        <f t="shared" si="41"/>
        <v>1</v>
      </c>
      <c r="AZ243" s="28">
        <f t="shared" si="34"/>
        <v>0</v>
      </c>
      <c r="BA243" s="28">
        <f t="shared" si="35"/>
        <v>0</v>
      </c>
      <c r="BB243" s="28">
        <f t="shared" si="32"/>
        <v>0</v>
      </c>
      <c r="BC243" s="28">
        <f t="shared" si="36"/>
        <v>0</v>
      </c>
      <c r="BD243" s="28">
        <f t="shared" si="37"/>
        <v>0</v>
      </c>
      <c r="BE243" s="28">
        <f t="shared" si="38"/>
        <v>0</v>
      </c>
      <c r="BF243" s="28">
        <f t="shared" si="39"/>
        <v>0</v>
      </c>
      <c r="BG243" s="29">
        <f t="shared" si="40"/>
        <v>0</v>
      </c>
    </row>
    <row r="244" spans="2:59" ht="20.100000000000001" customHeight="1" x14ac:dyDescent="0.15">
      <c r="E244" s="12">
        <v>1</v>
      </c>
      <c r="I244" s="17">
        <v>2</v>
      </c>
      <c r="J244" s="26"/>
      <c r="K244" s="17"/>
      <c r="L244" s="17"/>
      <c r="M244" s="17"/>
      <c r="O244" s="17">
        <v>1</v>
      </c>
      <c r="U244" s="17">
        <v>1</v>
      </c>
      <c r="AA244" s="17">
        <f t="shared" si="33"/>
        <v>0</v>
      </c>
      <c r="AB244" s="27"/>
      <c r="AC244" s="27"/>
      <c r="AD244" s="27"/>
      <c r="AE244" s="27"/>
      <c r="AF244" s="27"/>
      <c r="AG244" s="27"/>
      <c r="AH244" s="27"/>
      <c r="AI244" s="27"/>
      <c r="AJ244" s="27"/>
      <c r="AY244" s="13">
        <f t="shared" si="41"/>
        <v>1</v>
      </c>
      <c r="AZ244" s="28">
        <f t="shared" si="34"/>
        <v>0</v>
      </c>
      <c r="BA244" s="28">
        <f t="shared" si="35"/>
        <v>0</v>
      </c>
      <c r="BB244" s="28">
        <f t="shared" si="32"/>
        <v>0</v>
      </c>
      <c r="BC244" s="28">
        <f t="shared" si="36"/>
        <v>0</v>
      </c>
      <c r="BD244" s="28">
        <f t="shared" si="37"/>
        <v>0</v>
      </c>
      <c r="BE244" s="28">
        <f t="shared" si="38"/>
        <v>0</v>
      </c>
      <c r="BF244" s="28">
        <f t="shared" si="39"/>
        <v>0</v>
      </c>
      <c r="BG244" s="29">
        <f t="shared" si="40"/>
        <v>0</v>
      </c>
    </row>
    <row r="245" spans="2:59" ht="20.100000000000001" customHeight="1" x14ac:dyDescent="0.15">
      <c r="E245" s="12">
        <v>1</v>
      </c>
      <c r="I245" s="17">
        <v>2</v>
      </c>
      <c r="J245" s="26"/>
      <c r="K245" s="17"/>
      <c r="L245" s="17"/>
      <c r="O245" s="17">
        <v>1</v>
      </c>
      <c r="U245" s="17">
        <v>1</v>
      </c>
      <c r="AA245" s="17">
        <f t="shared" si="33"/>
        <v>0</v>
      </c>
      <c r="AB245" s="27"/>
      <c r="AC245" s="27"/>
      <c r="AD245" s="27"/>
      <c r="AE245" s="27"/>
      <c r="AF245" s="27"/>
      <c r="AG245" s="27"/>
      <c r="AH245" s="27"/>
      <c r="AI245" s="27"/>
      <c r="AJ245" s="27"/>
      <c r="AY245" s="13">
        <f t="shared" si="41"/>
        <v>1</v>
      </c>
      <c r="AZ245" s="28">
        <f t="shared" si="34"/>
        <v>0</v>
      </c>
      <c r="BA245" s="28">
        <f t="shared" si="35"/>
        <v>0</v>
      </c>
      <c r="BB245" s="28">
        <f t="shared" si="32"/>
        <v>0</v>
      </c>
      <c r="BC245" s="28">
        <f t="shared" si="36"/>
        <v>0</v>
      </c>
      <c r="BD245" s="28">
        <f t="shared" si="37"/>
        <v>0</v>
      </c>
      <c r="BE245" s="28">
        <f t="shared" si="38"/>
        <v>0</v>
      </c>
      <c r="BF245" s="28">
        <f t="shared" si="39"/>
        <v>0</v>
      </c>
      <c r="BG245" s="29">
        <f t="shared" si="40"/>
        <v>0</v>
      </c>
    </row>
    <row r="246" spans="2:59" ht="20.100000000000001" customHeight="1" x14ac:dyDescent="0.15">
      <c r="E246" s="12">
        <v>1</v>
      </c>
      <c r="G246" s="17"/>
      <c r="I246" s="17">
        <v>2</v>
      </c>
      <c r="J246" s="26"/>
      <c r="K246" s="17"/>
      <c r="L246" s="17"/>
      <c r="O246" s="17">
        <v>1</v>
      </c>
      <c r="P246" s="17"/>
      <c r="Q246" s="17"/>
      <c r="R246" s="17"/>
      <c r="S246" s="17"/>
      <c r="U246" s="17">
        <v>1</v>
      </c>
      <c r="AA246" s="17">
        <f t="shared" si="33"/>
        <v>0</v>
      </c>
      <c r="AB246" s="27"/>
      <c r="AC246" s="27"/>
      <c r="AD246" s="27"/>
      <c r="AE246" s="27"/>
      <c r="AF246" s="27"/>
      <c r="AG246" s="27"/>
      <c r="AH246" s="27"/>
      <c r="AI246" s="27"/>
      <c r="AJ246" s="27"/>
      <c r="AY246" s="13">
        <f t="shared" si="41"/>
        <v>1</v>
      </c>
      <c r="AZ246" s="28">
        <f t="shared" si="34"/>
        <v>0</v>
      </c>
      <c r="BA246" s="28">
        <f t="shared" si="35"/>
        <v>0</v>
      </c>
      <c r="BB246" s="28">
        <f t="shared" si="32"/>
        <v>0</v>
      </c>
      <c r="BC246" s="28">
        <f t="shared" si="36"/>
        <v>0</v>
      </c>
      <c r="BD246" s="28">
        <f t="shared" si="37"/>
        <v>0</v>
      </c>
      <c r="BE246" s="28">
        <f t="shared" si="38"/>
        <v>0</v>
      </c>
      <c r="BF246" s="28">
        <f t="shared" si="39"/>
        <v>0</v>
      </c>
      <c r="BG246" s="29">
        <f t="shared" si="40"/>
        <v>0</v>
      </c>
    </row>
    <row r="247" spans="2:59" ht="20.100000000000001" customHeight="1" x14ac:dyDescent="0.15">
      <c r="E247" s="12">
        <v>1</v>
      </c>
      <c r="G247" s="17"/>
      <c r="I247" s="17">
        <v>2</v>
      </c>
      <c r="J247" s="26"/>
      <c r="K247" s="17"/>
      <c r="L247" s="17"/>
      <c r="O247" s="17">
        <v>1</v>
      </c>
      <c r="P247" s="17"/>
      <c r="Q247" s="17"/>
      <c r="R247" s="17"/>
      <c r="S247" s="17"/>
      <c r="U247" s="17">
        <v>1</v>
      </c>
      <c r="AA247" s="17">
        <f t="shared" si="33"/>
        <v>0</v>
      </c>
      <c r="AB247" s="27"/>
      <c r="AC247" s="27"/>
      <c r="AD247" s="27"/>
      <c r="AE247" s="27"/>
      <c r="AF247" s="27"/>
      <c r="AG247" s="27"/>
      <c r="AH247" s="27"/>
      <c r="AI247" s="27"/>
      <c r="AJ247" s="27"/>
      <c r="AY247" s="13">
        <f t="shared" si="41"/>
        <v>1</v>
      </c>
      <c r="AZ247" s="28">
        <f t="shared" si="34"/>
        <v>0</v>
      </c>
      <c r="BA247" s="28">
        <f t="shared" si="35"/>
        <v>0</v>
      </c>
      <c r="BB247" s="28">
        <f t="shared" si="32"/>
        <v>0</v>
      </c>
      <c r="BC247" s="28">
        <f t="shared" si="36"/>
        <v>0</v>
      </c>
      <c r="BD247" s="28">
        <f t="shared" si="37"/>
        <v>0</v>
      </c>
      <c r="BE247" s="28">
        <f t="shared" si="38"/>
        <v>0</v>
      </c>
      <c r="BF247" s="28">
        <f t="shared" si="39"/>
        <v>0</v>
      </c>
      <c r="BG247" s="29">
        <f t="shared" si="40"/>
        <v>0</v>
      </c>
    </row>
    <row r="248" spans="2:59" ht="20.100000000000001" customHeight="1" x14ac:dyDescent="0.15">
      <c r="B248" s="25"/>
      <c r="E248" s="12">
        <v>1</v>
      </c>
      <c r="G248" s="17"/>
      <c r="I248" s="17">
        <v>2</v>
      </c>
      <c r="J248" s="26"/>
      <c r="K248" s="17"/>
      <c r="L248" s="17"/>
      <c r="M248" s="17"/>
      <c r="O248" s="17">
        <v>1</v>
      </c>
      <c r="P248" s="17"/>
      <c r="Q248" s="17"/>
      <c r="R248" s="17"/>
      <c r="S248" s="17"/>
      <c r="U248" s="17">
        <v>1</v>
      </c>
      <c r="AA248" s="17">
        <f t="shared" si="33"/>
        <v>0</v>
      </c>
      <c r="AB248" s="27"/>
      <c r="AC248" s="27"/>
      <c r="AD248" s="27"/>
      <c r="AE248" s="27"/>
      <c r="AF248" s="27"/>
      <c r="AG248" s="27"/>
      <c r="AH248" s="27"/>
      <c r="AI248" s="27"/>
      <c r="AJ248" s="27"/>
      <c r="AY248" s="13">
        <f t="shared" si="41"/>
        <v>1</v>
      </c>
      <c r="AZ248" s="28">
        <f t="shared" si="34"/>
        <v>0</v>
      </c>
      <c r="BA248" s="28">
        <f t="shared" si="35"/>
        <v>0</v>
      </c>
      <c r="BB248" s="28">
        <f t="shared" si="32"/>
        <v>0</v>
      </c>
      <c r="BC248" s="28">
        <f t="shared" si="36"/>
        <v>0</v>
      </c>
      <c r="BD248" s="28">
        <f t="shared" si="37"/>
        <v>0</v>
      </c>
      <c r="BE248" s="28">
        <f t="shared" si="38"/>
        <v>0</v>
      </c>
      <c r="BF248" s="28">
        <f t="shared" si="39"/>
        <v>0</v>
      </c>
      <c r="BG248" s="29">
        <f t="shared" si="40"/>
        <v>0</v>
      </c>
    </row>
    <row r="249" spans="2:59" ht="20.100000000000001" customHeight="1" x14ac:dyDescent="0.15">
      <c r="E249" s="12">
        <v>1</v>
      </c>
      <c r="G249" s="17"/>
      <c r="I249" s="17">
        <v>2</v>
      </c>
      <c r="J249" s="26"/>
      <c r="K249" s="17"/>
      <c r="L249" s="17"/>
      <c r="M249" s="17"/>
      <c r="O249" s="17">
        <v>1</v>
      </c>
      <c r="P249" s="17"/>
      <c r="Q249" s="17"/>
      <c r="R249" s="17"/>
      <c r="S249" s="17"/>
      <c r="U249" s="17">
        <v>1</v>
      </c>
      <c r="AA249" s="17">
        <f t="shared" si="33"/>
        <v>0</v>
      </c>
      <c r="AB249" s="27"/>
      <c r="AC249" s="27"/>
      <c r="AD249" s="27"/>
      <c r="AE249" s="27"/>
      <c r="AF249" s="27"/>
      <c r="AG249" s="27"/>
      <c r="AH249" s="27"/>
      <c r="AI249" s="27"/>
      <c r="AJ249" s="27"/>
      <c r="AY249" s="13">
        <f t="shared" si="41"/>
        <v>1</v>
      </c>
      <c r="AZ249" s="28">
        <f t="shared" si="34"/>
        <v>0</v>
      </c>
      <c r="BA249" s="28">
        <f t="shared" si="35"/>
        <v>0</v>
      </c>
      <c r="BB249" s="28">
        <f t="shared" si="32"/>
        <v>0</v>
      </c>
      <c r="BC249" s="28">
        <f t="shared" si="36"/>
        <v>0</v>
      </c>
      <c r="BD249" s="28">
        <f t="shared" si="37"/>
        <v>0</v>
      </c>
      <c r="BE249" s="28">
        <f t="shared" si="38"/>
        <v>0</v>
      </c>
      <c r="BF249" s="28">
        <f t="shared" si="39"/>
        <v>0</v>
      </c>
      <c r="BG249" s="29">
        <f t="shared" si="40"/>
        <v>0</v>
      </c>
    </row>
    <row r="250" spans="2:59" ht="20.100000000000001" customHeight="1" x14ac:dyDescent="0.15">
      <c r="E250" s="12">
        <v>1</v>
      </c>
      <c r="G250" s="17"/>
      <c r="I250" s="17">
        <v>2</v>
      </c>
      <c r="J250" s="26"/>
      <c r="K250" s="17"/>
      <c r="L250" s="17"/>
      <c r="M250" s="17"/>
      <c r="O250" s="17">
        <v>1</v>
      </c>
      <c r="P250" s="17"/>
      <c r="Q250" s="17"/>
      <c r="R250" s="17"/>
      <c r="S250" s="17"/>
      <c r="U250" s="17">
        <v>1</v>
      </c>
      <c r="AA250" s="17">
        <f t="shared" si="33"/>
        <v>0</v>
      </c>
      <c r="AB250" s="27"/>
      <c r="AC250" s="27"/>
      <c r="AD250" s="27"/>
      <c r="AE250" s="27"/>
      <c r="AF250" s="27"/>
      <c r="AG250" s="27"/>
      <c r="AH250" s="27"/>
      <c r="AI250" s="27"/>
      <c r="AJ250" s="27"/>
      <c r="AY250" s="13">
        <f t="shared" si="41"/>
        <v>1</v>
      </c>
      <c r="AZ250" s="28">
        <f t="shared" si="34"/>
        <v>0</v>
      </c>
      <c r="BA250" s="28">
        <f t="shared" si="35"/>
        <v>0</v>
      </c>
      <c r="BB250" s="28">
        <f t="shared" si="32"/>
        <v>0</v>
      </c>
      <c r="BC250" s="28">
        <f t="shared" si="36"/>
        <v>0</v>
      </c>
      <c r="BD250" s="28">
        <f t="shared" si="37"/>
        <v>0</v>
      </c>
      <c r="BE250" s="28">
        <f t="shared" si="38"/>
        <v>0</v>
      </c>
      <c r="BF250" s="28">
        <f t="shared" si="39"/>
        <v>0</v>
      </c>
      <c r="BG250" s="29">
        <f t="shared" si="40"/>
        <v>0</v>
      </c>
    </row>
    <row r="251" spans="2:59" ht="20.100000000000001" customHeight="1" x14ac:dyDescent="0.15">
      <c r="E251" s="12">
        <v>1</v>
      </c>
      <c r="G251" s="17"/>
      <c r="I251" s="17">
        <v>2</v>
      </c>
      <c r="J251" s="26"/>
      <c r="K251" s="17"/>
      <c r="L251" s="17"/>
      <c r="M251" s="17"/>
      <c r="O251" s="17">
        <v>1</v>
      </c>
      <c r="P251" s="17"/>
      <c r="Q251" s="17"/>
      <c r="R251" s="17"/>
      <c r="S251" s="17"/>
      <c r="U251" s="17">
        <v>1</v>
      </c>
      <c r="AA251" s="17">
        <f t="shared" si="33"/>
        <v>0</v>
      </c>
      <c r="AB251" s="27"/>
      <c r="AC251" s="27"/>
      <c r="AD251" s="27"/>
      <c r="AE251" s="27"/>
      <c r="AF251" s="27"/>
      <c r="AG251" s="27"/>
      <c r="AH251" s="27"/>
      <c r="AI251" s="27"/>
      <c r="AJ251" s="27"/>
      <c r="AY251" s="13">
        <f t="shared" si="41"/>
        <v>1</v>
      </c>
      <c r="AZ251" s="28">
        <f t="shared" si="34"/>
        <v>0</v>
      </c>
      <c r="BA251" s="28">
        <f t="shared" si="35"/>
        <v>0</v>
      </c>
      <c r="BB251" s="28">
        <f t="shared" si="32"/>
        <v>0</v>
      </c>
      <c r="BC251" s="28">
        <f t="shared" si="36"/>
        <v>0</v>
      </c>
      <c r="BD251" s="28">
        <f t="shared" si="37"/>
        <v>0</v>
      </c>
      <c r="BE251" s="28">
        <f t="shared" si="38"/>
        <v>0</v>
      </c>
      <c r="BF251" s="28">
        <f t="shared" si="39"/>
        <v>0</v>
      </c>
      <c r="BG251" s="29">
        <f t="shared" si="40"/>
        <v>0</v>
      </c>
    </row>
    <row r="252" spans="2:59" ht="20.100000000000001" customHeight="1" x14ac:dyDescent="0.15">
      <c r="E252" s="12">
        <v>1</v>
      </c>
      <c r="G252" s="17"/>
      <c r="I252" s="17">
        <v>2</v>
      </c>
      <c r="J252" s="26"/>
      <c r="K252" s="17"/>
      <c r="L252" s="17"/>
      <c r="M252" s="17"/>
      <c r="O252" s="17">
        <v>1</v>
      </c>
      <c r="P252" s="17"/>
      <c r="Q252" s="17"/>
      <c r="R252" s="17"/>
      <c r="S252" s="17"/>
      <c r="U252" s="17">
        <v>1</v>
      </c>
      <c r="AA252" s="17">
        <f t="shared" si="33"/>
        <v>0</v>
      </c>
      <c r="AB252" s="27"/>
      <c r="AC252" s="27"/>
      <c r="AD252" s="27"/>
      <c r="AE252" s="27"/>
      <c r="AF252" s="27"/>
      <c r="AG252" s="27"/>
      <c r="AH252" s="27"/>
      <c r="AI252" s="27"/>
      <c r="AJ252" s="27"/>
      <c r="AY252" s="13">
        <f t="shared" si="41"/>
        <v>1</v>
      </c>
      <c r="AZ252" s="28">
        <f t="shared" si="34"/>
        <v>0</v>
      </c>
      <c r="BA252" s="28">
        <f t="shared" si="35"/>
        <v>0</v>
      </c>
      <c r="BB252" s="28">
        <f t="shared" si="32"/>
        <v>0</v>
      </c>
      <c r="BC252" s="28">
        <f t="shared" si="36"/>
        <v>0</v>
      </c>
      <c r="BD252" s="28">
        <f t="shared" si="37"/>
        <v>0</v>
      </c>
      <c r="BE252" s="28">
        <f t="shared" si="38"/>
        <v>0</v>
      </c>
      <c r="BF252" s="28">
        <f t="shared" si="39"/>
        <v>0</v>
      </c>
      <c r="BG252" s="29">
        <f t="shared" si="40"/>
        <v>0</v>
      </c>
    </row>
    <row r="253" spans="2:59" ht="20.100000000000001" customHeight="1" x14ac:dyDescent="0.15">
      <c r="E253" s="12">
        <v>1</v>
      </c>
      <c r="G253" s="17"/>
      <c r="I253" s="17">
        <v>2</v>
      </c>
      <c r="J253" s="26"/>
      <c r="K253" s="17"/>
      <c r="L253" s="17"/>
      <c r="M253" s="17"/>
      <c r="O253" s="17">
        <v>1</v>
      </c>
      <c r="P253" s="17"/>
      <c r="Q253" s="17"/>
      <c r="R253" s="17"/>
      <c r="S253" s="17"/>
      <c r="U253" s="17">
        <v>1</v>
      </c>
      <c r="AA253" s="17">
        <f t="shared" si="33"/>
        <v>0</v>
      </c>
      <c r="AB253" s="27"/>
      <c r="AC253" s="27"/>
      <c r="AD253" s="27"/>
      <c r="AE253" s="27"/>
      <c r="AF253" s="27"/>
      <c r="AG253" s="27"/>
      <c r="AH253" s="27"/>
      <c r="AI253" s="27"/>
      <c r="AJ253" s="27"/>
      <c r="AY253" s="13">
        <f t="shared" si="41"/>
        <v>1</v>
      </c>
      <c r="AZ253" s="28">
        <f t="shared" si="34"/>
        <v>0</v>
      </c>
      <c r="BA253" s="28">
        <f t="shared" si="35"/>
        <v>0</v>
      </c>
      <c r="BB253" s="28">
        <f t="shared" si="32"/>
        <v>0</v>
      </c>
      <c r="BC253" s="28">
        <f t="shared" si="36"/>
        <v>0</v>
      </c>
      <c r="BD253" s="28">
        <f t="shared" si="37"/>
        <v>0</v>
      </c>
      <c r="BE253" s="28">
        <f t="shared" si="38"/>
        <v>0</v>
      </c>
      <c r="BF253" s="28">
        <f t="shared" si="39"/>
        <v>0</v>
      </c>
      <c r="BG253" s="29">
        <f t="shared" si="40"/>
        <v>0</v>
      </c>
    </row>
    <row r="254" spans="2:59" ht="20.100000000000001" customHeight="1" x14ac:dyDescent="0.15">
      <c r="E254" s="12">
        <v>1</v>
      </c>
      <c r="G254" s="17"/>
      <c r="I254" s="17">
        <v>2</v>
      </c>
      <c r="J254" s="26"/>
      <c r="K254" s="17"/>
      <c r="L254" s="17"/>
      <c r="M254" s="17"/>
      <c r="O254" s="17">
        <v>1</v>
      </c>
      <c r="P254" s="17"/>
      <c r="Q254" s="17"/>
      <c r="R254" s="17"/>
      <c r="S254" s="17"/>
      <c r="U254" s="17">
        <v>1</v>
      </c>
      <c r="AA254" s="17">
        <f t="shared" si="33"/>
        <v>0</v>
      </c>
      <c r="AB254" s="27"/>
      <c r="AC254" s="27"/>
      <c r="AD254" s="27"/>
      <c r="AE254" s="27"/>
      <c r="AF254" s="27"/>
      <c r="AG254" s="27"/>
      <c r="AH254" s="27"/>
      <c r="AI254" s="27"/>
      <c r="AJ254" s="27"/>
      <c r="AY254" s="13">
        <f t="shared" si="41"/>
        <v>1</v>
      </c>
      <c r="AZ254" s="28">
        <f t="shared" si="34"/>
        <v>0</v>
      </c>
      <c r="BA254" s="28">
        <f t="shared" si="35"/>
        <v>0</v>
      </c>
      <c r="BB254" s="28">
        <f t="shared" si="32"/>
        <v>0</v>
      </c>
      <c r="BC254" s="28">
        <f t="shared" si="36"/>
        <v>0</v>
      </c>
      <c r="BD254" s="28">
        <f t="shared" si="37"/>
        <v>0</v>
      </c>
      <c r="BE254" s="28">
        <f t="shared" si="38"/>
        <v>0</v>
      </c>
      <c r="BF254" s="28">
        <f t="shared" si="39"/>
        <v>0</v>
      </c>
      <c r="BG254" s="29">
        <f t="shared" si="40"/>
        <v>0</v>
      </c>
    </row>
    <row r="255" spans="2:59" ht="20.100000000000001" customHeight="1" x14ac:dyDescent="0.15">
      <c r="E255" s="12">
        <v>1</v>
      </c>
      <c r="G255" s="17"/>
      <c r="I255" s="17">
        <v>2</v>
      </c>
      <c r="J255" s="26"/>
      <c r="K255" s="17"/>
      <c r="L255" s="17"/>
      <c r="M255" s="17"/>
      <c r="O255" s="17">
        <v>1</v>
      </c>
      <c r="P255" s="17"/>
      <c r="Q255" s="17"/>
      <c r="R255" s="17"/>
      <c r="S255" s="17"/>
      <c r="U255" s="17">
        <v>1</v>
      </c>
      <c r="AA255" s="17">
        <f t="shared" si="33"/>
        <v>0</v>
      </c>
      <c r="AB255" s="27"/>
      <c r="AC255" s="27"/>
      <c r="AD255" s="27"/>
      <c r="AE255" s="27"/>
      <c r="AF255" s="27"/>
      <c r="AG255" s="27"/>
      <c r="AH255" s="27"/>
      <c r="AI255" s="27"/>
      <c r="AJ255" s="27"/>
      <c r="AY255" s="13">
        <f t="shared" si="41"/>
        <v>1</v>
      </c>
      <c r="AZ255" s="28">
        <f t="shared" si="34"/>
        <v>0</v>
      </c>
      <c r="BA255" s="28">
        <f t="shared" si="35"/>
        <v>0</v>
      </c>
      <c r="BB255" s="28">
        <f t="shared" si="32"/>
        <v>0</v>
      </c>
      <c r="BC255" s="28">
        <f t="shared" si="36"/>
        <v>0</v>
      </c>
      <c r="BD255" s="28">
        <f t="shared" si="37"/>
        <v>0</v>
      </c>
      <c r="BE255" s="28">
        <f t="shared" si="38"/>
        <v>0</v>
      </c>
      <c r="BF255" s="28">
        <f t="shared" si="39"/>
        <v>0</v>
      </c>
      <c r="BG255" s="29">
        <f t="shared" si="40"/>
        <v>0</v>
      </c>
    </row>
    <row r="256" spans="2:59" ht="20.100000000000001" customHeight="1" x14ac:dyDescent="0.15">
      <c r="E256" s="12">
        <v>1</v>
      </c>
      <c r="G256" s="17"/>
      <c r="I256" s="17">
        <v>2</v>
      </c>
      <c r="J256" s="26"/>
      <c r="K256" s="17"/>
      <c r="L256" s="17"/>
      <c r="M256" s="17"/>
      <c r="O256" s="17">
        <v>1</v>
      </c>
      <c r="P256" s="17"/>
      <c r="Q256" s="17"/>
      <c r="R256" s="17"/>
      <c r="S256" s="17"/>
      <c r="U256" s="17">
        <v>1</v>
      </c>
      <c r="AA256" s="17">
        <f t="shared" si="33"/>
        <v>0</v>
      </c>
      <c r="AB256" s="27"/>
      <c r="AC256" s="27"/>
      <c r="AD256" s="27"/>
      <c r="AE256" s="27"/>
      <c r="AF256" s="27"/>
      <c r="AG256" s="27"/>
      <c r="AH256" s="27"/>
      <c r="AI256" s="27"/>
      <c r="AJ256" s="27"/>
      <c r="AY256" s="13">
        <f t="shared" si="41"/>
        <v>1</v>
      </c>
      <c r="AZ256" s="28">
        <f t="shared" si="34"/>
        <v>0</v>
      </c>
      <c r="BA256" s="28">
        <f t="shared" si="35"/>
        <v>0</v>
      </c>
      <c r="BB256" s="28">
        <f t="shared" ref="BB256:BB319" si="42">ROUNDDOWN(ROUNDDOWN(Y256/200000,0)/U256,2)*U256-ROUNDDOWN(ROUNDDOWN(Y256/200000,0)/U256,2)*(U256-1)</f>
        <v>0</v>
      </c>
      <c r="BC256" s="28">
        <f t="shared" si="36"/>
        <v>0</v>
      </c>
      <c r="BD256" s="28">
        <f t="shared" si="37"/>
        <v>0</v>
      </c>
      <c r="BE256" s="28">
        <f t="shared" si="38"/>
        <v>0</v>
      </c>
      <c r="BF256" s="28">
        <f t="shared" si="39"/>
        <v>0</v>
      </c>
      <c r="BG256" s="29">
        <f t="shared" si="40"/>
        <v>0</v>
      </c>
    </row>
    <row r="257" spans="2:59" ht="20.100000000000001" customHeight="1" x14ac:dyDescent="0.15">
      <c r="E257" s="12">
        <v>1</v>
      </c>
      <c r="G257" s="17"/>
      <c r="I257" s="17">
        <v>2</v>
      </c>
      <c r="J257" s="26"/>
      <c r="K257" s="17"/>
      <c r="L257" s="17"/>
      <c r="M257" s="17"/>
      <c r="O257" s="17">
        <v>1</v>
      </c>
      <c r="P257" s="17"/>
      <c r="Q257" s="17"/>
      <c r="R257" s="17"/>
      <c r="S257" s="17"/>
      <c r="U257" s="17">
        <v>1</v>
      </c>
      <c r="AA257" s="17">
        <f t="shared" si="33"/>
        <v>0</v>
      </c>
      <c r="AB257" s="27"/>
      <c r="AC257" s="27"/>
      <c r="AD257" s="27"/>
      <c r="AE257" s="27"/>
      <c r="AF257" s="27"/>
      <c r="AG257" s="27"/>
      <c r="AH257" s="27"/>
      <c r="AI257" s="27"/>
      <c r="AJ257" s="27"/>
      <c r="AY257" s="13">
        <f t="shared" si="41"/>
        <v>1</v>
      </c>
      <c r="AZ257" s="28">
        <f t="shared" si="34"/>
        <v>0</v>
      </c>
      <c r="BA257" s="28">
        <f t="shared" si="35"/>
        <v>0</v>
      </c>
      <c r="BB257" s="28">
        <f t="shared" si="42"/>
        <v>0</v>
      </c>
      <c r="BC257" s="28">
        <f t="shared" si="36"/>
        <v>0</v>
      </c>
      <c r="BD257" s="28">
        <f t="shared" si="37"/>
        <v>0</v>
      </c>
      <c r="BE257" s="28">
        <f t="shared" si="38"/>
        <v>0</v>
      </c>
      <c r="BF257" s="28">
        <f t="shared" si="39"/>
        <v>0</v>
      </c>
      <c r="BG257" s="29">
        <f t="shared" si="40"/>
        <v>0</v>
      </c>
    </row>
    <row r="258" spans="2:59" ht="20.100000000000001" customHeight="1" x14ac:dyDescent="0.15">
      <c r="E258" s="12">
        <v>1</v>
      </c>
      <c r="G258" s="17"/>
      <c r="I258" s="17">
        <v>2</v>
      </c>
      <c r="J258" s="26"/>
      <c r="K258" s="17"/>
      <c r="L258" s="17"/>
      <c r="M258" s="17"/>
      <c r="O258" s="17">
        <v>1</v>
      </c>
      <c r="P258" s="17"/>
      <c r="Q258" s="17"/>
      <c r="R258" s="17"/>
      <c r="S258" s="17"/>
      <c r="U258" s="17">
        <v>1</v>
      </c>
      <c r="AA258" s="17">
        <f t="shared" si="33"/>
        <v>0</v>
      </c>
      <c r="AB258" s="27"/>
      <c r="AC258" s="27"/>
      <c r="AD258" s="27"/>
      <c r="AE258" s="27"/>
      <c r="AF258" s="27"/>
      <c r="AG258" s="27"/>
      <c r="AH258" s="27"/>
      <c r="AI258" s="27"/>
      <c r="AJ258" s="27"/>
      <c r="AY258" s="13">
        <f t="shared" si="41"/>
        <v>1</v>
      </c>
      <c r="AZ258" s="28">
        <f t="shared" si="34"/>
        <v>0</v>
      </c>
      <c r="BA258" s="28">
        <f t="shared" si="35"/>
        <v>0</v>
      </c>
      <c r="BB258" s="28">
        <f t="shared" si="42"/>
        <v>0</v>
      </c>
      <c r="BC258" s="28">
        <f t="shared" si="36"/>
        <v>0</v>
      </c>
      <c r="BD258" s="28">
        <f t="shared" si="37"/>
        <v>0</v>
      </c>
      <c r="BE258" s="28">
        <f t="shared" si="38"/>
        <v>0</v>
      </c>
      <c r="BF258" s="28">
        <f t="shared" si="39"/>
        <v>0</v>
      </c>
      <c r="BG258" s="29">
        <f t="shared" si="40"/>
        <v>0</v>
      </c>
    </row>
    <row r="259" spans="2:59" ht="20.100000000000001" customHeight="1" x14ac:dyDescent="0.15">
      <c r="E259" s="12">
        <v>1</v>
      </c>
      <c r="I259" s="17">
        <v>2</v>
      </c>
      <c r="J259" s="26"/>
      <c r="K259" s="17"/>
      <c r="L259" s="17"/>
      <c r="M259" s="17"/>
      <c r="O259" s="17">
        <v>1</v>
      </c>
      <c r="U259" s="17">
        <v>1</v>
      </c>
      <c r="AA259" s="17">
        <f t="shared" si="33"/>
        <v>0</v>
      </c>
      <c r="AB259" s="27"/>
      <c r="AC259" s="27"/>
      <c r="AD259" s="27"/>
      <c r="AE259" s="27"/>
      <c r="AF259" s="27"/>
      <c r="AG259" s="27"/>
      <c r="AH259" s="27"/>
      <c r="AI259" s="27"/>
      <c r="AJ259" s="27"/>
      <c r="AY259" s="13">
        <f t="shared" si="41"/>
        <v>1</v>
      </c>
      <c r="AZ259" s="28">
        <f t="shared" si="34"/>
        <v>0</v>
      </c>
      <c r="BA259" s="28">
        <f t="shared" si="35"/>
        <v>0</v>
      </c>
      <c r="BB259" s="28">
        <f t="shared" si="42"/>
        <v>0</v>
      </c>
      <c r="BC259" s="28">
        <f t="shared" si="36"/>
        <v>0</v>
      </c>
      <c r="BD259" s="28">
        <f t="shared" si="37"/>
        <v>0</v>
      </c>
      <c r="BE259" s="28">
        <f t="shared" si="38"/>
        <v>0</v>
      </c>
      <c r="BF259" s="28">
        <f t="shared" si="39"/>
        <v>0</v>
      </c>
      <c r="BG259" s="29">
        <f t="shared" si="40"/>
        <v>0</v>
      </c>
    </row>
    <row r="260" spans="2:59" ht="20.100000000000001" customHeight="1" x14ac:dyDescent="0.15">
      <c r="E260" s="12">
        <v>1</v>
      </c>
      <c r="I260" s="17">
        <v>2</v>
      </c>
      <c r="J260" s="26"/>
      <c r="K260" s="17"/>
      <c r="L260" s="17"/>
      <c r="M260" s="17"/>
      <c r="O260" s="17">
        <v>1</v>
      </c>
      <c r="U260" s="17">
        <v>1</v>
      </c>
      <c r="AA260" s="17">
        <f t="shared" si="33"/>
        <v>0</v>
      </c>
      <c r="AB260" s="27"/>
      <c r="AC260" s="27"/>
      <c r="AD260" s="27"/>
      <c r="AE260" s="27"/>
      <c r="AF260" s="27"/>
      <c r="AG260" s="27"/>
      <c r="AH260" s="27"/>
      <c r="AI260" s="27"/>
      <c r="AJ260" s="27"/>
      <c r="AY260" s="13">
        <f t="shared" si="41"/>
        <v>1</v>
      </c>
      <c r="AZ260" s="28">
        <f t="shared" si="34"/>
        <v>0</v>
      </c>
      <c r="BA260" s="28">
        <f t="shared" si="35"/>
        <v>0</v>
      </c>
      <c r="BB260" s="28">
        <f t="shared" si="42"/>
        <v>0</v>
      </c>
      <c r="BC260" s="28">
        <f t="shared" si="36"/>
        <v>0</v>
      </c>
      <c r="BD260" s="28">
        <f t="shared" si="37"/>
        <v>0</v>
      </c>
      <c r="BE260" s="28">
        <f t="shared" si="38"/>
        <v>0</v>
      </c>
      <c r="BF260" s="28">
        <f t="shared" si="39"/>
        <v>0</v>
      </c>
      <c r="BG260" s="29">
        <f t="shared" si="40"/>
        <v>0</v>
      </c>
    </row>
    <row r="261" spans="2:59" ht="20.100000000000001" customHeight="1" x14ac:dyDescent="0.15">
      <c r="E261" s="12">
        <v>1</v>
      </c>
      <c r="G261" s="17"/>
      <c r="I261" s="17">
        <v>2</v>
      </c>
      <c r="J261" s="26"/>
      <c r="K261" s="17"/>
      <c r="L261" s="17"/>
      <c r="O261" s="17">
        <v>1</v>
      </c>
      <c r="P261" s="17"/>
      <c r="Q261" s="17"/>
      <c r="R261" s="17"/>
      <c r="S261" s="17"/>
      <c r="U261" s="17">
        <v>1</v>
      </c>
      <c r="AA261" s="17">
        <f t="shared" si="33"/>
        <v>0</v>
      </c>
      <c r="AB261" s="27"/>
      <c r="AC261" s="27"/>
      <c r="AD261" s="27"/>
      <c r="AE261" s="27"/>
      <c r="AF261" s="27"/>
      <c r="AG261" s="27"/>
      <c r="AH261" s="27"/>
      <c r="AI261" s="27"/>
      <c r="AJ261" s="27"/>
      <c r="AY261" s="13">
        <f t="shared" si="41"/>
        <v>1</v>
      </c>
      <c r="AZ261" s="28">
        <f t="shared" si="34"/>
        <v>0</v>
      </c>
      <c r="BA261" s="28">
        <f t="shared" si="35"/>
        <v>0</v>
      </c>
      <c r="BB261" s="28">
        <f t="shared" si="42"/>
        <v>0</v>
      </c>
      <c r="BC261" s="28">
        <f t="shared" si="36"/>
        <v>0</v>
      </c>
      <c r="BD261" s="28">
        <f t="shared" si="37"/>
        <v>0</v>
      </c>
      <c r="BE261" s="28">
        <f t="shared" si="38"/>
        <v>0</v>
      </c>
      <c r="BF261" s="28">
        <f t="shared" si="39"/>
        <v>0</v>
      </c>
      <c r="BG261" s="29">
        <f t="shared" si="40"/>
        <v>0</v>
      </c>
    </row>
    <row r="262" spans="2:59" ht="20.100000000000001" customHeight="1" x14ac:dyDescent="0.15">
      <c r="E262" s="12">
        <v>1</v>
      </c>
      <c r="G262" s="17"/>
      <c r="I262" s="17">
        <v>2</v>
      </c>
      <c r="J262" s="26"/>
      <c r="K262" s="17"/>
      <c r="L262" s="17"/>
      <c r="O262" s="17">
        <v>1</v>
      </c>
      <c r="P262" s="17"/>
      <c r="Q262" s="17"/>
      <c r="R262" s="17"/>
      <c r="S262" s="17"/>
      <c r="U262" s="17">
        <v>1</v>
      </c>
      <c r="AA262" s="17">
        <f t="shared" si="33"/>
        <v>0</v>
      </c>
      <c r="AB262" s="27"/>
      <c r="AC262" s="27"/>
      <c r="AD262" s="27"/>
      <c r="AE262" s="27"/>
      <c r="AF262" s="27"/>
      <c r="AG262" s="27"/>
      <c r="AH262" s="27"/>
      <c r="AI262" s="27"/>
      <c r="AJ262" s="27"/>
      <c r="AY262" s="13">
        <f t="shared" si="41"/>
        <v>1</v>
      </c>
      <c r="AZ262" s="28">
        <f t="shared" si="34"/>
        <v>0</v>
      </c>
      <c r="BA262" s="28">
        <f t="shared" si="35"/>
        <v>0</v>
      </c>
      <c r="BB262" s="28">
        <f t="shared" si="42"/>
        <v>0</v>
      </c>
      <c r="BC262" s="28">
        <f t="shared" si="36"/>
        <v>0</v>
      </c>
      <c r="BD262" s="28">
        <f t="shared" si="37"/>
        <v>0</v>
      </c>
      <c r="BE262" s="28">
        <f t="shared" si="38"/>
        <v>0</v>
      </c>
      <c r="BF262" s="28">
        <f t="shared" si="39"/>
        <v>0</v>
      </c>
      <c r="BG262" s="29">
        <f t="shared" si="40"/>
        <v>0</v>
      </c>
    </row>
    <row r="263" spans="2:59" ht="20.100000000000001" customHeight="1" x14ac:dyDescent="0.15">
      <c r="E263" s="12">
        <v>1</v>
      </c>
      <c r="G263" s="17"/>
      <c r="I263" s="17">
        <v>2</v>
      </c>
      <c r="J263" s="26"/>
      <c r="K263" s="17"/>
      <c r="L263" s="17"/>
      <c r="M263" s="17"/>
      <c r="O263" s="17">
        <v>1</v>
      </c>
      <c r="P263" s="17"/>
      <c r="Q263" s="17"/>
      <c r="R263" s="17"/>
      <c r="S263" s="17"/>
      <c r="U263" s="17">
        <v>1</v>
      </c>
      <c r="AA263" s="17">
        <f t="shared" si="33"/>
        <v>0</v>
      </c>
      <c r="AB263" s="27"/>
      <c r="AC263" s="27"/>
      <c r="AD263" s="27"/>
      <c r="AE263" s="27"/>
      <c r="AF263" s="27"/>
      <c r="AG263" s="27"/>
      <c r="AH263" s="27"/>
      <c r="AI263" s="27"/>
      <c r="AJ263" s="27"/>
      <c r="AY263" s="13">
        <f t="shared" si="41"/>
        <v>1</v>
      </c>
      <c r="AZ263" s="28">
        <f t="shared" si="34"/>
        <v>0</v>
      </c>
      <c r="BA263" s="28">
        <f t="shared" si="35"/>
        <v>0</v>
      </c>
      <c r="BB263" s="28">
        <f t="shared" si="42"/>
        <v>0</v>
      </c>
      <c r="BC263" s="28">
        <f t="shared" si="36"/>
        <v>0</v>
      </c>
      <c r="BD263" s="28">
        <f t="shared" si="37"/>
        <v>0</v>
      </c>
      <c r="BE263" s="28">
        <f t="shared" si="38"/>
        <v>0</v>
      </c>
      <c r="BF263" s="28">
        <f t="shared" si="39"/>
        <v>0</v>
      </c>
      <c r="BG263" s="29">
        <f t="shared" si="40"/>
        <v>0</v>
      </c>
    </row>
    <row r="264" spans="2:59" ht="20.100000000000001" customHeight="1" x14ac:dyDescent="0.15">
      <c r="E264" s="12">
        <v>1</v>
      </c>
      <c r="G264" s="17"/>
      <c r="I264" s="17">
        <v>2</v>
      </c>
      <c r="J264" s="26"/>
      <c r="K264" s="17"/>
      <c r="L264" s="17"/>
      <c r="M264" s="17"/>
      <c r="O264" s="17">
        <v>1</v>
      </c>
      <c r="P264" s="17"/>
      <c r="Q264" s="17"/>
      <c r="R264" s="17"/>
      <c r="S264" s="17"/>
      <c r="U264" s="17">
        <v>1</v>
      </c>
      <c r="AA264" s="17">
        <f t="shared" ref="AA264:AA327" si="43">G264+M264+S264+Y264</f>
        <v>0</v>
      </c>
      <c r="AB264" s="27"/>
      <c r="AC264" s="27"/>
      <c r="AD264" s="27"/>
      <c r="AE264" s="27"/>
      <c r="AF264" s="27"/>
      <c r="AG264" s="27"/>
      <c r="AH264" s="27"/>
      <c r="AI264" s="27"/>
      <c r="AJ264" s="27"/>
      <c r="AY264" s="13">
        <f t="shared" si="41"/>
        <v>1</v>
      </c>
      <c r="AZ264" s="28">
        <f t="shared" ref="AZ264:AZ327" si="44">ROUNDDOWN(ROUNDDOWN(M264/200000,0)/I264,2)*I264-ROUNDDOWN(ROUNDDOWN(M264/200000,0)/I264,2)*(I264-1)</f>
        <v>0</v>
      </c>
      <c r="BA264" s="28">
        <f t="shared" ref="BA264:BA327" si="45">ROUNDDOWN(ROUNDDOWN(S264/200000,0)/O264,2)*O264-ROUNDDOWN(ROUNDDOWN(S264/200000,0)/O264,2)*(O264-1)</f>
        <v>0</v>
      </c>
      <c r="BB264" s="28">
        <f t="shared" si="42"/>
        <v>0</v>
      </c>
      <c r="BC264" s="28">
        <f t="shared" ref="BC264:BC327" si="46">AA264/200000</f>
        <v>0</v>
      </c>
      <c r="BD264" s="28">
        <f t="shared" ref="BD264:BD327" si="47">ROUNDDOWN(BC264,0)</f>
        <v>0</v>
      </c>
      <c r="BE264" s="28">
        <f t="shared" ref="BE264:BE327" si="48">SUM(BF264/E264)</f>
        <v>0</v>
      </c>
      <c r="BF264" s="28">
        <f t="shared" ref="BF264:BF327" si="49">ROUNDDOWN(BG264,0)</f>
        <v>0</v>
      </c>
      <c r="BG264" s="29">
        <f t="shared" ref="BG264:BG327" si="50">SUM(G264/200000)</f>
        <v>0</v>
      </c>
    </row>
    <row r="265" spans="2:59" ht="20.100000000000001" customHeight="1" x14ac:dyDescent="0.15">
      <c r="B265" s="25"/>
      <c r="E265" s="12">
        <v>1</v>
      </c>
      <c r="G265" s="17"/>
      <c r="I265" s="17">
        <v>2</v>
      </c>
      <c r="J265" s="26"/>
      <c r="K265" s="17"/>
      <c r="L265" s="17"/>
      <c r="M265" s="17"/>
      <c r="O265" s="17">
        <v>1</v>
      </c>
      <c r="P265" s="17"/>
      <c r="Q265" s="17"/>
      <c r="R265" s="17"/>
      <c r="S265" s="17"/>
      <c r="U265" s="17">
        <v>1</v>
      </c>
      <c r="AA265" s="17">
        <f t="shared" si="43"/>
        <v>0</v>
      </c>
      <c r="AB265" s="27"/>
      <c r="AC265" s="27"/>
      <c r="AD265" s="27"/>
      <c r="AE265" s="27"/>
      <c r="AF265" s="27"/>
      <c r="AG265" s="27"/>
      <c r="AH265" s="27"/>
      <c r="AI265" s="27"/>
      <c r="AJ265" s="27"/>
      <c r="AY265" s="13">
        <f t="shared" si="41"/>
        <v>1</v>
      </c>
      <c r="AZ265" s="28">
        <f t="shared" si="44"/>
        <v>0</v>
      </c>
      <c r="BA265" s="28">
        <f t="shared" si="45"/>
        <v>0</v>
      </c>
      <c r="BB265" s="28">
        <f t="shared" si="42"/>
        <v>0</v>
      </c>
      <c r="BC265" s="28">
        <f t="shared" si="46"/>
        <v>0</v>
      </c>
      <c r="BD265" s="28">
        <f t="shared" si="47"/>
        <v>0</v>
      </c>
      <c r="BE265" s="28">
        <f t="shared" si="48"/>
        <v>0</v>
      </c>
      <c r="BF265" s="28">
        <f t="shared" si="49"/>
        <v>0</v>
      </c>
      <c r="BG265" s="29">
        <f t="shared" si="50"/>
        <v>0</v>
      </c>
    </row>
    <row r="266" spans="2:59" ht="20.100000000000001" customHeight="1" x14ac:dyDescent="0.15">
      <c r="D266" s="32"/>
      <c r="E266" s="12">
        <v>1</v>
      </c>
      <c r="G266" s="17"/>
      <c r="I266" s="17">
        <v>2</v>
      </c>
      <c r="J266" s="26"/>
      <c r="K266" s="17"/>
      <c r="L266" s="17"/>
      <c r="M266" s="17"/>
      <c r="O266" s="17">
        <v>1</v>
      </c>
      <c r="P266" s="17"/>
      <c r="Q266" s="17"/>
      <c r="R266" s="17"/>
      <c r="S266" s="17"/>
      <c r="U266" s="17">
        <v>1</v>
      </c>
      <c r="AA266" s="17">
        <f t="shared" si="43"/>
        <v>0</v>
      </c>
      <c r="AB266" s="27"/>
      <c r="AC266" s="27"/>
      <c r="AD266" s="27"/>
      <c r="AE266" s="27"/>
      <c r="AF266" s="27"/>
      <c r="AG266" s="27"/>
      <c r="AH266" s="27"/>
      <c r="AI266" s="27"/>
      <c r="AJ266" s="27"/>
      <c r="AY266" s="13">
        <f t="shared" si="41"/>
        <v>1</v>
      </c>
      <c r="AZ266" s="28">
        <f t="shared" si="44"/>
        <v>0</v>
      </c>
      <c r="BA266" s="28">
        <f t="shared" si="45"/>
        <v>0</v>
      </c>
      <c r="BB266" s="28">
        <f t="shared" si="42"/>
        <v>0</v>
      </c>
      <c r="BC266" s="28">
        <f t="shared" si="46"/>
        <v>0</v>
      </c>
      <c r="BD266" s="28">
        <f t="shared" si="47"/>
        <v>0</v>
      </c>
      <c r="BE266" s="28">
        <f t="shared" si="48"/>
        <v>0</v>
      </c>
      <c r="BF266" s="28">
        <f t="shared" si="49"/>
        <v>0</v>
      </c>
      <c r="BG266" s="29">
        <f t="shared" si="50"/>
        <v>0</v>
      </c>
    </row>
    <row r="267" spans="2:59" ht="20.100000000000001" customHeight="1" x14ac:dyDescent="0.15">
      <c r="E267" s="12">
        <v>1</v>
      </c>
      <c r="G267" s="17"/>
      <c r="I267" s="17">
        <v>2</v>
      </c>
      <c r="J267" s="26"/>
      <c r="K267" s="17"/>
      <c r="L267" s="17"/>
      <c r="M267" s="17"/>
      <c r="O267" s="17">
        <v>1</v>
      </c>
      <c r="P267" s="17"/>
      <c r="Q267" s="17"/>
      <c r="R267" s="17"/>
      <c r="S267" s="17"/>
      <c r="U267" s="17">
        <v>1</v>
      </c>
      <c r="AA267" s="17">
        <f t="shared" si="43"/>
        <v>0</v>
      </c>
      <c r="AB267" s="27"/>
      <c r="AC267" s="27"/>
      <c r="AD267" s="27"/>
      <c r="AE267" s="27"/>
      <c r="AF267" s="27"/>
      <c r="AG267" s="27"/>
      <c r="AH267" s="27"/>
      <c r="AI267" s="27"/>
      <c r="AJ267" s="27"/>
      <c r="AY267" s="13">
        <f t="shared" si="41"/>
        <v>1</v>
      </c>
      <c r="AZ267" s="28">
        <f t="shared" si="44"/>
        <v>0</v>
      </c>
      <c r="BA267" s="28">
        <f t="shared" si="45"/>
        <v>0</v>
      </c>
      <c r="BB267" s="28">
        <f t="shared" si="42"/>
        <v>0</v>
      </c>
      <c r="BC267" s="28">
        <f t="shared" si="46"/>
        <v>0</v>
      </c>
      <c r="BD267" s="28">
        <f t="shared" si="47"/>
        <v>0</v>
      </c>
      <c r="BE267" s="28">
        <f t="shared" si="48"/>
        <v>0</v>
      </c>
      <c r="BF267" s="28">
        <f t="shared" si="49"/>
        <v>0</v>
      </c>
      <c r="BG267" s="29">
        <f t="shared" si="50"/>
        <v>0</v>
      </c>
    </row>
    <row r="268" spans="2:59" ht="20.100000000000001" customHeight="1" x14ac:dyDescent="0.15">
      <c r="E268" s="12">
        <v>1</v>
      </c>
      <c r="G268" s="17"/>
      <c r="I268" s="17">
        <v>2</v>
      </c>
      <c r="J268" s="26"/>
      <c r="K268" s="17"/>
      <c r="L268" s="17"/>
      <c r="M268" s="17"/>
      <c r="O268" s="17">
        <v>1</v>
      </c>
      <c r="P268" s="17"/>
      <c r="Q268" s="17"/>
      <c r="R268" s="17"/>
      <c r="S268" s="17"/>
      <c r="U268" s="17">
        <v>1</v>
      </c>
      <c r="AA268" s="17">
        <f t="shared" si="43"/>
        <v>0</v>
      </c>
      <c r="AB268" s="27"/>
      <c r="AC268" s="27"/>
      <c r="AD268" s="27"/>
      <c r="AE268" s="27"/>
      <c r="AF268" s="27"/>
      <c r="AG268" s="27"/>
      <c r="AH268" s="27"/>
      <c r="AI268" s="27"/>
      <c r="AJ268" s="27"/>
      <c r="AY268" s="13">
        <f t="shared" si="41"/>
        <v>1</v>
      </c>
      <c r="AZ268" s="28">
        <f t="shared" si="44"/>
        <v>0</v>
      </c>
      <c r="BA268" s="28">
        <f t="shared" si="45"/>
        <v>0</v>
      </c>
      <c r="BB268" s="28">
        <f t="shared" si="42"/>
        <v>0</v>
      </c>
      <c r="BC268" s="28">
        <f t="shared" si="46"/>
        <v>0</v>
      </c>
      <c r="BD268" s="28">
        <f t="shared" si="47"/>
        <v>0</v>
      </c>
      <c r="BE268" s="28">
        <f t="shared" si="48"/>
        <v>0</v>
      </c>
      <c r="BF268" s="28">
        <f t="shared" si="49"/>
        <v>0</v>
      </c>
      <c r="BG268" s="29">
        <f t="shared" si="50"/>
        <v>0</v>
      </c>
    </row>
    <row r="269" spans="2:59" ht="20.100000000000001" customHeight="1" x14ac:dyDescent="0.15">
      <c r="E269" s="12">
        <v>1</v>
      </c>
      <c r="G269" s="17"/>
      <c r="I269" s="17">
        <v>2</v>
      </c>
      <c r="J269" s="26"/>
      <c r="K269" s="17"/>
      <c r="L269" s="17"/>
      <c r="M269" s="17"/>
      <c r="O269" s="17">
        <v>1</v>
      </c>
      <c r="P269" s="17"/>
      <c r="Q269" s="17"/>
      <c r="R269" s="17"/>
      <c r="S269" s="17"/>
      <c r="U269" s="17">
        <v>1</v>
      </c>
      <c r="AA269" s="17">
        <f t="shared" si="43"/>
        <v>0</v>
      </c>
      <c r="AB269" s="27"/>
      <c r="AC269" s="27"/>
      <c r="AD269" s="27"/>
      <c r="AE269" s="27"/>
      <c r="AF269" s="27"/>
      <c r="AG269" s="27"/>
      <c r="AH269" s="27"/>
      <c r="AI269" s="27"/>
      <c r="AJ269" s="27"/>
      <c r="AY269" s="13">
        <f t="shared" si="41"/>
        <v>1</v>
      </c>
      <c r="AZ269" s="28">
        <f t="shared" si="44"/>
        <v>0</v>
      </c>
      <c r="BA269" s="28">
        <f t="shared" si="45"/>
        <v>0</v>
      </c>
      <c r="BB269" s="28">
        <f t="shared" si="42"/>
        <v>0</v>
      </c>
      <c r="BC269" s="28">
        <f t="shared" si="46"/>
        <v>0</v>
      </c>
      <c r="BD269" s="28">
        <f t="shared" si="47"/>
        <v>0</v>
      </c>
      <c r="BE269" s="28">
        <f t="shared" si="48"/>
        <v>0</v>
      </c>
      <c r="BF269" s="28">
        <f t="shared" si="49"/>
        <v>0</v>
      </c>
      <c r="BG269" s="29">
        <f t="shared" si="50"/>
        <v>0</v>
      </c>
    </row>
    <row r="270" spans="2:59" ht="20.100000000000001" customHeight="1" x14ac:dyDescent="0.15">
      <c r="E270" s="12">
        <v>1</v>
      </c>
      <c r="G270" s="17"/>
      <c r="I270" s="17">
        <v>2</v>
      </c>
      <c r="J270" s="26"/>
      <c r="K270" s="17"/>
      <c r="L270" s="17"/>
      <c r="M270" s="17"/>
      <c r="O270" s="17">
        <v>1</v>
      </c>
      <c r="P270" s="17"/>
      <c r="Q270" s="17"/>
      <c r="R270" s="17"/>
      <c r="S270" s="17"/>
      <c r="U270" s="17">
        <v>1</v>
      </c>
      <c r="AA270" s="17">
        <f t="shared" si="43"/>
        <v>0</v>
      </c>
      <c r="AB270" s="27"/>
      <c r="AC270" s="27"/>
      <c r="AD270" s="27"/>
      <c r="AE270" s="27"/>
      <c r="AF270" s="27"/>
      <c r="AG270" s="27"/>
      <c r="AH270" s="27"/>
      <c r="AI270" s="27"/>
      <c r="AJ270" s="27"/>
      <c r="AY270" s="13">
        <f t="shared" si="41"/>
        <v>1</v>
      </c>
      <c r="AZ270" s="28">
        <f t="shared" si="44"/>
        <v>0</v>
      </c>
      <c r="BA270" s="28">
        <f t="shared" si="45"/>
        <v>0</v>
      </c>
      <c r="BB270" s="28">
        <f t="shared" si="42"/>
        <v>0</v>
      </c>
      <c r="BC270" s="28">
        <f t="shared" si="46"/>
        <v>0</v>
      </c>
      <c r="BD270" s="28">
        <f t="shared" si="47"/>
        <v>0</v>
      </c>
      <c r="BE270" s="28">
        <f t="shared" si="48"/>
        <v>0</v>
      </c>
      <c r="BF270" s="28">
        <f t="shared" si="49"/>
        <v>0</v>
      </c>
      <c r="BG270" s="29">
        <f t="shared" si="50"/>
        <v>0</v>
      </c>
    </row>
    <row r="271" spans="2:59" ht="20.100000000000001" customHeight="1" x14ac:dyDescent="0.15">
      <c r="E271" s="12">
        <v>1</v>
      </c>
      <c r="G271" s="17"/>
      <c r="I271" s="17">
        <v>2</v>
      </c>
      <c r="J271" s="26"/>
      <c r="K271" s="17"/>
      <c r="L271" s="17"/>
      <c r="M271" s="17"/>
      <c r="O271" s="17">
        <v>1</v>
      </c>
      <c r="P271" s="17"/>
      <c r="Q271" s="17"/>
      <c r="R271" s="17"/>
      <c r="S271" s="17"/>
      <c r="U271" s="17">
        <v>1</v>
      </c>
      <c r="AA271" s="17">
        <f t="shared" si="43"/>
        <v>0</v>
      </c>
      <c r="AB271" s="27"/>
      <c r="AC271" s="27"/>
      <c r="AD271" s="27"/>
      <c r="AE271" s="27"/>
      <c r="AF271" s="27"/>
      <c r="AG271" s="27"/>
      <c r="AH271" s="27"/>
      <c r="AI271" s="27"/>
      <c r="AJ271" s="27"/>
      <c r="AY271" s="13">
        <f t="shared" si="41"/>
        <v>1</v>
      </c>
      <c r="AZ271" s="28">
        <f t="shared" si="44"/>
        <v>0</v>
      </c>
      <c r="BA271" s="28">
        <f t="shared" si="45"/>
        <v>0</v>
      </c>
      <c r="BB271" s="28">
        <f t="shared" si="42"/>
        <v>0</v>
      </c>
      <c r="BC271" s="28">
        <f t="shared" si="46"/>
        <v>0</v>
      </c>
      <c r="BD271" s="28">
        <f t="shared" si="47"/>
        <v>0</v>
      </c>
      <c r="BE271" s="28">
        <f t="shared" si="48"/>
        <v>0</v>
      </c>
      <c r="BF271" s="28">
        <f t="shared" si="49"/>
        <v>0</v>
      </c>
      <c r="BG271" s="29">
        <f t="shared" si="50"/>
        <v>0</v>
      </c>
    </row>
    <row r="272" spans="2:59" ht="20.100000000000001" customHeight="1" x14ac:dyDescent="0.15">
      <c r="E272" s="12">
        <v>1</v>
      </c>
      <c r="G272" s="17"/>
      <c r="I272" s="17">
        <v>2</v>
      </c>
      <c r="J272" s="26"/>
      <c r="K272" s="17"/>
      <c r="L272" s="17"/>
      <c r="M272" s="17"/>
      <c r="O272" s="17">
        <v>1</v>
      </c>
      <c r="P272" s="17"/>
      <c r="Q272" s="17"/>
      <c r="R272" s="17"/>
      <c r="S272" s="17"/>
      <c r="U272" s="17">
        <v>1</v>
      </c>
      <c r="AA272" s="17">
        <f t="shared" si="43"/>
        <v>0</v>
      </c>
      <c r="AB272" s="27"/>
      <c r="AC272" s="27"/>
      <c r="AD272" s="27"/>
      <c r="AE272" s="27"/>
      <c r="AF272" s="27"/>
      <c r="AG272" s="27"/>
      <c r="AH272" s="27"/>
      <c r="AI272" s="27"/>
      <c r="AJ272" s="27"/>
      <c r="AY272" s="13">
        <f t="shared" si="41"/>
        <v>1</v>
      </c>
      <c r="AZ272" s="28">
        <f t="shared" si="44"/>
        <v>0</v>
      </c>
      <c r="BA272" s="28">
        <f t="shared" si="45"/>
        <v>0</v>
      </c>
      <c r="BB272" s="28">
        <f t="shared" si="42"/>
        <v>0</v>
      </c>
      <c r="BC272" s="28">
        <f t="shared" si="46"/>
        <v>0</v>
      </c>
      <c r="BD272" s="28">
        <f t="shared" si="47"/>
        <v>0</v>
      </c>
      <c r="BE272" s="28">
        <f t="shared" si="48"/>
        <v>0</v>
      </c>
      <c r="BF272" s="28">
        <f t="shared" si="49"/>
        <v>0</v>
      </c>
      <c r="BG272" s="29">
        <f t="shared" si="50"/>
        <v>0</v>
      </c>
    </row>
    <row r="273" spans="2:59" ht="20.100000000000001" customHeight="1" x14ac:dyDescent="0.15">
      <c r="E273" s="12">
        <v>1</v>
      </c>
      <c r="G273" s="17"/>
      <c r="I273" s="17">
        <v>2</v>
      </c>
      <c r="J273" s="26"/>
      <c r="K273" s="17"/>
      <c r="L273" s="17"/>
      <c r="M273" s="17"/>
      <c r="O273" s="17">
        <v>1</v>
      </c>
      <c r="P273" s="17"/>
      <c r="Q273" s="17"/>
      <c r="R273" s="17"/>
      <c r="S273" s="17"/>
      <c r="U273" s="17">
        <v>1</v>
      </c>
      <c r="AA273" s="17">
        <f t="shared" si="43"/>
        <v>0</v>
      </c>
      <c r="AB273" s="27"/>
      <c r="AC273" s="27"/>
      <c r="AD273" s="27"/>
      <c r="AE273" s="27"/>
      <c r="AF273" s="27"/>
      <c r="AG273" s="27"/>
      <c r="AH273" s="27"/>
      <c r="AI273" s="27"/>
      <c r="AJ273" s="27"/>
      <c r="AY273" s="13">
        <f t="shared" si="41"/>
        <v>1</v>
      </c>
      <c r="AZ273" s="28">
        <f t="shared" si="44"/>
        <v>0</v>
      </c>
      <c r="BA273" s="28">
        <f t="shared" si="45"/>
        <v>0</v>
      </c>
      <c r="BB273" s="28">
        <f t="shared" si="42"/>
        <v>0</v>
      </c>
      <c r="BC273" s="28">
        <f t="shared" si="46"/>
        <v>0</v>
      </c>
      <c r="BD273" s="28">
        <f t="shared" si="47"/>
        <v>0</v>
      </c>
      <c r="BE273" s="28">
        <f t="shared" si="48"/>
        <v>0</v>
      </c>
      <c r="BF273" s="28">
        <f t="shared" si="49"/>
        <v>0</v>
      </c>
      <c r="BG273" s="29">
        <f t="shared" si="50"/>
        <v>0</v>
      </c>
    </row>
    <row r="274" spans="2:59" ht="20.100000000000001" customHeight="1" x14ac:dyDescent="0.15">
      <c r="E274" s="12">
        <v>1</v>
      </c>
      <c r="G274" s="17"/>
      <c r="I274" s="17">
        <v>2</v>
      </c>
      <c r="J274" s="26"/>
      <c r="K274" s="17"/>
      <c r="L274" s="17"/>
      <c r="M274" s="17"/>
      <c r="O274" s="17">
        <v>1</v>
      </c>
      <c r="P274" s="17"/>
      <c r="Q274" s="17"/>
      <c r="R274" s="17"/>
      <c r="S274" s="17"/>
      <c r="U274" s="17">
        <v>1</v>
      </c>
      <c r="AA274" s="17">
        <f t="shared" si="43"/>
        <v>0</v>
      </c>
      <c r="AB274" s="27"/>
      <c r="AC274" s="27"/>
      <c r="AD274" s="27"/>
      <c r="AE274" s="27"/>
      <c r="AF274" s="27"/>
      <c r="AG274" s="27"/>
      <c r="AH274" s="27"/>
      <c r="AI274" s="27"/>
      <c r="AJ274" s="27"/>
      <c r="AY274" s="13">
        <f t="shared" ref="AY274:AY337" si="51">IF(O274=0,0,1)</f>
        <v>1</v>
      </c>
      <c r="AZ274" s="28">
        <f t="shared" si="44"/>
        <v>0</v>
      </c>
      <c r="BA274" s="28">
        <f t="shared" si="45"/>
        <v>0</v>
      </c>
      <c r="BB274" s="28">
        <f t="shared" si="42"/>
        <v>0</v>
      </c>
      <c r="BC274" s="28">
        <f t="shared" si="46"/>
        <v>0</v>
      </c>
      <c r="BD274" s="28">
        <f t="shared" si="47"/>
        <v>0</v>
      </c>
      <c r="BE274" s="28">
        <f t="shared" si="48"/>
        <v>0</v>
      </c>
      <c r="BF274" s="28">
        <f t="shared" si="49"/>
        <v>0</v>
      </c>
      <c r="BG274" s="29">
        <f t="shared" si="50"/>
        <v>0</v>
      </c>
    </row>
    <row r="275" spans="2:59" ht="20.100000000000001" customHeight="1" x14ac:dyDescent="0.15">
      <c r="E275" s="12">
        <v>1</v>
      </c>
      <c r="G275" s="17"/>
      <c r="I275" s="17">
        <v>2</v>
      </c>
      <c r="J275" s="26"/>
      <c r="K275" s="17"/>
      <c r="L275" s="17"/>
      <c r="M275" s="17"/>
      <c r="O275" s="17">
        <v>1</v>
      </c>
      <c r="P275" s="17"/>
      <c r="Q275" s="17"/>
      <c r="R275" s="17"/>
      <c r="S275" s="17"/>
      <c r="U275" s="17">
        <v>1</v>
      </c>
      <c r="AA275" s="17">
        <f t="shared" si="43"/>
        <v>0</v>
      </c>
      <c r="AB275" s="27"/>
      <c r="AC275" s="27"/>
      <c r="AD275" s="27"/>
      <c r="AE275" s="27"/>
      <c r="AF275" s="27"/>
      <c r="AG275" s="27"/>
      <c r="AH275" s="27"/>
      <c r="AI275" s="27"/>
      <c r="AJ275" s="27"/>
      <c r="AY275" s="13">
        <f t="shared" si="51"/>
        <v>1</v>
      </c>
      <c r="AZ275" s="28">
        <f t="shared" si="44"/>
        <v>0</v>
      </c>
      <c r="BA275" s="28">
        <f t="shared" si="45"/>
        <v>0</v>
      </c>
      <c r="BB275" s="28">
        <f t="shared" si="42"/>
        <v>0</v>
      </c>
      <c r="BC275" s="28">
        <f t="shared" si="46"/>
        <v>0</v>
      </c>
      <c r="BD275" s="28">
        <f t="shared" si="47"/>
        <v>0</v>
      </c>
      <c r="BE275" s="28">
        <f t="shared" si="48"/>
        <v>0</v>
      </c>
      <c r="BF275" s="28">
        <f t="shared" si="49"/>
        <v>0</v>
      </c>
      <c r="BG275" s="29">
        <f t="shared" si="50"/>
        <v>0</v>
      </c>
    </row>
    <row r="276" spans="2:59" ht="20.100000000000001" customHeight="1" x14ac:dyDescent="0.15">
      <c r="B276" s="25"/>
      <c r="E276" s="12">
        <v>1</v>
      </c>
      <c r="G276" s="17"/>
      <c r="I276" s="17">
        <v>2</v>
      </c>
      <c r="J276" s="26"/>
      <c r="K276" s="17"/>
      <c r="L276" s="17"/>
      <c r="M276" s="17"/>
      <c r="O276" s="17">
        <v>1</v>
      </c>
      <c r="P276" s="17"/>
      <c r="Q276" s="17"/>
      <c r="R276" s="17"/>
      <c r="S276" s="17"/>
      <c r="U276" s="17">
        <v>1</v>
      </c>
      <c r="AA276" s="17">
        <f t="shared" si="43"/>
        <v>0</v>
      </c>
      <c r="AB276" s="27"/>
      <c r="AC276" s="27"/>
      <c r="AD276" s="27"/>
      <c r="AE276" s="27"/>
      <c r="AF276" s="27"/>
      <c r="AG276" s="27"/>
      <c r="AH276" s="27"/>
      <c r="AI276" s="27"/>
      <c r="AJ276" s="27"/>
      <c r="AY276" s="13">
        <f t="shared" si="51"/>
        <v>1</v>
      </c>
      <c r="AZ276" s="28">
        <f t="shared" si="44"/>
        <v>0</v>
      </c>
      <c r="BA276" s="28">
        <f t="shared" si="45"/>
        <v>0</v>
      </c>
      <c r="BB276" s="28">
        <f t="shared" si="42"/>
        <v>0</v>
      </c>
      <c r="BC276" s="28">
        <f t="shared" si="46"/>
        <v>0</v>
      </c>
      <c r="BD276" s="28">
        <f t="shared" si="47"/>
        <v>0</v>
      </c>
      <c r="BE276" s="28">
        <f t="shared" si="48"/>
        <v>0</v>
      </c>
      <c r="BF276" s="28">
        <f t="shared" si="49"/>
        <v>0</v>
      </c>
      <c r="BG276" s="29">
        <f t="shared" si="50"/>
        <v>0</v>
      </c>
    </row>
    <row r="277" spans="2:59" ht="20.100000000000001" customHeight="1" x14ac:dyDescent="0.15">
      <c r="E277" s="12">
        <v>1</v>
      </c>
      <c r="G277" s="17"/>
      <c r="I277" s="17">
        <v>2</v>
      </c>
      <c r="J277" s="26"/>
      <c r="K277" s="17"/>
      <c r="L277" s="17"/>
      <c r="M277" s="17"/>
      <c r="O277" s="17">
        <v>1</v>
      </c>
      <c r="P277" s="17"/>
      <c r="Q277" s="17"/>
      <c r="R277" s="17"/>
      <c r="S277" s="17"/>
      <c r="U277" s="17">
        <v>1</v>
      </c>
      <c r="AA277" s="17">
        <f t="shared" si="43"/>
        <v>0</v>
      </c>
      <c r="AB277" s="27"/>
      <c r="AC277" s="27"/>
      <c r="AD277" s="27"/>
      <c r="AE277" s="27"/>
      <c r="AF277" s="27"/>
      <c r="AG277" s="27"/>
      <c r="AH277" s="27"/>
      <c r="AI277" s="27"/>
      <c r="AJ277" s="27"/>
      <c r="AY277" s="13">
        <f t="shared" si="51"/>
        <v>1</v>
      </c>
      <c r="AZ277" s="28">
        <f t="shared" si="44"/>
        <v>0</v>
      </c>
      <c r="BA277" s="28">
        <f t="shared" si="45"/>
        <v>0</v>
      </c>
      <c r="BB277" s="28">
        <f t="shared" si="42"/>
        <v>0</v>
      </c>
      <c r="BC277" s="28">
        <f t="shared" si="46"/>
        <v>0</v>
      </c>
      <c r="BD277" s="28">
        <f t="shared" si="47"/>
        <v>0</v>
      </c>
      <c r="BE277" s="28">
        <f t="shared" si="48"/>
        <v>0</v>
      </c>
      <c r="BF277" s="28">
        <f t="shared" si="49"/>
        <v>0</v>
      </c>
      <c r="BG277" s="29">
        <f t="shared" si="50"/>
        <v>0</v>
      </c>
    </row>
    <row r="278" spans="2:59" ht="20.100000000000001" customHeight="1" x14ac:dyDescent="0.15">
      <c r="E278" s="12">
        <v>1</v>
      </c>
      <c r="G278" s="17"/>
      <c r="I278" s="17">
        <v>2</v>
      </c>
      <c r="J278" s="26"/>
      <c r="K278" s="17"/>
      <c r="L278" s="17"/>
      <c r="M278" s="17"/>
      <c r="O278" s="17">
        <v>1</v>
      </c>
      <c r="P278" s="17"/>
      <c r="Q278" s="17"/>
      <c r="R278" s="17"/>
      <c r="S278" s="17"/>
      <c r="U278" s="17">
        <v>1</v>
      </c>
      <c r="AA278" s="17">
        <f t="shared" si="43"/>
        <v>0</v>
      </c>
      <c r="AB278" s="27"/>
      <c r="AC278" s="27"/>
      <c r="AD278" s="27"/>
      <c r="AE278" s="27"/>
      <c r="AF278" s="27"/>
      <c r="AG278" s="27"/>
      <c r="AH278" s="27"/>
      <c r="AI278" s="27"/>
      <c r="AJ278" s="27"/>
      <c r="AY278" s="13">
        <f t="shared" si="51"/>
        <v>1</v>
      </c>
      <c r="AZ278" s="28">
        <f t="shared" si="44"/>
        <v>0</v>
      </c>
      <c r="BA278" s="28">
        <f t="shared" si="45"/>
        <v>0</v>
      </c>
      <c r="BB278" s="28">
        <f t="shared" si="42"/>
        <v>0</v>
      </c>
      <c r="BC278" s="28">
        <f t="shared" si="46"/>
        <v>0</v>
      </c>
      <c r="BD278" s="28">
        <f t="shared" si="47"/>
        <v>0</v>
      </c>
      <c r="BE278" s="28">
        <f t="shared" si="48"/>
        <v>0</v>
      </c>
      <c r="BF278" s="28">
        <f t="shared" si="49"/>
        <v>0</v>
      </c>
      <c r="BG278" s="29">
        <f t="shared" si="50"/>
        <v>0</v>
      </c>
    </row>
    <row r="279" spans="2:59" ht="20.100000000000001" customHeight="1" x14ac:dyDescent="0.15">
      <c r="E279" s="12">
        <v>1</v>
      </c>
      <c r="G279" s="17"/>
      <c r="I279" s="17">
        <v>2</v>
      </c>
      <c r="J279" s="26"/>
      <c r="K279" s="17"/>
      <c r="L279" s="17"/>
      <c r="M279" s="17"/>
      <c r="O279" s="17">
        <v>1</v>
      </c>
      <c r="P279" s="17"/>
      <c r="Q279" s="17"/>
      <c r="R279" s="17"/>
      <c r="S279" s="17"/>
      <c r="U279" s="17">
        <v>1</v>
      </c>
      <c r="AA279" s="17">
        <f t="shared" si="43"/>
        <v>0</v>
      </c>
      <c r="AB279" s="27"/>
      <c r="AC279" s="27"/>
      <c r="AD279" s="27"/>
      <c r="AE279" s="27"/>
      <c r="AF279" s="27"/>
      <c r="AG279" s="27"/>
      <c r="AH279" s="27"/>
      <c r="AI279" s="27"/>
      <c r="AJ279" s="27"/>
      <c r="AY279" s="13">
        <f t="shared" si="51"/>
        <v>1</v>
      </c>
      <c r="AZ279" s="28">
        <f t="shared" si="44"/>
        <v>0</v>
      </c>
      <c r="BA279" s="28">
        <f t="shared" si="45"/>
        <v>0</v>
      </c>
      <c r="BB279" s="28">
        <f t="shared" si="42"/>
        <v>0</v>
      </c>
      <c r="BC279" s="28">
        <f t="shared" si="46"/>
        <v>0</v>
      </c>
      <c r="BD279" s="28">
        <f t="shared" si="47"/>
        <v>0</v>
      </c>
      <c r="BE279" s="28">
        <f t="shared" si="48"/>
        <v>0</v>
      </c>
      <c r="BF279" s="28">
        <f t="shared" si="49"/>
        <v>0</v>
      </c>
      <c r="BG279" s="29">
        <f t="shared" si="50"/>
        <v>0</v>
      </c>
    </row>
    <row r="280" spans="2:59" ht="20.100000000000001" customHeight="1" x14ac:dyDescent="0.15">
      <c r="E280" s="12">
        <v>1</v>
      </c>
      <c r="G280" s="17"/>
      <c r="I280" s="17">
        <v>2</v>
      </c>
      <c r="J280" s="26"/>
      <c r="K280" s="17"/>
      <c r="L280" s="17"/>
      <c r="M280" s="17"/>
      <c r="O280" s="17">
        <v>1</v>
      </c>
      <c r="P280" s="17"/>
      <c r="Q280" s="17"/>
      <c r="R280" s="17"/>
      <c r="S280" s="17"/>
      <c r="U280" s="17">
        <v>1</v>
      </c>
      <c r="AA280" s="17">
        <f t="shared" si="43"/>
        <v>0</v>
      </c>
      <c r="AB280" s="27"/>
      <c r="AC280" s="27"/>
      <c r="AD280" s="27"/>
      <c r="AE280" s="27"/>
      <c r="AF280" s="27"/>
      <c r="AG280" s="27"/>
      <c r="AH280" s="27"/>
      <c r="AI280" s="27"/>
      <c r="AJ280" s="27"/>
      <c r="AY280" s="13">
        <f t="shared" si="51"/>
        <v>1</v>
      </c>
      <c r="AZ280" s="28">
        <f t="shared" si="44"/>
        <v>0</v>
      </c>
      <c r="BA280" s="28">
        <f t="shared" si="45"/>
        <v>0</v>
      </c>
      <c r="BB280" s="28">
        <f t="shared" si="42"/>
        <v>0</v>
      </c>
      <c r="BC280" s="28">
        <f t="shared" si="46"/>
        <v>0</v>
      </c>
      <c r="BD280" s="28">
        <f t="shared" si="47"/>
        <v>0</v>
      </c>
      <c r="BE280" s="28">
        <f t="shared" si="48"/>
        <v>0</v>
      </c>
      <c r="BF280" s="28">
        <f t="shared" si="49"/>
        <v>0</v>
      </c>
      <c r="BG280" s="29">
        <f t="shared" si="50"/>
        <v>0</v>
      </c>
    </row>
    <row r="281" spans="2:59" ht="20.100000000000001" customHeight="1" x14ac:dyDescent="0.15">
      <c r="E281" s="12">
        <v>1</v>
      </c>
      <c r="G281" s="17"/>
      <c r="I281" s="17">
        <v>2</v>
      </c>
      <c r="J281" s="26"/>
      <c r="K281" s="17"/>
      <c r="L281" s="17"/>
      <c r="M281" s="17"/>
      <c r="O281" s="17">
        <v>1</v>
      </c>
      <c r="P281" s="17"/>
      <c r="Q281" s="17"/>
      <c r="R281" s="17"/>
      <c r="S281" s="17"/>
      <c r="U281" s="17">
        <v>1</v>
      </c>
      <c r="AA281" s="17">
        <f t="shared" si="43"/>
        <v>0</v>
      </c>
      <c r="AB281" s="27"/>
      <c r="AC281" s="27"/>
      <c r="AD281" s="27"/>
      <c r="AE281" s="27"/>
      <c r="AF281" s="27"/>
      <c r="AG281" s="27"/>
      <c r="AH281" s="27"/>
      <c r="AI281" s="27"/>
      <c r="AJ281" s="27"/>
      <c r="AY281" s="13">
        <f t="shared" si="51"/>
        <v>1</v>
      </c>
      <c r="AZ281" s="28">
        <f t="shared" si="44"/>
        <v>0</v>
      </c>
      <c r="BA281" s="28">
        <f t="shared" si="45"/>
        <v>0</v>
      </c>
      <c r="BB281" s="28">
        <f t="shared" si="42"/>
        <v>0</v>
      </c>
      <c r="BC281" s="28">
        <f t="shared" si="46"/>
        <v>0</v>
      </c>
      <c r="BD281" s="28">
        <f t="shared" si="47"/>
        <v>0</v>
      </c>
      <c r="BE281" s="28">
        <f t="shared" si="48"/>
        <v>0</v>
      </c>
      <c r="BF281" s="28">
        <f t="shared" si="49"/>
        <v>0</v>
      </c>
      <c r="BG281" s="29">
        <f t="shared" si="50"/>
        <v>0</v>
      </c>
    </row>
    <row r="282" spans="2:59" ht="20.100000000000001" customHeight="1" x14ac:dyDescent="0.15">
      <c r="B282" s="25"/>
      <c r="E282" s="12">
        <v>1</v>
      </c>
      <c r="G282" s="17"/>
      <c r="I282" s="17">
        <v>2</v>
      </c>
      <c r="J282" s="26"/>
      <c r="K282" s="17"/>
      <c r="L282" s="17"/>
      <c r="M282" s="17"/>
      <c r="O282" s="17">
        <v>1</v>
      </c>
      <c r="P282" s="17"/>
      <c r="Q282" s="17"/>
      <c r="R282" s="17"/>
      <c r="S282" s="17"/>
      <c r="U282" s="17">
        <v>1</v>
      </c>
      <c r="AA282" s="17">
        <f t="shared" si="43"/>
        <v>0</v>
      </c>
      <c r="AB282" s="27"/>
      <c r="AC282" s="27"/>
      <c r="AD282" s="27"/>
      <c r="AE282" s="27"/>
      <c r="AF282" s="27"/>
      <c r="AG282" s="27"/>
      <c r="AH282" s="27"/>
      <c r="AI282" s="27"/>
      <c r="AJ282" s="27"/>
      <c r="AY282" s="13">
        <f t="shared" si="51"/>
        <v>1</v>
      </c>
      <c r="AZ282" s="28">
        <f t="shared" si="44"/>
        <v>0</v>
      </c>
      <c r="BA282" s="28">
        <f t="shared" si="45"/>
        <v>0</v>
      </c>
      <c r="BB282" s="28">
        <f t="shared" si="42"/>
        <v>0</v>
      </c>
      <c r="BC282" s="28">
        <f t="shared" si="46"/>
        <v>0</v>
      </c>
      <c r="BD282" s="28">
        <f t="shared" si="47"/>
        <v>0</v>
      </c>
      <c r="BE282" s="28">
        <f t="shared" si="48"/>
        <v>0</v>
      </c>
      <c r="BF282" s="28">
        <f t="shared" si="49"/>
        <v>0</v>
      </c>
      <c r="BG282" s="29">
        <f t="shared" si="50"/>
        <v>0</v>
      </c>
    </row>
    <row r="283" spans="2:59" ht="20.100000000000001" customHeight="1" x14ac:dyDescent="0.15">
      <c r="E283" s="12">
        <v>1</v>
      </c>
      <c r="I283" s="17">
        <v>2</v>
      </c>
      <c r="J283" s="26"/>
      <c r="K283" s="17"/>
      <c r="L283" s="17"/>
      <c r="M283" s="17"/>
      <c r="O283" s="17">
        <v>1</v>
      </c>
      <c r="U283" s="17">
        <v>1</v>
      </c>
      <c r="AA283" s="17">
        <f t="shared" si="43"/>
        <v>0</v>
      </c>
      <c r="AB283" s="27"/>
      <c r="AC283" s="27"/>
      <c r="AD283" s="27"/>
      <c r="AE283" s="27"/>
      <c r="AF283" s="27"/>
      <c r="AG283" s="27"/>
      <c r="AH283" s="27"/>
      <c r="AI283" s="27"/>
      <c r="AJ283" s="27"/>
      <c r="AY283" s="13">
        <f t="shared" si="51"/>
        <v>1</v>
      </c>
      <c r="AZ283" s="28">
        <f t="shared" si="44"/>
        <v>0</v>
      </c>
      <c r="BA283" s="28">
        <f t="shared" si="45"/>
        <v>0</v>
      </c>
      <c r="BB283" s="28">
        <f t="shared" si="42"/>
        <v>0</v>
      </c>
      <c r="BC283" s="28">
        <f t="shared" si="46"/>
        <v>0</v>
      </c>
      <c r="BD283" s="28">
        <f t="shared" si="47"/>
        <v>0</v>
      </c>
      <c r="BE283" s="28">
        <f t="shared" si="48"/>
        <v>0</v>
      </c>
      <c r="BF283" s="28">
        <f t="shared" si="49"/>
        <v>0</v>
      </c>
      <c r="BG283" s="29">
        <f t="shared" si="50"/>
        <v>0</v>
      </c>
    </row>
    <row r="284" spans="2:59" ht="20.100000000000001" customHeight="1" x14ac:dyDescent="0.15">
      <c r="B284" s="25"/>
      <c r="E284" s="12">
        <v>1</v>
      </c>
      <c r="I284" s="17">
        <v>2</v>
      </c>
      <c r="J284" s="26"/>
      <c r="K284" s="17"/>
      <c r="L284" s="17"/>
      <c r="M284" s="17"/>
      <c r="O284" s="17">
        <v>1</v>
      </c>
      <c r="U284" s="17">
        <v>1</v>
      </c>
      <c r="AA284" s="17">
        <f t="shared" si="43"/>
        <v>0</v>
      </c>
      <c r="AB284" s="27"/>
      <c r="AC284" s="27"/>
      <c r="AD284" s="27"/>
      <c r="AE284" s="27"/>
      <c r="AF284" s="27"/>
      <c r="AG284" s="27"/>
      <c r="AH284" s="27"/>
      <c r="AI284" s="27"/>
      <c r="AJ284" s="27"/>
      <c r="AY284" s="13">
        <f t="shared" si="51"/>
        <v>1</v>
      </c>
      <c r="AZ284" s="28">
        <f t="shared" si="44"/>
        <v>0</v>
      </c>
      <c r="BA284" s="28">
        <f t="shared" si="45"/>
        <v>0</v>
      </c>
      <c r="BB284" s="28">
        <f t="shared" si="42"/>
        <v>0</v>
      </c>
      <c r="BC284" s="28">
        <f t="shared" si="46"/>
        <v>0</v>
      </c>
      <c r="BD284" s="28">
        <f t="shared" si="47"/>
        <v>0</v>
      </c>
      <c r="BE284" s="28">
        <f t="shared" si="48"/>
        <v>0</v>
      </c>
      <c r="BF284" s="28">
        <f t="shared" si="49"/>
        <v>0</v>
      </c>
      <c r="BG284" s="29">
        <f t="shared" si="50"/>
        <v>0</v>
      </c>
    </row>
    <row r="285" spans="2:59" ht="20.100000000000001" customHeight="1" x14ac:dyDescent="0.15">
      <c r="E285" s="12">
        <v>1</v>
      </c>
      <c r="I285" s="17">
        <v>2</v>
      </c>
      <c r="J285" s="26"/>
      <c r="K285" s="17"/>
      <c r="L285" s="17"/>
      <c r="O285" s="17">
        <v>1</v>
      </c>
      <c r="U285" s="17">
        <v>1</v>
      </c>
      <c r="AA285" s="17">
        <f t="shared" si="43"/>
        <v>0</v>
      </c>
      <c r="AB285" s="27"/>
      <c r="AC285" s="27"/>
      <c r="AD285" s="27"/>
      <c r="AE285" s="27"/>
      <c r="AF285" s="27"/>
      <c r="AG285" s="27"/>
      <c r="AH285" s="27"/>
      <c r="AI285" s="27"/>
      <c r="AJ285" s="27"/>
      <c r="AY285" s="13">
        <f t="shared" si="51"/>
        <v>1</v>
      </c>
      <c r="AZ285" s="28">
        <f t="shared" si="44"/>
        <v>0</v>
      </c>
      <c r="BA285" s="28">
        <f t="shared" si="45"/>
        <v>0</v>
      </c>
      <c r="BB285" s="28">
        <f t="shared" si="42"/>
        <v>0</v>
      </c>
      <c r="BC285" s="28">
        <f t="shared" si="46"/>
        <v>0</v>
      </c>
      <c r="BD285" s="28">
        <f t="shared" si="47"/>
        <v>0</v>
      </c>
      <c r="BE285" s="28">
        <f t="shared" si="48"/>
        <v>0</v>
      </c>
      <c r="BF285" s="28">
        <f t="shared" si="49"/>
        <v>0</v>
      </c>
      <c r="BG285" s="29">
        <f t="shared" si="50"/>
        <v>0</v>
      </c>
    </row>
    <row r="286" spans="2:59" ht="20.100000000000001" customHeight="1" x14ac:dyDescent="0.15">
      <c r="E286" s="12">
        <v>1</v>
      </c>
      <c r="I286" s="17">
        <v>2</v>
      </c>
      <c r="J286" s="26"/>
      <c r="K286" s="17"/>
      <c r="L286" s="17"/>
      <c r="O286" s="17">
        <v>1</v>
      </c>
      <c r="U286" s="17">
        <v>1</v>
      </c>
      <c r="AA286" s="17">
        <f t="shared" si="43"/>
        <v>0</v>
      </c>
      <c r="AB286" s="27"/>
      <c r="AC286" s="27"/>
      <c r="AD286" s="27"/>
      <c r="AE286" s="27"/>
      <c r="AF286" s="27"/>
      <c r="AG286" s="27"/>
      <c r="AH286" s="27"/>
      <c r="AI286" s="27"/>
      <c r="AJ286" s="27"/>
      <c r="AY286" s="13">
        <f t="shared" si="51"/>
        <v>1</v>
      </c>
      <c r="AZ286" s="28">
        <f t="shared" si="44"/>
        <v>0</v>
      </c>
      <c r="BA286" s="28">
        <f t="shared" si="45"/>
        <v>0</v>
      </c>
      <c r="BB286" s="28">
        <f t="shared" si="42"/>
        <v>0</v>
      </c>
      <c r="BC286" s="28">
        <f t="shared" si="46"/>
        <v>0</v>
      </c>
      <c r="BD286" s="28">
        <f t="shared" si="47"/>
        <v>0</v>
      </c>
      <c r="BE286" s="28">
        <f t="shared" si="48"/>
        <v>0</v>
      </c>
      <c r="BF286" s="28">
        <f t="shared" si="49"/>
        <v>0</v>
      </c>
      <c r="BG286" s="29">
        <f t="shared" si="50"/>
        <v>0</v>
      </c>
    </row>
    <row r="287" spans="2:59" ht="20.100000000000001" customHeight="1" x14ac:dyDescent="0.15">
      <c r="E287" s="12">
        <v>1</v>
      </c>
      <c r="G287" s="17"/>
      <c r="I287" s="17">
        <v>2</v>
      </c>
      <c r="J287" s="26"/>
      <c r="K287" s="17"/>
      <c r="L287" s="17"/>
      <c r="O287" s="17">
        <v>1</v>
      </c>
      <c r="P287" s="17"/>
      <c r="Q287" s="17"/>
      <c r="R287" s="17"/>
      <c r="S287" s="17"/>
      <c r="U287" s="17">
        <v>1</v>
      </c>
      <c r="AA287" s="17">
        <f t="shared" si="43"/>
        <v>0</v>
      </c>
      <c r="AB287" s="27"/>
      <c r="AC287" s="27"/>
      <c r="AD287" s="27"/>
      <c r="AE287" s="27"/>
      <c r="AF287" s="27"/>
      <c r="AG287" s="27"/>
      <c r="AH287" s="27"/>
      <c r="AI287" s="27"/>
      <c r="AJ287" s="27"/>
      <c r="AY287" s="13">
        <f t="shared" si="51"/>
        <v>1</v>
      </c>
      <c r="AZ287" s="28">
        <f t="shared" si="44"/>
        <v>0</v>
      </c>
      <c r="BA287" s="28">
        <f t="shared" si="45"/>
        <v>0</v>
      </c>
      <c r="BB287" s="28">
        <f t="shared" si="42"/>
        <v>0</v>
      </c>
      <c r="BC287" s="28">
        <f t="shared" si="46"/>
        <v>0</v>
      </c>
      <c r="BD287" s="28">
        <f t="shared" si="47"/>
        <v>0</v>
      </c>
      <c r="BE287" s="28">
        <f t="shared" si="48"/>
        <v>0</v>
      </c>
      <c r="BF287" s="28">
        <f t="shared" si="49"/>
        <v>0</v>
      </c>
      <c r="BG287" s="29">
        <f t="shared" si="50"/>
        <v>0</v>
      </c>
    </row>
    <row r="288" spans="2:59" ht="20.100000000000001" customHeight="1" x14ac:dyDescent="0.15">
      <c r="E288" s="12">
        <v>1</v>
      </c>
      <c r="G288" s="17"/>
      <c r="I288" s="17">
        <v>2</v>
      </c>
      <c r="J288" s="26"/>
      <c r="K288" s="17"/>
      <c r="L288" s="17"/>
      <c r="O288" s="17">
        <v>1</v>
      </c>
      <c r="P288" s="17"/>
      <c r="Q288" s="17"/>
      <c r="R288" s="17"/>
      <c r="S288" s="17"/>
      <c r="U288" s="17">
        <v>1</v>
      </c>
      <c r="AA288" s="17">
        <f t="shared" si="43"/>
        <v>0</v>
      </c>
      <c r="AB288" s="27"/>
      <c r="AC288" s="27"/>
      <c r="AD288" s="27"/>
      <c r="AE288" s="27"/>
      <c r="AF288" s="27"/>
      <c r="AG288" s="27"/>
      <c r="AH288" s="27"/>
      <c r="AI288" s="27"/>
      <c r="AJ288" s="27"/>
      <c r="AY288" s="13">
        <f t="shared" si="51"/>
        <v>1</v>
      </c>
      <c r="AZ288" s="28">
        <f t="shared" si="44"/>
        <v>0</v>
      </c>
      <c r="BA288" s="28">
        <f t="shared" si="45"/>
        <v>0</v>
      </c>
      <c r="BB288" s="28">
        <f t="shared" si="42"/>
        <v>0</v>
      </c>
      <c r="BC288" s="28">
        <f t="shared" si="46"/>
        <v>0</v>
      </c>
      <c r="BD288" s="28">
        <f t="shared" si="47"/>
        <v>0</v>
      </c>
      <c r="BE288" s="28">
        <f t="shared" si="48"/>
        <v>0</v>
      </c>
      <c r="BF288" s="28">
        <f t="shared" si="49"/>
        <v>0</v>
      </c>
      <c r="BG288" s="29">
        <f t="shared" si="50"/>
        <v>0</v>
      </c>
    </row>
    <row r="289" spans="2:59" ht="20.100000000000001" customHeight="1" x14ac:dyDescent="0.15">
      <c r="E289" s="12">
        <v>1</v>
      </c>
      <c r="G289" s="17"/>
      <c r="I289" s="17">
        <v>2</v>
      </c>
      <c r="J289" s="26"/>
      <c r="K289" s="17"/>
      <c r="L289" s="17"/>
      <c r="M289" s="17"/>
      <c r="O289" s="17">
        <v>1</v>
      </c>
      <c r="P289" s="17"/>
      <c r="Q289" s="17"/>
      <c r="R289" s="17"/>
      <c r="S289" s="17"/>
      <c r="U289" s="17">
        <v>1</v>
      </c>
      <c r="AA289" s="17">
        <f t="shared" si="43"/>
        <v>0</v>
      </c>
      <c r="AB289" s="27"/>
      <c r="AC289" s="27"/>
      <c r="AD289" s="27"/>
      <c r="AE289" s="27"/>
      <c r="AF289" s="27"/>
      <c r="AG289" s="27"/>
      <c r="AH289" s="27"/>
      <c r="AI289" s="27"/>
      <c r="AJ289" s="27"/>
      <c r="AY289" s="13">
        <f t="shared" si="51"/>
        <v>1</v>
      </c>
      <c r="AZ289" s="28">
        <f t="shared" si="44"/>
        <v>0</v>
      </c>
      <c r="BA289" s="28">
        <f t="shared" si="45"/>
        <v>0</v>
      </c>
      <c r="BB289" s="28">
        <f t="shared" si="42"/>
        <v>0</v>
      </c>
      <c r="BC289" s="28">
        <f t="shared" si="46"/>
        <v>0</v>
      </c>
      <c r="BD289" s="28">
        <f t="shared" si="47"/>
        <v>0</v>
      </c>
      <c r="BE289" s="28">
        <f t="shared" si="48"/>
        <v>0</v>
      </c>
      <c r="BF289" s="28">
        <f t="shared" si="49"/>
        <v>0</v>
      </c>
      <c r="BG289" s="29">
        <f t="shared" si="50"/>
        <v>0</v>
      </c>
    </row>
    <row r="290" spans="2:59" ht="20.100000000000001" customHeight="1" x14ac:dyDescent="0.15">
      <c r="E290" s="12">
        <v>1</v>
      </c>
      <c r="G290" s="17"/>
      <c r="I290" s="17">
        <v>2</v>
      </c>
      <c r="J290" s="26"/>
      <c r="K290" s="17"/>
      <c r="L290" s="17"/>
      <c r="M290" s="17"/>
      <c r="O290" s="17">
        <v>1</v>
      </c>
      <c r="P290" s="17"/>
      <c r="Q290" s="17"/>
      <c r="R290" s="17"/>
      <c r="S290" s="17"/>
      <c r="U290" s="17">
        <v>1</v>
      </c>
      <c r="AA290" s="17">
        <f t="shared" si="43"/>
        <v>0</v>
      </c>
      <c r="AB290" s="27"/>
      <c r="AC290" s="27"/>
      <c r="AD290" s="27"/>
      <c r="AE290" s="27"/>
      <c r="AF290" s="27"/>
      <c r="AG290" s="27"/>
      <c r="AH290" s="27"/>
      <c r="AI290" s="27"/>
      <c r="AJ290" s="27"/>
      <c r="AY290" s="13">
        <f t="shared" si="51"/>
        <v>1</v>
      </c>
      <c r="AZ290" s="28">
        <f t="shared" si="44"/>
        <v>0</v>
      </c>
      <c r="BA290" s="28">
        <f t="shared" si="45"/>
        <v>0</v>
      </c>
      <c r="BB290" s="28">
        <f t="shared" si="42"/>
        <v>0</v>
      </c>
      <c r="BC290" s="28">
        <f t="shared" si="46"/>
        <v>0</v>
      </c>
      <c r="BD290" s="28">
        <f t="shared" si="47"/>
        <v>0</v>
      </c>
      <c r="BE290" s="28">
        <f t="shared" si="48"/>
        <v>0</v>
      </c>
      <c r="BF290" s="28">
        <f t="shared" si="49"/>
        <v>0</v>
      </c>
      <c r="BG290" s="29">
        <f t="shared" si="50"/>
        <v>0</v>
      </c>
    </row>
    <row r="291" spans="2:59" ht="20.100000000000001" customHeight="1" x14ac:dyDescent="0.15">
      <c r="B291" s="25"/>
      <c r="E291" s="12">
        <v>1</v>
      </c>
      <c r="G291" s="17"/>
      <c r="I291" s="17">
        <v>2</v>
      </c>
      <c r="J291" s="26"/>
      <c r="K291" s="17"/>
      <c r="L291" s="17"/>
      <c r="M291" s="17"/>
      <c r="O291" s="17">
        <v>1</v>
      </c>
      <c r="P291" s="17"/>
      <c r="Q291" s="17"/>
      <c r="R291" s="17"/>
      <c r="S291" s="17"/>
      <c r="U291" s="17">
        <v>1</v>
      </c>
      <c r="AA291" s="17">
        <f t="shared" si="43"/>
        <v>0</v>
      </c>
      <c r="AB291" s="27"/>
      <c r="AC291" s="27"/>
      <c r="AD291" s="27"/>
      <c r="AE291" s="27"/>
      <c r="AF291" s="27"/>
      <c r="AG291" s="27"/>
      <c r="AH291" s="27"/>
      <c r="AI291" s="27"/>
      <c r="AJ291" s="27"/>
      <c r="AY291" s="13">
        <f t="shared" si="51"/>
        <v>1</v>
      </c>
      <c r="AZ291" s="28">
        <f t="shared" si="44"/>
        <v>0</v>
      </c>
      <c r="BA291" s="28">
        <f t="shared" si="45"/>
        <v>0</v>
      </c>
      <c r="BB291" s="28">
        <f t="shared" si="42"/>
        <v>0</v>
      </c>
      <c r="BC291" s="28">
        <f t="shared" si="46"/>
        <v>0</v>
      </c>
      <c r="BD291" s="28">
        <f t="shared" si="47"/>
        <v>0</v>
      </c>
      <c r="BE291" s="28">
        <f t="shared" si="48"/>
        <v>0</v>
      </c>
      <c r="BF291" s="28">
        <f t="shared" si="49"/>
        <v>0</v>
      </c>
      <c r="BG291" s="29">
        <f t="shared" si="50"/>
        <v>0</v>
      </c>
    </row>
    <row r="292" spans="2:59" ht="20.100000000000001" customHeight="1" x14ac:dyDescent="0.15">
      <c r="D292" s="32"/>
      <c r="E292" s="12">
        <v>1</v>
      </c>
      <c r="G292" s="17"/>
      <c r="I292" s="17">
        <v>2</v>
      </c>
      <c r="J292" s="26"/>
      <c r="K292" s="17"/>
      <c r="L292" s="17"/>
      <c r="M292" s="17"/>
      <c r="O292" s="17">
        <v>1</v>
      </c>
      <c r="P292" s="17"/>
      <c r="Q292" s="17"/>
      <c r="R292" s="17"/>
      <c r="S292" s="17"/>
      <c r="U292" s="17">
        <v>1</v>
      </c>
      <c r="AA292" s="17">
        <f t="shared" si="43"/>
        <v>0</v>
      </c>
      <c r="AB292" s="27"/>
      <c r="AC292" s="27"/>
      <c r="AD292" s="27"/>
      <c r="AE292" s="27"/>
      <c r="AF292" s="27"/>
      <c r="AG292" s="27"/>
      <c r="AH292" s="27"/>
      <c r="AI292" s="27"/>
      <c r="AJ292" s="27"/>
      <c r="AY292" s="13">
        <f t="shared" si="51"/>
        <v>1</v>
      </c>
      <c r="AZ292" s="28">
        <f t="shared" si="44"/>
        <v>0</v>
      </c>
      <c r="BA292" s="28">
        <f t="shared" si="45"/>
        <v>0</v>
      </c>
      <c r="BB292" s="28">
        <f t="shared" si="42"/>
        <v>0</v>
      </c>
      <c r="BC292" s="28">
        <f t="shared" si="46"/>
        <v>0</v>
      </c>
      <c r="BD292" s="28">
        <f t="shared" si="47"/>
        <v>0</v>
      </c>
      <c r="BE292" s="28">
        <f t="shared" si="48"/>
        <v>0</v>
      </c>
      <c r="BF292" s="28">
        <f t="shared" si="49"/>
        <v>0</v>
      </c>
      <c r="BG292" s="29">
        <f t="shared" si="50"/>
        <v>0</v>
      </c>
    </row>
    <row r="293" spans="2:59" ht="20.100000000000001" customHeight="1" x14ac:dyDescent="0.15">
      <c r="E293" s="12">
        <v>1</v>
      </c>
      <c r="G293" s="17"/>
      <c r="I293" s="17">
        <v>2</v>
      </c>
      <c r="J293" s="26"/>
      <c r="K293" s="17"/>
      <c r="L293" s="17"/>
      <c r="M293" s="17"/>
      <c r="O293" s="17">
        <v>1</v>
      </c>
      <c r="P293" s="17"/>
      <c r="Q293" s="17"/>
      <c r="R293" s="17"/>
      <c r="S293" s="17"/>
      <c r="U293" s="17">
        <v>1</v>
      </c>
      <c r="AA293" s="17">
        <f t="shared" si="43"/>
        <v>0</v>
      </c>
      <c r="AB293" s="27"/>
      <c r="AC293" s="27"/>
      <c r="AD293" s="27"/>
      <c r="AE293" s="27"/>
      <c r="AF293" s="27"/>
      <c r="AG293" s="27"/>
      <c r="AH293" s="27"/>
      <c r="AI293" s="27"/>
      <c r="AJ293" s="27"/>
      <c r="AY293" s="13">
        <f t="shared" si="51"/>
        <v>1</v>
      </c>
      <c r="AZ293" s="28">
        <f t="shared" si="44"/>
        <v>0</v>
      </c>
      <c r="BA293" s="28">
        <f t="shared" si="45"/>
        <v>0</v>
      </c>
      <c r="BB293" s="28">
        <f t="shared" si="42"/>
        <v>0</v>
      </c>
      <c r="BC293" s="28">
        <f t="shared" si="46"/>
        <v>0</v>
      </c>
      <c r="BD293" s="28">
        <f t="shared" si="47"/>
        <v>0</v>
      </c>
      <c r="BE293" s="28">
        <f t="shared" si="48"/>
        <v>0</v>
      </c>
      <c r="BF293" s="28">
        <f t="shared" si="49"/>
        <v>0</v>
      </c>
      <c r="BG293" s="29">
        <f t="shared" si="50"/>
        <v>0</v>
      </c>
    </row>
    <row r="294" spans="2:59" ht="20.100000000000001" customHeight="1" x14ac:dyDescent="0.15">
      <c r="E294" s="12">
        <v>1</v>
      </c>
      <c r="G294" s="17"/>
      <c r="I294" s="17">
        <v>2</v>
      </c>
      <c r="J294" s="26"/>
      <c r="K294" s="17"/>
      <c r="L294" s="17"/>
      <c r="M294" s="17"/>
      <c r="O294" s="17">
        <v>1</v>
      </c>
      <c r="P294" s="17"/>
      <c r="Q294" s="17"/>
      <c r="R294" s="17"/>
      <c r="S294" s="17"/>
      <c r="U294" s="17">
        <v>1</v>
      </c>
      <c r="AA294" s="17">
        <f t="shared" si="43"/>
        <v>0</v>
      </c>
      <c r="AB294" s="27"/>
      <c r="AC294" s="27"/>
      <c r="AD294" s="27"/>
      <c r="AE294" s="27"/>
      <c r="AF294" s="27"/>
      <c r="AG294" s="27"/>
      <c r="AH294" s="27"/>
      <c r="AI294" s="27"/>
      <c r="AJ294" s="27"/>
      <c r="AY294" s="13">
        <f t="shared" si="51"/>
        <v>1</v>
      </c>
      <c r="AZ294" s="28">
        <f t="shared" si="44"/>
        <v>0</v>
      </c>
      <c r="BA294" s="28">
        <f t="shared" si="45"/>
        <v>0</v>
      </c>
      <c r="BB294" s="28">
        <f t="shared" si="42"/>
        <v>0</v>
      </c>
      <c r="BC294" s="28">
        <f t="shared" si="46"/>
        <v>0</v>
      </c>
      <c r="BD294" s="28">
        <f t="shared" si="47"/>
        <v>0</v>
      </c>
      <c r="BE294" s="28">
        <f t="shared" si="48"/>
        <v>0</v>
      </c>
      <c r="BF294" s="28">
        <f t="shared" si="49"/>
        <v>0</v>
      </c>
      <c r="BG294" s="29">
        <f t="shared" si="50"/>
        <v>0</v>
      </c>
    </row>
    <row r="295" spans="2:59" ht="20.100000000000001" customHeight="1" x14ac:dyDescent="0.15">
      <c r="E295" s="12">
        <v>1</v>
      </c>
      <c r="G295" s="17"/>
      <c r="I295" s="17">
        <v>2</v>
      </c>
      <c r="J295" s="26"/>
      <c r="K295" s="17"/>
      <c r="L295" s="17"/>
      <c r="M295" s="17"/>
      <c r="O295" s="17">
        <v>1</v>
      </c>
      <c r="P295" s="17"/>
      <c r="Q295" s="17"/>
      <c r="R295" s="17"/>
      <c r="S295" s="17"/>
      <c r="U295" s="17">
        <v>1</v>
      </c>
      <c r="AA295" s="17">
        <f t="shared" si="43"/>
        <v>0</v>
      </c>
      <c r="AB295" s="27"/>
      <c r="AC295" s="27"/>
      <c r="AD295" s="27"/>
      <c r="AE295" s="27"/>
      <c r="AF295" s="27"/>
      <c r="AG295" s="27"/>
      <c r="AH295" s="27"/>
      <c r="AI295" s="27"/>
      <c r="AJ295" s="27"/>
      <c r="AY295" s="13">
        <f t="shared" si="51"/>
        <v>1</v>
      </c>
      <c r="AZ295" s="28">
        <f t="shared" si="44"/>
        <v>0</v>
      </c>
      <c r="BA295" s="28">
        <f t="shared" si="45"/>
        <v>0</v>
      </c>
      <c r="BB295" s="28">
        <f t="shared" si="42"/>
        <v>0</v>
      </c>
      <c r="BC295" s="28">
        <f t="shared" si="46"/>
        <v>0</v>
      </c>
      <c r="BD295" s="28">
        <f t="shared" si="47"/>
        <v>0</v>
      </c>
      <c r="BE295" s="28">
        <f t="shared" si="48"/>
        <v>0</v>
      </c>
      <c r="BF295" s="28">
        <f t="shared" si="49"/>
        <v>0</v>
      </c>
      <c r="BG295" s="29">
        <f t="shared" si="50"/>
        <v>0</v>
      </c>
    </row>
    <row r="296" spans="2:59" ht="20.100000000000001" customHeight="1" x14ac:dyDescent="0.15">
      <c r="E296" s="12">
        <v>1</v>
      </c>
      <c r="G296" s="17"/>
      <c r="I296" s="17">
        <v>2</v>
      </c>
      <c r="J296" s="26"/>
      <c r="K296" s="17"/>
      <c r="L296" s="17"/>
      <c r="M296" s="17"/>
      <c r="O296" s="17">
        <v>1</v>
      </c>
      <c r="P296" s="17"/>
      <c r="Q296" s="17"/>
      <c r="R296" s="17"/>
      <c r="S296" s="17"/>
      <c r="U296" s="17">
        <v>1</v>
      </c>
      <c r="AA296" s="17">
        <f t="shared" si="43"/>
        <v>0</v>
      </c>
      <c r="AB296" s="27"/>
      <c r="AC296" s="27"/>
      <c r="AD296" s="27"/>
      <c r="AE296" s="27"/>
      <c r="AF296" s="27"/>
      <c r="AG296" s="27"/>
      <c r="AH296" s="27"/>
      <c r="AI296" s="27"/>
      <c r="AJ296" s="27"/>
      <c r="AY296" s="13">
        <f t="shared" si="51"/>
        <v>1</v>
      </c>
      <c r="AZ296" s="28">
        <f t="shared" si="44"/>
        <v>0</v>
      </c>
      <c r="BA296" s="28">
        <f t="shared" si="45"/>
        <v>0</v>
      </c>
      <c r="BB296" s="28">
        <f t="shared" si="42"/>
        <v>0</v>
      </c>
      <c r="BC296" s="28">
        <f t="shared" si="46"/>
        <v>0</v>
      </c>
      <c r="BD296" s="28">
        <f t="shared" si="47"/>
        <v>0</v>
      </c>
      <c r="BE296" s="28">
        <f t="shared" si="48"/>
        <v>0</v>
      </c>
      <c r="BF296" s="28">
        <f t="shared" si="49"/>
        <v>0</v>
      </c>
      <c r="BG296" s="29">
        <f t="shared" si="50"/>
        <v>0</v>
      </c>
    </row>
    <row r="297" spans="2:59" ht="20.100000000000001" customHeight="1" x14ac:dyDescent="0.15">
      <c r="E297" s="12">
        <v>1</v>
      </c>
      <c r="G297" s="17"/>
      <c r="I297" s="17">
        <v>2</v>
      </c>
      <c r="J297" s="26"/>
      <c r="K297" s="17"/>
      <c r="L297" s="17"/>
      <c r="M297" s="17"/>
      <c r="O297" s="17">
        <v>1</v>
      </c>
      <c r="P297" s="17"/>
      <c r="Q297" s="17"/>
      <c r="R297" s="17"/>
      <c r="S297" s="17"/>
      <c r="U297" s="17">
        <v>1</v>
      </c>
      <c r="AA297" s="17">
        <f t="shared" si="43"/>
        <v>0</v>
      </c>
      <c r="AB297" s="27"/>
      <c r="AC297" s="27"/>
      <c r="AD297" s="27"/>
      <c r="AE297" s="27"/>
      <c r="AF297" s="27"/>
      <c r="AG297" s="27"/>
      <c r="AH297" s="27"/>
      <c r="AI297" s="27"/>
      <c r="AJ297" s="27"/>
      <c r="AY297" s="13">
        <f t="shared" si="51"/>
        <v>1</v>
      </c>
      <c r="AZ297" s="28">
        <f t="shared" si="44"/>
        <v>0</v>
      </c>
      <c r="BA297" s="28">
        <f t="shared" si="45"/>
        <v>0</v>
      </c>
      <c r="BB297" s="28">
        <f t="shared" si="42"/>
        <v>0</v>
      </c>
      <c r="BC297" s="28">
        <f t="shared" si="46"/>
        <v>0</v>
      </c>
      <c r="BD297" s="28">
        <f t="shared" si="47"/>
        <v>0</v>
      </c>
      <c r="BE297" s="28">
        <f t="shared" si="48"/>
        <v>0</v>
      </c>
      <c r="BF297" s="28">
        <f t="shared" si="49"/>
        <v>0</v>
      </c>
      <c r="BG297" s="29">
        <f t="shared" si="50"/>
        <v>0</v>
      </c>
    </row>
    <row r="298" spans="2:59" ht="20.100000000000001" customHeight="1" x14ac:dyDescent="0.15">
      <c r="E298" s="12">
        <v>1</v>
      </c>
      <c r="G298" s="17"/>
      <c r="I298" s="17">
        <v>2</v>
      </c>
      <c r="J298" s="26"/>
      <c r="K298" s="17"/>
      <c r="L298" s="17"/>
      <c r="M298" s="17"/>
      <c r="O298" s="17">
        <v>1</v>
      </c>
      <c r="P298" s="17"/>
      <c r="Q298" s="17"/>
      <c r="R298" s="17"/>
      <c r="S298" s="17"/>
      <c r="U298" s="17">
        <v>1</v>
      </c>
      <c r="AA298" s="17">
        <f t="shared" si="43"/>
        <v>0</v>
      </c>
      <c r="AB298" s="27"/>
      <c r="AC298" s="27"/>
      <c r="AD298" s="27"/>
      <c r="AE298" s="27"/>
      <c r="AF298" s="27"/>
      <c r="AG298" s="27"/>
      <c r="AH298" s="27"/>
      <c r="AI298" s="27"/>
      <c r="AJ298" s="27"/>
      <c r="AY298" s="13">
        <f t="shared" si="51"/>
        <v>1</v>
      </c>
      <c r="AZ298" s="28">
        <f t="shared" si="44"/>
        <v>0</v>
      </c>
      <c r="BA298" s="28">
        <f t="shared" si="45"/>
        <v>0</v>
      </c>
      <c r="BB298" s="28">
        <f t="shared" si="42"/>
        <v>0</v>
      </c>
      <c r="BC298" s="28">
        <f t="shared" si="46"/>
        <v>0</v>
      </c>
      <c r="BD298" s="28">
        <f t="shared" si="47"/>
        <v>0</v>
      </c>
      <c r="BE298" s="28">
        <f t="shared" si="48"/>
        <v>0</v>
      </c>
      <c r="BF298" s="28">
        <f t="shared" si="49"/>
        <v>0</v>
      </c>
      <c r="BG298" s="29">
        <f t="shared" si="50"/>
        <v>0</v>
      </c>
    </row>
    <row r="299" spans="2:59" ht="20.100000000000001" customHeight="1" x14ac:dyDescent="0.15">
      <c r="E299" s="12">
        <v>1</v>
      </c>
      <c r="G299" s="17"/>
      <c r="I299" s="17">
        <v>2</v>
      </c>
      <c r="J299" s="26"/>
      <c r="K299" s="17"/>
      <c r="L299" s="17"/>
      <c r="M299" s="17"/>
      <c r="O299" s="17">
        <v>1</v>
      </c>
      <c r="P299" s="17"/>
      <c r="Q299" s="17"/>
      <c r="R299" s="17"/>
      <c r="S299" s="17"/>
      <c r="U299" s="17">
        <v>1</v>
      </c>
      <c r="AA299" s="17">
        <f t="shared" si="43"/>
        <v>0</v>
      </c>
      <c r="AB299" s="27"/>
      <c r="AC299" s="27"/>
      <c r="AD299" s="27"/>
      <c r="AE299" s="27"/>
      <c r="AF299" s="27"/>
      <c r="AG299" s="27"/>
      <c r="AH299" s="27"/>
      <c r="AI299" s="27"/>
      <c r="AJ299" s="27"/>
      <c r="AY299" s="13">
        <f t="shared" si="51"/>
        <v>1</v>
      </c>
      <c r="AZ299" s="28">
        <f t="shared" si="44"/>
        <v>0</v>
      </c>
      <c r="BA299" s="28">
        <f t="shared" si="45"/>
        <v>0</v>
      </c>
      <c r="BB299" s="28">
        <f t="shared" si="42"/>
        <v>0</v>
      </c>
      <c r="BC299" s="28">
        <f t="shared" si="46"/>
        <v>0</v>
      </c>
      <c r="BD299" s="28">
        <f t="shared" si="47"/>
        <v>0</v>
      </c>
      <c r="BE299" s="28">
        <f t="shared" si="48"/>
        <v>0</v>
      </c>
      <c r="BF299" s="28">
        <f t="shared" si="49"/>
        <v>0</v>
      </c>
      <c r="BG299" s="29">
        <f t="shared" si="50"/>
        <v>0</v>
      </c>
    </row>
    <row r="300" spans="2:59" ht="20.100000000000001" customHeight="1" x14ac:dyDescent="0.15">
      <c r="E300" s="12">
        <v>1</v>
      </c>
      <c r="G300" s="17"/>
      <c r="I300" s="17">
        <v>2</v>
      </c>
      <c r="J300" s="26"/>
      <c r="K300" s="17"/>
      <c r="L300" s="17"/>
      <c r="M300" s="17"/>
      <c r="O300" s="17">
        <v>1</v>
      </c>
      <c r="P300" s="17"/>
      <c r="Q300" s="17"/>
      <c r="R300" s="17"/>
      <c r="S300" s="17"/>
      <c r="U300" s="17">
        <v>1</v>
      </c>
      <c r="AA300" s="17">
        <f t="shared" si="43"/>
        <v>0</v>
      </c>
      <c r="AB300" s="27"/>
      <c r="AC300" s="27"/>
      <c r="AD300" s="27"/>
      <c r="AE300" s="27"/>
      <c r="AF300" s="27"/>
      <c r="AG300" s="27"/>
      <c r="AH300" s="27"/>
      <c r="AI300" s="27"/>
      <c r="AJ300" s="27"/>
      <c r="AY300" s="13">
        <f t="shared" si="51"/>
        <v>1</v>
      </c>
      <c r="AZ300" s="28">
        <f t="shared" si="44"/>
        <v>0</v>
      </c>
      <c r="BA300" s="28">
        <f t="shared" si="45"/>
        <v>0</v>
      </c>
      <c r="BB300" s="28">
        <f t="shared" si="42"/>
        <v>0</v>
      </c>
      <c r="BC300" s="28">
        <f t="shared" si="46"/>
        <v>0</v>
      </c>
      <c r="BD300" s="28">
        <f t="shared" si="47"/>
        <v>0</v>
      </c>
      <c r="BE300" s="28">
        <f t="shared" si="48"/>
        <v>0</v>
      </c>
      <c r="BF300" s="28">
        <f t="shared" si="49"/>
        <v>0</v>
      </c>
      <c r="BG300" s="29">
        <f t="shared" si="50"/>
        <v>0</v>
      </c>
    </row>
    <row r="301" spans="2:59" ht="20.100000000000001" customHeight="1" x14ac:dyDescent="0.15">
      <c r="E301" s="12">
        <v>1</v>
      </c>
      <c r="G301" s="17"/>
      <c r="I301" s="17">
        <v>2</v>
      </c>
      <c r="J301" s="26"/>
      <c r="K301" s="17"/>
      <c r="L301" s="17"/>
      <c r="M301" s="17"/>
      <c r="O301" s="17">
        <v>1</v>
      </c>
      <c r="P301" s="17"/>
      <c r="Q301" s="17"/>
      <c r="R301" s="17"/>
      <c r="S301" s="17"/>
      <c r="U301" s="17">
        <v>1</v>
      </c>
      <c r="AA301" s="17">
        <f t="shared" si="43"/>
        <v>0</v>
      </c>
      <c r="AB301" s="27"/>
      <c r="AC301" s="27"/>
      <c r="AD301" s="27"/>
      <c r="AE301" s="27"/>
      <c r="AF301" s="27"/>
      <c r="AG301" s="27"/>
      <c r="AH301" s="27"/>
      <c r="AI301" s="27"/>
      <c r="AJ301" s="27"/>
      <c r="AY301" s="13">
        <f t="shared" si="51"/>
        <v>1</v>
      </c>
      <c r="AZ301" s="28">
        <f t="shared" si="44"/>
        <v>0</v>
      </c>
      <c r="BA301" s="28">
        <f t="shared" si="45"/>
        <v>0</v>
      </c>
      <c r="BB301" s="28">
        <f t="shared" si="42"/>
        <v>0</v>
      </c>
      <c r="BC301" s="28">
        <f t="shared" si="46"/>
        <v>0</v>
      </c>
      <c r="BD301" s="28">
        <f t="shared" si="47"/>
        <v>0</v>
      </c>
      <c r="BE301" s="28">
        <f t="shared" si="48"/>
        <v>0</v>
      </c>
      <c r="BF301" s="28">
        <f t="shared" si="49"/>
        <v>0</v>
      </c>
      <c r="BG301" s="29">
        <f t="shared" si="50"/>
        <v>0</v>
      </c>
    </row>
    <row r="302" spans="2:59" ht="20.100000000000001" customHeight="1" x14ac:dyDescent="0.15">
      <c r="E302" s="12">
        <v>1</v>
      </c>
      <c r="G302" s="17"/>
      <c r="I302" s="17">
        <v>2</v>
      </c>
      <c r="J302" s="26"/>
      <c r="K302" s="17"/>
      <c r="L302" s="17"/>
      <c r="M302" s="17"/>
      <c r="O302" s="17">
        <v>1</v>
      </c>
      <c r="P302" s="17"/>
      <c r="Q302" s="17"/>
      <c r="R302" s="17"/>
      <c r="S302" s="17"/>
      <c r="U302" s="17">
        <v>1</v>
      </c>
      <c r="AA302" s="17">
        <f t="shared" si="43"/>
        <v>0</v>
      </c>
      <c r="AB302" s="27"/>
      <c r="AC302" s="27"/>
      <c r="AD302" s="27"/>
      <c r="AE302" s="27"/>
      <c r="AF302" s="27"/>
      <c r="AG302" s="27"/>
      <c r="AH302" s="27"/>
      <c r="AI302" s="27"/>
      <c r="AJ302" s="27"/>
      <c r="AY302" s="13">
        <f t="shared" si="51"/>
        <v>1</v>
      </c>
      <c r="AZ302" s="28">
        <f t="shared" si="44"/>
        <v>0</v>
      </c>
      <c r="BA302" s="28">
        <f t="shared" si="45"/>
        <v>0</v>
      </c>
      <c r="BB302" s="28">
        <f t="shared" si="42"/>
        <v>0</v>
      </c>
      <c r="BC302" s="28">
        <f t="shared" si="46"/>
        <v>0</v>
      </c>
      <c r="BD302" s="28">
        <f t="shared" si="47"/>
        <v>0</v>
      </c>
      <c r="BE302" s="28">
        <f t="shared" si="48"/>
        <v>0</v>
      </c>
      <c r="BF302" s="28">
        <f t="shared" si="49"/>
        <v>0</v>
      </c>
      <c r="BG302" s="29">
        <f t="shared" si="50"/>
        <v>0</v>
      </c>
    </row>
    <row r="303" spans="2:59" ht="20.100000000000001" customHeight="1" x14ac:dyDescent="0.15">
      <c r="B303" s="25"/>
      <c r="E303" s="12">
        <v>1</v>
      </c>
      <c r="G303" s="17"/>
      <c r="I303" s="17">
        <v>2</v>
      </c>
      <c r="J303" s="26"/>
      <c r="K303" s="17"/>
      <c r="L303" s="17"/>
      <c r="M303" s="17"/>
      <c r="O303" s="17">
        <v>1</v>
      </c>
      <c r="P303" s="17"/>
      <c r="Q303" s="17"/>
      <c r="R303" s="17"/>
      <c r="S303" s="17"/>
      <c r="U303" s="17">
        <v>1</v>
      </c>
      <c r="AA303" s="17">
        <f t="shared" si="43"/>
        <v>0</v>
      </c>
      <c r="AB303" s="27"/>
      <c r="AC303" s="27"/>
      <c r="AD303" s="27"/>
      <c r="AE303" s="27"/>
      <c r="AF303" s="27"/>
      <c r="AG303" s="27"/>
      <c r="AH303" s="27"/>
      <c r="AI303" s="27"/>
      <c r="AJ303" s="27"/>
      <c r="AY303" s="13">
        <f t="shared" si="51"/>
        <v>1</v>
      </c>
      <c r="AZ303" s="28">
        <f t="shared" si="44"/>
        <v>0</v>
      </c>
      <c r="BA303" s="28">
        <f t="shared" si="45"/>
        <v>0</v>
      </c>
      <c r="BB303" s="28">
        <f t="shared" si="42"/>
        <v>0</v>
      </c>
      <c r="BC303" s="28">
        <f t="shared" si="46"/>
        <v>0</v>
      </c>
      <c r="BD303" s="28">
        <f t="shared" si="47"/>
        <v>0</v>
      </c>
      <c r="BE303" s="28">
        <f t="shared" si="48"/>
        <v>0</v>
      </c>
      <c r="BF303" s="28">
        <f t="shared" si="49"/>
        <v>0</v>
      </c>
      <c r="BG303" s="29">
        <f t="shared" si="50"/>
        <v>0</v>
      </c>
    </row>
    <row r="304" spans="2:59" ht="20.100000000000001" customHeight="1" x14ac:dyDescent="0.15">
      <c r="E304" s="12">
        <v>1</v>
      </c>
      <c r="G304" s="17"/>
      <c r="I304" s="17">
        <v>2</v>
      </c>
      <c r="J304" s="26"/>
      <c r="K304" s="17"/>
      <c r="L304" s="17"/>
      <c r="M304" s="17"/>
      <c r="O304" s="17">
        <v>1</v>
      </c>
      <c r="P304" s="17"/>
      <c r="Q304" s="17"/>
      <c r="R304" s="17"/>
      <c r="S304" s="17"/>
      <c r="U304" s="17">
        <v>1</v>
      </c>
      <c r="AA304" s="17">
        <f t="shared" si="43"/>
        <v>0</v>
      </c>
      <c r="AB304" s="27"/>
      <c r="AC304" s="27"/>
      <c r="AD304" s="27"/>
      <c r="AE304" s="27"/>
      <c r="AF304" s="27"/>
      <c r="AG304" s="27"/>
      <c r="AH304" s="27"/>
      <c r="AI304" s="27"/>
      <c r="AJ304" s="27"/>
      <c r="AY304" s="13">
        <f t="shared" si="51"/>
        <v>1</v>
      </c>
      <c r="AZ304" s="28">
        <f t="shared" si="44"/>
        <v>0</v>
      </c>
      <c r="BA304" s="28">
        <f t="shared" si="45"/>
        <v>0</v>
      </c>
      <c r="BB304" s="28">
        <f t="shared" si="42"/>
        <v>0</v>
      </c>
      <c r="BC304" s="28">
        <f t="shared" si="46"/>
        <v>0</v>
      </c>
      <c r="BD304" s="28">
        <f t="shared" si="47"/>
        <v>0</v>
      </c>
      <c r="BE304" s="28">
        <f t="shared" si="48"/>
        <v>0</v>
      </c>
      <c r="BF304" s="28">
        <f t="shared" si="49"/>
        <v>0</v>
      </c>
      <c r="BG304" s="29">
        <f t="shared" si="50"/>
        <v>0</v>
      </c>
    </row>
    <row r="305" spans="4:59" ht="20.100000000000001" customHeight="1" x14ac:dyDescent="0.15">
      <c r="E305" s="12">
        <v>1</v>
      </c>
      <c r="G305" s="17"/>
      <c r="I305" s="17">
        <v>2</v>
      </c>
      <c r="J305" s="26"/>
      <c r="K305" s="17"/>
      <c r="L305" s="17"/>
      <c r="M305" s="17"/>
      <c r="O305" s="17">
        <v>1</v>
      </c>
      <c r="P305" s="17"/>
      <c r="Q305" s="17"/>
      <c r="R305" s="17"/>
      <c r="S305" s="17"/>
      <c r="U305" s="17">
        <v>1</v>
      </c>
      <c r="AA305" s="17">
        <f t="shared" si="43"/>
        <v>0</v>
      </c>
      <c r="AB305" s="27"/>
      <c r="AC305" s="27"/>
      <c r="AD305" s="27"/>
      <c r="AE305" s="27"/>
      <c r="AF305" s="27"/>
      <c r="AG305" s="27"/>
      <c r="AH305" s="27"/>
      <c r="AI305" s="27"/>
      <c r="AJ305" s="27"/>
      <c r="AY305" s="13">
        <f t="shared" si="51"/>
        <v>1</v>
      </c>
      <c r="AZ305" s="28">
        <f t="shared" si="44"/>
        <v>0</v>
      </c>
      <c r="BA305" s="28">
        <f t="shared" si="45"/>
        <v>0</v>
      </c>
      <c r="BB305" s="28">
        <f t="shared" si="42"/>
        <v>0</v>
      </c>
      <c r="BC305" s="28">
        <f t="shared" si="46"/>
        <v>0</v>
      </c>
      <c r="BD305" s="28">
        <f t="shared" si="47"/>
        <v>0</v>
      </c>
      <c r="BE305" s="28">
        <f t="shared" si="48"/>
        <v>0</v>
      </c>
      <c r="BF305" s="28">
        <f t="shared" si="49"/>
        <v>0</v>
      </c>
      <c r="BG305" s="29">
        <f t="shared" si="50"/>
        <v>0</v>
      </c>
    </row>
    <row r="306" spans="4:59" ht="20.100000000000001" customHeight="1" x14ac:dyDescent="0.15">
      <c r="E306" s="12">
        <v>1</v>
      </c>
      <c r="G306" s="17"/>
      <c r="I306" s="17">
        <v>2</v>
      </c>
      <c r="J306" s="26"/>
      <c r="K306" s="17"/>
      <c r="L306" s="17"/>
      <c r="M306" s="17"/>
      <c r="O306" s="17">
        <v>1</v>
      </c>
      <c r="P306" s="17"/>
      <c r="Q306" s="17"/>
      <c r="R306" s="17"/>
      <c r="S306" s="17"/>
      <c r="U306" s="17">
        <v>1</v>
      </c>
      <c r="AA306" s="17">
        <f t="shared" si="43"/>
        <v>0</v>
      </c>
      <c r="AB306" s="27"/>
      <c r="AC306" s="27"/>
      <c r="AD306" s="27"/>
      <c r="AE306" s="27"/>
      <c r="AF306" s="27"/>
      <c r="AG306" s="27"/>
      <c r="AH306" s="27"/>
      <c r="AI306" s="27"/>
      <c r="AJ306" s="27"/>
      <c r="AY306" s="13">
        <f t="shared" si="51"/>
        <v>1</v>
      </c>
      <c r="AZ306" s="28">
        <f t="shared" si="44"/>
        <v>0</v>
      </c>
      <c r="BA306" s="28">
        <f t="shared" si="45"/>
        <v>0</v>
      </c>
      <c r="BB306" s="28">
        <f t="shared" si="42"/>
        <v>0</v>
      </c>
      <c r="BC306" s="28">
        <f t="shared" si="46"/>
        <v>0</v>
      </c>
      <c r="BD306" s="28">
        <f t="shared" si="47"/>
        <v>0</v>
      </c>
      <c r="BE306" s="28">
        <f t="shared" si="48"/>
        <v>0</v>
      </c>
      <c r="BF306" s="28">
        <f t="shared" si="49"/>
        <v>0</v>
      </c>
      <c r="BG306" s="29">
        <f t="shared" si="50"/>
        <v>0</v>
      </c>
    </row>
    <row r="307" spans="4:59" ht="20.100000000000001" customHeight="1" x14ac:dyDescent="0.15">
      <c r="E307" s="12">
        <v>1</v>
      </c>
      <c r="G307" s="17"/>
      <c r="I307" s="17">
        <v>2</v>
      </c>
      <c r="J307" s="26"/>
      <c r="K307" s="17"/>
      <c r="L307" s="17"/>
      <c r="M307" s="17"/>
      <c r="O307" s="17">
        <v>1</v>
      </c>
      <c r="P307" s="17"/>
      <c r="Q307" s="17"/>
      <c r="R307" s="17"/>
      <c r="S307" s="17"/>
      <c r="U307" s="17">
        <v>1</v>
      </c>
      <c r="AA307" s="17">
        <f t="shared" si="43"/>
        <v>0</v>
      </c>
      <c r="AB307" s="27"/>
      <c r="AC307" s="27"/>
      <c r="AD307" s="27"/>
      <c r="AE307" s="27"/>
      <c r="AF307" s="27"/>
      <c r="AG307" s="27"/>
      <c r="AH307" s="27"/>
      <c r="AI307" s="27"/>
      <c r="AJ307" s="27"/>
      <c r="AY307" s="13">
        <f t="shared" si="51"/>
        <v>1</v>
      </c>
      <c r="AZ307" s="28">
        <f t="shared" si="44"/>
        <v>0</v>
      </c>
      <c r="BA307" s="28">
        <f t="shared" si="45"/>
        <v>0</v>
      </c>
      <c r="BB307" s="28">
        <f t="shared" si="42"/>
        <v>0</v>
      </c>
      <c r="BC307" s="28">
        <f t="shared" si="46"/>
        <v>0</v>
      </c>
      <c r="BD307" s="28">
        <f t="shared" si="47"/>
        <v>0</v>
      </c>
      <c r="BE307" s="28">
        <f t="shared" si="48"/>
        <v>0</v>
      </c>
      <c r="BF307" s="28">
        <f t="shared" si="49"/>
        <v>0</v>
      </c>
      <c r="BG307" s="29">
        <f t="shared" si="50"/>
        <v>0</v>
      </c>
    </row>
    <row r="308" spans="4:59" ht="20.100000000000001" customHeight="1" x14ac:dyDescent="0.15">
      <c r="E308" s="12">
        <v>1</v>
      </c>
      <c r="G308" s="17"/>
      <c r="I308" s="17">
        <v>2</v>
      </c>
      <c r="J308" s="26"/>
      <c r="K308" s="17"/>
      <c r="L308" s="17"/>
      <c r="M308" s="17"/>
      <c r="O308" s="17">
        <v>1</v>
      </c>
      <c r="P308" s="17"/>
      <c r="Q308" s="17"/>
      <c r="R308" s="17"/>
      <c r="S308" s="17"/>
      <c r="U308" s="17">
        <v>1</v>
      </c>
      <c r="AA308" s="17">
        <f t="shared" si="43"/>
        <v>0</v>
      </c>
      <c r="AB308" s="27"/>
      <c r="AC308" s="27"/>
      <c r="AD308" s="27"/>
      <c r="AE308" s="27"/>
      <c r="AF308" s="27"/>
      <c r="AG308" s="27"/>
      <c r="AH308" s="27"/>
      <c r="AI308" s="27"/>
      <c r="AJ308" s="27"/>
      <c r="AY308" s="13">
        <f t="shared" si="51"/>
        <v>1</v>
      </c>
      <c r="AZ308" s="28">
        <f t="shared" si="44"/>
        <v>0</v>
      </c>
      <c r="BA308" s="28">
        <f t="shared" si="45"/>
        <v>0</v>
      </c>
      <c r="BB308" s="28">
        <f t="shared" si="42"/>
        <v>0</v>
      </c>
      <c r="BC308" s="28">
        <f t="shared" si="46"/>
        <v>0</v>
      </c>
      <c r="BD308" s="28">
        <f t="shared" si="47"/>
        <v>0</v>
      </c>
      <c r="BE308" s="28">
        <f t="shared" si="48"/>
        <v>0</v>
      </c>
      <c r="BF308" s="28">
        <f t="shared" si="49"/>
        <v>0</v>
      </c>
      <c r="BG308" s="29">
        <f t="shared" si="50"/>
        <v>0</v>
      </c>
    </row>
    <row r="309" spans="4:59" ht="20.100000000000001" customHeight="1" x14ac:dyDescent="0.15">
      <c r="E309" s="12">
        <v>1</v>
      </c>
      <c r="I309" s="17">
        <v>2</v>
      </c>
      <c r="J309" s="26"/>
      <c r="K309" s="17"/>
      <c r="L309" s="17"/>
      <c r="M309" s="17"/>
      <c r="O309" s="17">
        <v>1</v>
      </c>
      <c r="U309" s="17">
        <v>1</v>
      </c>
      <c r="AA309" s="17">
        <f t="shared" si="43"/>
        <v>0</v>
      </c>
      <c r="AB309" s="27"/>
      <c r="AC309" s="27"/>
      <c r="AD309" s="27"/>
      <c r="AE309" s="27"/>
      <c r="AF309" s="27"/>
      <c r="AG309" s="27"/>
      <c r="AH309" s="27"/>
      <c r="AI309" s="27"/>
      <c r="AJ309" s="27"/>
      <c r="AY309" s="13">
        <f t="shared" si="51"/>
        <v>1</v>
      </c>
      <c r="AZ309" s="28">
        <f t="shared" si="44"/>
        <v>0</v>
      </c>
      <c r="BA309" s="28">
        <f t="shared" si="45"/>
        <v>0</v>
      </c>
      <c r="BB309" s="28">
        <f t="shared" si="42"/>
        <v>0</v>
      </c>
      <c r="BC309" s="28">
        <f t="shared" si="46"/>
        <v>0</v>
      </c>
      <c r="BD309" s="28">
        <f t="shared" si="47"/>
        <v>0</v>
      </c>
      <c r="BE309" s="28">
        <f t="shared" si="48"/>
        <v>0</v>
      </c>
      <c r="BF309" s="28">
        <f t="shared" si="49"/>
        <v>0</v>
      </c>
      <c r="BG309" s="29">
        <f t="shared" si="50"/>
        <v>0</v>
      </c>
    </row>
    <row r="310" spans="4:59" ht="20.100000000000001" customHeight="1" x14ac:dyDescent="0.15">
      <c r="E310" s="12">
        <v>1</v>
      </c>
      <c r="I310" s="17">
        <v>2</v>
      </c>
      <c r="J310" s="26"/>
      <c r="K310" s="17"/>
      <c r="L310" s="17"/>
      <c r="M310" s="17"/>
      <c r="O310" s="17">
        <v>1</v>
      </c>
      <c r="U310" s="17">
        <v>1</v>
      </c>
      <c r="AA310" s="17">
        <f t="shared" si="43"/>
        <v>0</v>
      </c>
      <c r="AB310" s="27"/>
      <c r="AC310" s="27"/>
      <c r="AD310" s="27"/>
      <c r="AE310" s="27"/>
      <c r="AF310" s="27"/>
      <c r="AG310" s="27"/>
      <c r="AH310" s="27"/>
      <c r="AI310" s="27"/>
      <c r="AJ310" s="27"/>
      <c r="AY310" s="13">
        <f t="shared" si="51"/>
        <v>1</v>
      </c>
      <c r="AZ310" s="28">
        <f t="shared" si="44"/>
        <v>0</v>
      </c>
      <c r="BA310" s="28">
        <f t="shared" si="45"/>
        <v>0</v>
      </c>
      <c r="BB310" s="28">
        <f t="shared" si="42"/>
        <v>0</v>
      </c>
      <c r="BC310" s="28">
        <f t="shared" si="46"/>
        <v>0</v>
      </c>
      <c r="BD310" s="28">
        <f t="shared" si="47"/>
        <v>0</v>
      </c>
      <c r="BE310" s="28">
        <f t="shared" si="48"/>
        <v>0</v>
      </c>
      <c r="BF310" s="28">
        <f t="shared" si="49"/>
        <v>0</v>
      </c>
      <c r="BG310" s="29">
        <f t="shared" si="50"/>
        <v>0</v>
      </c>
    </row>
    <row r="311" spans="4:59" ht="20.100000000000001" customHeight="1" x14ac:dyDescent="0.15">
      <c r="E311" s="12">
        <v>1</v>
      </c>
      <c r="I311" s="17">
        <v>2</v>
      </c>
      <c r="J311" s="26"/>
      <c r="K311" s="17"/>
      <c r="L311" s="17"/>
      <c r="O311" s="17">
        <v>1</v>
      </c>
      <c r="U311" s="17">
        <v>1</v>
      </c>
      <c r="AA311" s="17">
        <f t="shared" si="43"/>
        <v>0</v>
      </c>
      <c r="AB311" s="27"/>
      <c r="AC311" s="27"/>
      <c r="AD311" s="27"/>
      <c r="AE311" s="27"/>
      <c r="AF311" s="27"/>
      <c r="AG311" s="27"/>
      <c r="AH311" s="27"/>
      <c r="AI311" s="27"/>
      <c r="AJ311" s="27"/>
      <c r="AY311" s="13">
        <f t="shared" si="51"/>
        <v>1</v>
      </c>
      <c r="AZ311" s="28">
        <f t="shared" si="44"/>
        <v>0</v>
      </c>
      <c r="BA311" s="28">
        <f t="shared" si="45"/>
        <v>0</v>
      </c>
      <c r="BB311" s="28">
        <f t="shared" si="42"/>
        <v>0</v>
      </c>
      <c r="BC311" s="28">
        <f t="shared" si="46"/>
        <v>0</v>
      </c>
      <c r="BD311" s="28">
        <f t="shared" si="47"/>
        <v>0</v>
      </c>
      <c r="BE311" s="28">
        <f t="shared" si="48"/>
        <v>0</v>
      </c>
      <c r="BF311" s="28">
        <f t="shared" si="49"/>
        <v>0</v>
      </c>
      <c r="BG311" s="29">
        <f t="shared" si="50"/>
        <v>0</v>
      </c>
    </row>
    <row r="312" spans="4:59" ht="20.100000000000001" customHeight="1" x14ac:dyDescent="0.15">
      <c r="E312" s="12">
        <v>1</v>
      </c>
      <c r="G312" s="17"/>
      <c r="I312" s="17">
        <v>2</v>
      </c>
      <c r="J312" s="26"/>
      <c r="K312" s="17"/>
      <c r="L312" s="17"/>
      <c r="O312" s="17">
        <v>1</v>
      </c>
      <c r="P312" s="17"/>
      <c r="Q312" s="17"/>
      <c r="R312" s="17"/>
      <c r="S312" s="17"/>
      <c r="U312" s="17">
        <v>1</v>
      </c>
      <c r="AA312" s="17">
        <f t="shared" si="43"/>
        <v>0</v>
      </c>
      <c r="AB312" s="27"/>
      <c r="AC312" s="27"/>
      <c r="AD312" s="27"/>
      <c r="AE312" s="27"/>
      <c r="AF312" s="27"/>
      <c r="AG312" s="27"/>
      <c r="AH312" s="27"/>
      <c r="AI312" s="27"/>
      <c r="AJ312" s="27"/>
      <c r="AY312" s="13">
        <f t="shared" si="51"/>
        <v>1</v>
      </c>
      <c r="AZ312" s="28">
        <f t="shared" si="44"/>
        <v>0</v>
      </c>
      <c r="BA312" s="28">
        <f t="shared" si="45"/>
        <v>0</v>
      </c>
      <c r="BB312" s="28">
        <f t="shared" si="42"/>
        <v>0</v>
      </c>
      <c r="BC312" s="28">
        <f t="shared" si="46"/>
        <v>0</v>
      </c>
      <c r="BD312" s="28">
        <f t="shared" si="47"/>
        <v>0</v>
      </c>
      <c r="BE312" s="28">
        <f t="shared" si="48"/>
        <v>0</v>
      </c>
      <c r="BF312" s="28">
        <f t="shared" si="49"/>
        <v>0</v>
      </c>
      <c r="BG312" s="29">
        <f t="shared" si="50"/>
        <v>0</v>
      </c>
    </row>
    <row r="313" spans="4:59" ht="20.100000000000001" customHeight="1" x14ac:dyDescent="0.15">
      <c r="E313" s="12">
        <v>1</v>
      </c>
      <c r="G313" s="17"/>
      <c r="I313" s="17">
        <v>2</v>
      </c>
      <c r="J313" s="26"/>
      <c r="K313" s="17"/>
      <c r="L313" s="17"/>
      <c r="O313" s="17">
        <v>1</v>
      </c>
      <c r="P313" s="17"/>
      <c r="Q313" s="17"/>
      <c r="R313" s="17"/>
      <c r="S313" s="17"/>
      <c r="U313" s="17">
        <v>1</v>
      </c>
      <c r="AA313" s="17">
        <f t="shared" si="43"/>
        <v>0</v>
      </c>
      <c r="AB313" s="27"/>
      <c r="AC313" s="27"/>
      <c r="AD313" s="27"/>
      <c r="AE313" s="27"/>
      <c r="AF313" s="27"/>
      <c r="AG313" s="27"/>
      <c r="AH313" s="27"/>
      <c r="AI313" s="27"/>
      <c r="AJ313" s="27"/>
      <c r="AY313" s="13">
        <f t="shared" si="51"/>
        <v>1</v>
      </c>
      <c r="AZ313" s="28">
        <f t="shared" si="44"/>
        <v>0</v>
      </c>
      <c r="BA313" s="28">
        <f t="shared" si="45"/>
        <v>0</v>
      </c>
      <c r="BB313" s="28">
        <f t="shared" si="42"/>
        <v>0</v>
      </c>
      <c r="BC313" s="28">
        <f t="shared" si="46"/>
        <v>0</v>
      </c>
      <c r="BD313" s="28">
        <f t="shared" si="47"/>
        <v>0</v>
      </c>
      <c r="BE313" s="28">
        <f t="shared" si="48"/>
        <v>0</v>
      </c>
      <c r="BF313" s="28">
        <f t="shared" si="49"/>
        <v>0</v>
      </c>
      <c r="BG313" s="29">
        <f t="shared" si="50"/>
        <v>0</v>
      </c>
    </row>
    <row r="314" spans="4:59" ht="20.100000000000001" customHeight="1" x14ac:dyDescent="0.15">
      <c r="E314" s="12">
        <v>1</v>
      </c>
      <c r="G314" s="17"/>
      <c r="I314" s="17">
        <v>2</v>
      </c>
      <c r="J314" s="26"/>
      <c r="K314" s="17"/>
      <c r="L314" s="17"/>
      <c r="M314" s="17"/>
      <c r="O314" s="17">
        <v>1</v>
      </c>
      <c r="P314" s="17"/>
      <c r="Q314" s="17"/>
      <c r="R314" s="17"/>
      <c r="S314" s="17"/>
      <c r="U314" s="17">
        <v>1</v>
      </c>
      <c r="AA314" s="17">
        <f t="shared" si="43"/>
        <v>0</v>
      </c>
      <c r="AB314" s="27"/>
      <c r="AC314" s="27"/>
      <c r="AD314" s="27"/>
      <c r="AE314" s="27"/>
      <c r="AF314" s="27"/>
      <c r="AG314" s="27"/>
      <c r="AH314" s="27"/>
      <c r="AI314" s="27"/>
      <c r="AJ314" s="27"/>
      <c r="AY314" s="13">
        <f t="shared" si="51"/>
        <v>1</v>
      </c>
      <c r="AZ314" s="28">
        <f t="shared" si="44"/>
        <v>0</v>
      </c>
      <c r="BA314" s="28">
        <f t="shared" si="45"/>
        <v>0</v>
      </c>
      <c r="BB314" s="28">
        <f t="shared" si="42"/>
        <v>0</v>
      </c>
      <c r="BC314" s="28">
        <f t="shared" si="46"/>
        <v>0</v>
      </c>
      <c r="BD314" s="28">
        <f t="shared" si="47"/>
        <v>0</v>
      </c>
      <c r="BE314" s="28">
        <f t="shared" si="48"/>
        <v>0</v>
      </c>
      <c r="BF314" s="28">
        <f t="shared" si="49"/>
        <v>0</v>
      </c>
      <c r="BG314" s="29">
        <f t="shared" si="50"/>
        <v>0</v>
      </c>
    </row>
    <row r="315" spans="4:59" ht="20.100000000000001" customHeight="1" x14ac:dyDescent="0.15">
      <c r="E315" s="12">
        <v>1</v>
      </c>
      <c r="G315" s="17"/>
      <c r="I315" s="17">
        <v>2</v>
      </c>
      <c r="J315" s="26"/>
      <c r="K315" s="17"/>
      <c r="L315" s="17"/>
      <c r="M315" s="17"/>
      <c r="O315" s="17">
        <v>1</v>
      </c>
      <c r="P315" s="17"/>
      <c r="Q315" s="17"/>
      <c r="R315" s="17"/>
      <c r="S315" s="17"/>
      <c r="U315" s="17">
        <v>1</v>
      </c>
      <c r="AA315" s="17">
        <f t="shared" si="43"/>
        <v>0</v>
      </c>
      <c r="AB315" s="27"/>
      <c r="AC315" s="27"/>
      <c r="AD315" s="27"/>
      <c r="AE315" s="27"/>
      <c r="AF315" s="27"/>
      <c r="AG315" s="27"/>
      <c r="AH315" s="27"/>
      <c r="AI315" s="27"/>
      <c r="AJ315" s="27"/>
      <c r="AY315" s="13">
        <f t="shared" si="51"/>
        <v>1</v>
      </c>
      <c r="AZ315" s="28">
        <f t="shared" si="44"/>
        <v>0</v>
      </c>
      <c r="BA315" s="28">
        <f t="shared" si="45"/>
        <v>0</v>
      </c>
      <c r="BB315" s="28">
        <f t="shared" si="42"/>
        <v>0</v>
      </c>
      <c r="BC315" s="28">
        <f t="shared" si="46"/>
        <v>0</v>
      </c>
      <c r="BD315" s="28">
        <f t="shared" si="47"/>
        <v>0</v>
      </c>
      <c r="BE315" s="28">
        <f t="shared" si="48"/>
        <v>0</v>
      </c>
      <c r="BF315" s="28">
        <f t="shared" si="49"/>
        <v>0</v>
      </c>
      <c r="BG315" s="29">
        <f t="shared" si="50"/>
        <v>0</v>
      </c>
    </row>
    <row r="316" spans="4:59" ht="20.100000000000001" customHeight="1" x14ac:dyDescent="0.15">
      <c r="E316" s="12">
        <v>1</v>
      </c>
      <c r="G316" s="17"/>
      <c r="I316" s="17">
        <v>2</v>
      </c>
      <c r="J316" s="26"/>
      <c r="K316" s="17"/>
      <c r="L316" s="17"/>
      <c r="M316" s="17"/>
      <c r="O316" s="17">
        <v>1</v>
      </c>
      <c r="P316" s="17"/>
      <c r="Q316" s="17"/>
      <c r="R316" s="17"/>
      <c r="S316" s="17"/>
      <c r="U316" s="17">
        <v>1</v>
      </c>
      <c r="AA316" s="17">
        <f t="shared" si="43"/>
        <v>0</v>
      </c>
      <c r="AB316" s="27"/>
      <c r="AC316" s="27"/>
      <c r="AD316" s="27"/>
      <c r="AE316" s="27"/>
      <c r="AF316" s="27"/>
      <c r="AG316" s="27"/>
      <c r="AH316" s="27"/>
      <c r="AI316" s="27"/>
      <c r="AJ316" s="27"/>
      <c r="AY316" s="13">
        <f t="shared" si="51"/>
        <v>1</v>
      </c>
      <c r="AZ316" s="28">
        <f t="shared" si="44"/>
        <v>0</v>
      </c>
      <c r="BA316" s="28">
        <f t="shared" si="45"/>
        <v>0</v>
      </c>
      <c r="BB316" s="28">
        <f t="shared" si="42"/>
        <v>0</v>
      </c>
      <c r="BC316" s="28">
        <f t="shared" si="46"/>
        <v>0</v>
      </c>
      <c r="BD316" s="28">
        <f t="shared" si="47"/>
        <v>0</v>
      </c>
      <c r="BE316" s="28">
        <f t="shared" si="48"/>
        <v>0</v>
      </c>
      <c r="BF316" s="28">
        <f t="shared" si="49"/>
        <v>0</v>
      </c>
      <c r="BG316" s="29">
        <f t="shared" si="50"/>
        <v>0</v>
      </c>
    </row>
    <row r="317" spans="4:59" ht="20.100000000000001" customHeight="1" x14ac:dyDescent="0.15">
      <c r="E317" s="12">
        <v>1</v>
      </c>
      <c r="G317" s="17"/>
      <c r="I317" s="17">
        <v>2</v>
      </c>
      <c r="J317" s="26"/>
      <c r="K317" s="17"/>
      <c r="L317" s="17"/>
      <c r="M317" s="17"/>
      <c r="O317" s="17">
        <v>1</v>
      </c>
      <c r="P317" s="17"/>
      <c r="Q317" s="17"/>
      <c r="R317" s="17"/>
      <c r="S317" s="17"/>
      <c r="U317" s="17">
        <v>1</v>
      </c>
      <c r="AA317" s="17">
        <f t="shared" si="43"/>
        <v>0</v>
      </c>
      <c r="AB317" s="27"/>
      <c r="AC317" s="27"/>
      <c r="AD317" s="27"/>
      <c r="AE317" s="27"/>
      <c r="AF317" s="27"/>
      <c r="AG317" s="27"/>
      <c r="AH317" s="27"/>
      <c r="AI317" s="27"/>
      <c r="AJ317" s="27"/>
      <c r="AY317" s="13">
        <f t="shared" si="51"/>
        <v>1</v>
      </c>
      <c r="AZ317" s="28">
        <f t="shared" si="44"/>
        <v>0</v>
      </c>
      <c r="BA317" s="28">
        <f t="shared" si="45"/>
        <v>0</v>
      </c>
      <c r="BB317" s="28">
        <f t="shared" si="42"/>
        <v>0</v>
      </c>
      <c r="BC317" s="28">
        <f t="shared" si="46"/>
        <v>0</v>
      </c>
      <c r="BD317" s="28">
        <f t="shared" si="47"/>
        <v>0</v>
      </c>
      <c r="BE317" s="28">
        <f t="shared" si="48"/>
        <v>0</v>
      </c>
      <c r="BF317" s="28">
        <f t="shared" si="49"/>
        <v>0</v>
      </c>
      <c r="BG317" s="29">
        <f t="shared" si="50"/>
        <v>0</v>
      </c>
    </row>
    <row r="318" spans="4:59" ht="20.100000000000001" customHeight="1" x14ac:dyDescent="0.15">
      <c r="D318" s="32"/>
      <c r="E318" s="12">
        <v>1</v>
      </c>
      <c r="G318" s="17"/>
      <c r="I318" s="17">
        <v>2</v>
      </c>
      <c r="J318" s="26"/>
      <c r="K318" s="17"/>
      <c r="L318" s="17"/>
      <c r="M318" s="17"/>
      <c r="O318" s="17">
        <v>1</v>
      </c>
      <c r="P318" s="17"/>
      <c r="Q318" s="17"/>
      <c r="R318" s="17"/>
      <c r="S318" s="17"/>
      <c r="U318" s="17">
        <v>1</v>
      </c>
      <c r="AA318" s="17">
        <f t="shared" si="43"/>
        <v>0</v>
      </c>
      <c r="AB318" s="27"/>
      <c r="AC318" s="27"/>
      <c r="AD318" s="27"/>
      <c r="AE318" s="27"/>
      <c r="AF318" s="27"/>
      <c r="AG318" s="27"/>
      <c r="AH318" s="27"/>
      <c r="AI318" s="27"/>
      <c r="AJ318" s="27"/>
      <c r="AY318" s="13">
        <f t="shared" si="51"/>
        <v>1</v>
      </c>
      <c r="AZ318" s="28">
        <f t="shared" si="44"/>
        <v>0</v>
      </c>
      <c r="BA318" s="28">
        <f t="shared" si="45"/>
        <v>0</v>
      </c>
      <c r="BB318" s="28">
        <f t="shared" si="42"/>
        <v>0</v>
      </c>
      <c r="BC318" s="28">
        <f t="shared" si="46"/>
        <v>0</v>
      </c>
      <c r="BD318" s="28">
        <f t="shared" si="47"/>
        <v>0</v>
      </c>
      <c r="BE318" s="28">
        <f t="shared" si="48"/>
        <v>0</v>
      </c>
      <c r="BF318" s="28">
        <f t="shared" si="49"/>
        <v>0</v>
      </c>
      <c r="BG318" s="29">
        <f t="shared" si="50"/>
        <v>0</v>
      </c>
    </row>
    <row r="319" spans="4:59" ht="20.100000000000001" customHeight="1" x14ac:dyDescent="0.15">
      <c r="E319" s="12">
        <v>1</v>
      </c>
      <c r="G319" s="17"/>
      <c r="I319" s="17">
        <v>2</v>
      </c>
      <c r="J319" s="26"/>
      <c r="K319" s="17"/>
      <c r="L319" s="17"/>
      <c r="M319" s="17"/>
      <c r="O319" s="17">
        <v>1</v>
      </c>
      <c r="P319" s="17"/>
      <c r="Q319" s="17"/>
      <c r="R319" s="17"/>
      <c r="S319" s="17"/>
      <c r="U319" s="17">
        <v>1</v>
      </c>
      <c r="AA319" s="17">
        <f t="shared" si="43"/>
        <v>0</v>
      </c>
      <c r="AB319" s="27"/>
      <c r="AC319" s="27"/>
      <c r="AD319" s="27"/>
      <c r="AE319" s="27"/>
      <c r="AF319" s="27"/>
      <c r="AG319" s="27"/>
      <c r="AH319" s="27"/>
      <c r="AI319" s="27"/>
      <c r="AJ319" s="27"/>
      <c r="AY319" s="13">
        <f t="shared" si="51"/>
        <v>1</v>
      </c>
      <c r="AZ319" s="28">
        <f t="shared" si="44"/>
        <v>0</v>
      </c>
      <c r="BA319" s="28">
        <f t="shared" si="45"/>
        <v>0</v>
      </c>
      <c r="BB319" s="28">
        <f t="shared" si="42"/>
        <v>0</v>
      </c>
      <c r="BC319" s="28">
        <f t="shared" si="46"/>
        <v>0</v>
      </c>
      <c r="BD319" s="28">
        <f t="shared" si="47"/>
        <v>0</v>
      </c>
      <c r="BE319" s="28">
        <f t="shared" si="48"/>
        <v>0</v>
      </c>
      <c r="BF319" s="28">
        <f t="shared" si="49"/>
        <v>0</v>
      </c>
      <c r="BG319" s="29">
        <f t="shared" si="50"/>
        <v>0</v>
      </c>
    </row>
    <row r="320" spans="4:59" ht="20.100000000000001" customHeight="1" x14ac:dyDescent="0.15">
      <c r="E320" s="12">
        <v>1</v>
      </c>
      <c r="G320" s="17"/>
      <c r="I320" s="17">
        <v>2</v>
      </c>
      <c r="J320" s="26"/>
      <c r="K320" s="17"/>
      <c r="L320" s="17"/>
      <c r="M320" s="17"/>
      <c r="O320" s="17">
        <v>1</v>
      </c>
      <c r="P320" s="17"/>
      <c r="Q320" s="17"/>
      <c r="R320" s="17"/>
      <c r="S320" s="17"/>
      <c r="U320" s="17">
        <v>1</v>
      </c>
      <c r="AA320" s="17">
        <f t="shared" si="43"/>
        <v>0</v>
      </c>
      <c r="AB320" s="27"/>
      <c r="AC320" s="27"/>
      <c r="AD320" s="27"/>
      <c r="AE320" s="27"/>
      <c r="AF320" s="27"/>
      <c r="AG320" s="27"/>
      <c r="AH320" s="27"/>
      <c r="AI320" s="27"/>
      <c r="AJ320" s="27"/>
      <c r="AY320" s="13">
        <f t="shared" si="51"/>
        <v>1</v>
      </c>
      <c r="AZ320" s="28">
        <f t="shared" si="44"/>
        <v>0</v>
      </c>
      <c r="BA320" s="28">
        <f t="shared" si="45"/>
        <v>0</v>
      </c>
      <c r="BB320" s="28">
        <f t="shared" ref="BB320:BB383" si="52">ROUNDDOWN(ROUNDDOWN(Y320/200000,0)/U320,2)*U320-ROUNDDOWN(ROUNDDOWN(Y320/200000,0)/U320,2)*(U320-1)</f>
        <v>0</v>
      </c>
      <c r="BC320" s="28">
        <f t="shared" si="46"/>
        <v>0</v>
      </c>
      <c r="BD320" s="28">
        <f t="shared" si="47"/>
        <v>0</v>
      </c>
      <c r="BE320" s="28">
        <f t="shared" si="48"/>
        <v>0</v>
      </c>
      <c r="BF320" s="28">
        <f t="shared" si="49"/>
        <v>0</v>
      </c>
      <c r="BG320" s="29">
        <f t="shared" si="50"/>
        <v>0</v>
      </c>
    </row>
    <row r="321" spans="4:59" ht="20.100000000000001" customHeight="1" x14ac:dyDescent="0.15">
      <c r="E321" s="12">
        <v>1</v>
      </c>
      <c r="G321" s="17"/>
      <c r="I321" s="17">
        <v>2</v>
      </c>
      <c r="J321" s="26"/>
      <c r="K321" s="17"/>
      <c r="L321" s="17"/>
      <c r="M321" s="17"/>
      <c r="O321" s="17">
        <v>1</v>
      </c>
      <c r="P321" s="17"/>
      <c r="Q321" s="17"/>
      <c r="R321" s="17"/>
      <c r="S321" s="17"/>
      <c r="U321" s="17">
        <v>1</v>
      </c>
      <c r="AA321" s="17">
        <f t="shared" si="43"/>
        <v>0</v>
      </c>
      <c r="AB321" s="27"/>
      <c r="AC321" s="27"/>
      <c r="AD321" s="27"/>
      <c r="AE321" s="27"/>
      <c r="AF321" s="27"/>
      <c r="AG321" s="27"/>
      <c r="AH321" s="27"/>
      <c r="AI321" s="27"/>
      <c r="AJ321" s="27"/>
      <c r="AY321" s="13">
        <f t="shared" si="51"/>
        <v>1</v>
      </c>
      <c r="AZ321" s="28">
        <f t="shared" si="44"/>
        <v>0</v>
      </c>
      <c r="BA321" s="28">
        <f t="shared" si="45"/>
        <v>0</v>
      </c>
      <c r="BB321" s="28">
        <f t="shared" si="52"/>
        <v>0</v>
      </c>
      <c r="BC321" s="28">
        <f t="shared" si="46"/>
        <v>0</v>
      </c>
      <c r="BD321" s="28">
        <f t="shared" si="47"/>
        <v>0</v>
      </c>
      <c r="BE321" s="28">
        <f t="shared" si="48"/>
        <v>0</v>
      </c>
      <c r="BF321" s="28">
        <f t="shared" si="49"/>
        <v>0</v>
      </c>
      <c r="BG321" s="29">
        <f t="shared" si="50"/>
        <v>0</v>
      </c>
    </row>
    <row r="322" spans="4:59" ht="20.100000000000001" customHeight="1" x14ac:dyDescent="0.15">
      <c r="E322" s="12">
        <v>1</v>
      </c>
      <c r="G322" s="17"/>
      <c r="I322" s="17">
        <v>2</v>
      </c>
      <c r="J322" s="26"/>
      <c r="K322" s="17"/>
      <c r="L322" s="17"/>
      <c r="M322" s="17"/>
      <c r="O322" s="17">
        <v>1</v>
      </c>
      <c r="P322" s="17"/>
      <c r="Q322" s="17"/>
      <c r="R322" s="17"/>
      <c r="S322" s="17"/>
      <c r="U322" s="17">
        <v>1</v>
      </c>
      <c r="AA322" s="17">
        <f t="shared" si="43"/>
        <v>0</v>
      </c>
      <c r="AB322" s="27"/>
      <c r="AC322" s="27"/>
      <c r="AD322" s="27"/>
      <c r="AE322" s="27"/>
      <c r="AF322" s="27"/>
      <c r="AG322" s="27"/>
      <c r="AH322" s="27"/>
      <c r="AI322" s="27"/>
      <c r="AJ322" s="27"/>
      <c r="AY322" s="13">
        <f t="shared" si="51"/>
        <v>1</v>
      </c>
      <c r="AZ322" s="28">
        <f t="shared" si="44"/>
        <v>0</v>
      </c>
      <c r="BA322" s="28">
        <f t="shared" si="45"/>
        <v>0</v>
      </c>
      <c r="BB322" s="28">
        <f t="shared" si="52"/>
        <v>0</v>
      </c>
      <c r="BC322" s="28">
        <f t="shared" si="46"/>
        <v>0</v>
      </c>
      <c r="BD322" s="28">
        <f t="shared" si="47"/>
        <v>0</v>
      </c>
      <c r="BE322" s="28">
        <f t="shared" si="48"/>
        <v>0</v>
      </c>
      <c r="BF322" s="28">
        <f t="shared" si="49"/>
        <v>0</v>
      </c>
      <c r="BG322" s="29">
        <f t="shared" si="50"/>
        <v>0</v>
      </c>
    </row>
    <row r="323" spans="4:59" ht="20.100000000000001" customHeight="1" x14ac:dyDescent="0.15">
      <c r="E323" s="12">
        <v>1</v>
      </c>
      <c r="G323" s="17"/>
      <c r="I323" s="17">
        <v>2</v>
      </c>
      <c r="J323" s="26"/>
      <c r="K323" s="17"/>
      <c r="L323" s="17"/>
      <c r="M323" s="17"/>
      <c r="O323" s="17">
        <v>1</v>
      </c>
      <c r="P323" s="17"/>
      <c r="Q323" s="17"/>
      <c r="R323" s="17"/>
      <c r="S323" s="17"/>
      <c r="U323" s="17">
        <v>1</v>
      </c>
      <c r="AA323" s="17">
        <f t="shared" si="43"/>
        <v>0</v>
      </c>
      <c r="AB323" s="27"/>
      <c r="AC323" s="27"/>
      <c r="AD323" s="27"/>
      <c r="AE323" s="27"/>
      <c r="AF323" s="27"/>
      <c r="AG323" s="27"/>
      <c r="AH323" s="27"/>
      <c r="AI323" s="27"/>
      <c r="AJ323" s="27"/>
      <c r="AY323" s="13">
        <f t="shared" si="51"/>
        <v>1</v>
      </c>
      <c r="AZ323" s="28">
        <f t="shared" si="44"/>
        <v>0</v>
      </c>
      <c r="BA323" s="28">
        <f t="shared" si="45"/>
        <v>0</v>
      </c>
      <c r="BB323" s="28">
        <f t="shared" si="52"/>
        <v>0</v>
      </c>
      <c r="BC323" s="28">
        <f t="shared" si="46"/>
        <v>0</v>
      </c>
      <c r="BD323" s="28">
        <f t="shared" si="47"/>
        <v>0</v>
      </c>
      <c r="BE323" s="28">
        <f t="shared" si="48"/>
        <v>0</v>
      </c>
      <c r="BF323" s="28">
        <f t="shared" si="49"/>
        <v>0</v>
      </c>
      <c r="BG323" s="29">
        <f t="shared" si="50"/>
        <v>0</v>
      </c>
    </row>
    <row r="324" spans="4:59" ht="20.100000000000001" customHeight="1" x14ac:dyDescent="0.15">
      <c r="E324" s="12">
        <v>1</v>
      </c>
      <c r="I324" s="17">
        <v>2</v>
      </c>
      <c r="J324" s="26"/>
      <c r="K324" s="17"/>
      <c r="L324" s="17"/>
      <c r="M324" s="17"/>
      <c r="O324" s="17">
        <v>1</v>
      </c>
      <c r="U324" s="17">
        <v>1</v>
      </c>
      <c r="AA324" s="17">
        <f t="shared" si="43"/>
        <v>0</v>
      </c>
      <c r="AB324" s="27"/>
      <c r="AC324" s="27"/>
      <c r="AD324" s="27"/>
      <c r="AE324" s="27"/>
      <c r="AF324" s="27"/>
      <c r="AG324" s="27"/>
      <c r="AH324" s="27"/>
      <c r="AI324" s="27"/>
      <c r="AJ324" s="27"/>
      <c r="AY324" s="13">
        <f t="shared" si="51"/>
        <v>1</v>
      </c>
      <c r="AZ324" s="28">
        <f t="shared" si="44"/>
        <v>0</v>
      </c>
      <c r="BA324" s="28">
        <f t="shared" si="45"/>
        <v>0</v>
      </c>
      <c r="BB324" s="28">
        <f t="shared" si="52"/>
        <v>0</v>
      </c>
      <c r="BC324" s="28">
        <f t="shared" si="46"/>
        <v>0</v>
      </c>
      <c r="BD324" s="28">
        <f t="shared" si="47"/>
        <v>0</v>
      </c>
      <c r="BE324" s="28">
        <f t="shared" si="48"/>
        <v>0</v>
      </c>
      <c r="BF324" s="28">
        <f t="shared" si="49"/>
        <v>0</v>
      </c>
      <c r="BG324" s="29">
        <f t="shared" si="50"/>
        <v>0</v>
      </c>
    </row>
    <row r="325" spans="4:59" ht="20.100000000000001" customHeight="1" x14ac:dyDescent="0.15">
      <c r="E325" s="12">
        <v>1</v>
      </c>
      <c r="I325" s="17">
        <v>2</v>
      </c>
      <c r="J325" s="26"/>
      <c r="K325" s="17"/>
      <c r="L325" s="17"/>
      <c r="M325" s="17"/>
      <c r="O325" s="17">
        <v>1</v>
      </c>
      <c r="U325" s="17">
        <v>1</v>
      </c>
      <c r="AA325" s="17">
        <f t="shared" si="43"/>
        <v>0</v>
      </c>
      <c r="AB325" s="27"/>
      <c r="AC325" s="27"/>
      <c r="AD325" s="27"/>
      <c r="AE325" s="27"/>
      <c r="AF325" s="27"/>
      <c r="AG325" s="27"/>
      <c r="AH325" s="27"/>
      <c r="AI325" s="27"/>
      <c r="AJ325" s="27"/>
      <c r="AY325" s="13">
        <f t="shared" si="51"/>
        <v>1</v>
      </c>
      <c r="AZ325" s="28">
        <f t="shared" si="44"/>
        <v>0</v>
      </c>
      <c r="BA325" s="28">
        <f t="shared" si="45"/>
        <v>0</v>
      </c>
      <c r="BB325" s="28">
        <f t="shared" si="52"/>
        <v>0</v>
      </c>
      <c r="BC325" s="28">
        <f t="shared" si="46"/>
        <v>0</v>
      </c>
      <c r="BD325" s="28">
        <f t="shared" si="47"/>
        <v>0</v>
      </c>
      <c r="BE325" s="28">
        <f t="shared" si="48"/>
        <v>0</v>
      </c>
      <c r="BF325" s="28">
        <f t="shared" si="49"/>
        <v>0</v>
      </c>
      <c r="BG325" s="29">
        <f t="shared" si="50"/>
        <v>0</v>
      </c>
    </row>
    <row r="326" spans="4:59" ht="20.100000000000001" customHeight="1" x14ac:dyDescent="0.15">
      <c r="E326" s="12">
        <v>1</v>
      </c>
      <c r="G326" s="17"/>
      <c r="I326" s="17">
        <v>2</v>
      </c>
      <c r="J326" s="26"/>
      <c r="K326" s="17"/>
      <c r="L326" s="17"/>
      <c r="O326" s="17">
        <v>1</v>
      </c>
      <c r="P326" s="17"/>
      <c r="Q326" s="17"/>
      <c r="R326" s="17"/>
      <c r="S326" s="17"/>
      <c r="U326" s="17">
        <v>1</v>
      </c>
      <c r="AA326" s="17">
        <f t="shared" si="43"/>
        <v>0</v>
      </c>
      <c r="AB326" s="27"/>
      <c r="AC326" s="27"/>
      <c r="AD326" s="27"/>
      <c r="AE326" s="27"/>
      <c r="AF326" s="27"/>
      <c r="AG326" s="27"/>
      <c r="AH326" s="27"/>
      <c r="AI326" s="27"/>
      <c r="AJ326" s="27"/>
      <c r="AY326" s="13">
        <f t="shared" si="51"/>
        <v>1</v>
      </c>
      <c r="AZ326" s="28">
        <f t="shared" si="44"/>
        <v>0</v>
      </c>
      <c r="BA326" s="28">
        <f t="shared" si="45"/>
        <v>0</v>
      </c>
      <c r="BB326" s="28">
        <f t="shared" si="52"/>
        <v>0</v>
      </c>
      <c r="BC326" s="28">
        <f t="shared" si="46"/>
        <v>0</v>
      </c>
      <c r="BD326" s="28">
        <f t="shared" si="47"/>
        <v>0</v>
      </c>
      <c r="BE326" s="28">
        <f t="shared" si="48"/>
        <v>0</v>
      </c>
      <c r="BF326" s="28">
        <f t="shared" si="49"/>
        <v>0</v>
      </c>
      <c r="BG326" s="29">
        <f t="shared" si="50"/>
        <v>0</v>
      </c>
    </row>
    <row r="327" spans="4:59" ht="20.100000000000001" customHeight="1" x14ac:dyDescent="0.15">
      <c r="E327" s="12">
        <v>1</v>
      </c>
      <c r="G327" s="17"/>
      <c r="I327" s="17">
        <v>2</v>
      </c>
      <c r="J327" s="26"/>
      <c r="K327" s="17"/>
      <c r="L327" s="17"/>
      <c r="O327" s="17">
        <v>1</v>
      </c>
      <c r="P327" s="17"/>
      <c r="Q327" s="17"/>
      <c r="R327" s="17"/>
      <c r="S327" s="17"/>
      <c r="U327" s="17">
        <v>1</v>
      </c>
      <c r="AA327" s="17">
        <f t="shared" si="43"/>
        <v>0</v>
      </c>
      <c r="AB327" s="27"/>
      <c r="AC327" s="27"/>
      <c r="AD327" s="27"/>
      <c r="AE327" s="27"/>
      <c r="AF327" s="27"/>
      <c r="AG327" s="27"/>
      <c r="AH327" s="27"/>
      <c r="AI327" s="27"/>
      <c r="AJ327" s="27"/>
      <c r="AY327" s="13">
        <f t="shared" si="51"/>
        <v>1</v>
      </c>
      <c r="AZ327" s="28">
        <f t="shared" si="44"/>
        <v>0</v>
      </c>
      <c r="BA327" s="28">
        <f t="shared" si="45"/>
        <v>0</v>
      </c>
      <c r="BB327" s="28">
        <f t="shared" si="52"/>
        <v>0</v>
      </c>
      <c r="BC327" s="28">
        <f t="shared" si="46"/>
        <v>0</v>
      </c>
      <c r="BD327" s="28">
        <f t="shared" si="47"/>
        <v>0</v>
      </c>
      <c r="BE327" s="28">
        <f t="shared" si="48"/>
        <v>0</v>
      </c>
      <c r="BF327" s="28">
        <f t="shared" si="49"/>
        <v>0</v>
      </c>
      <c r="BG327" s="29">
        <f t="shared" si="50"/>
        <v>0</v>
      </c>
    </row>
    <row r="328" spans="4:59" ht="20.100000000000001" customHeight="1" x14ac:dyDescent="0.15">
      <c r="E328" s="12">
        <v>1</v>
      </c>
      <c r="G328" s="17"/>
      <c r="I328" s="17">
        <v>2</v>
      </c>
      <c r="J328" s="26"/>
      <c r="K328" s="17"/>
      <c r="L328" s="17"/>
      <c r="M328" s="17"/>
      <c r="O328" s="17">
        <v>1</v>
      </c>
      <c r="P328" s="17"/>
      <c r="Q328" s="17"/>
      <c r="R328" s="17"/>
      <c r="S328" s="17"/>
      <c r="U328" s="17">
        <v>1</v>
      </c>
      <c r="AA328" s="17">
        <f t="shared" ref="AA328:AA391" si="53">G328+M328+S328+Y328</f>
        <v>0</v>
      </c>
      <c r="AB328" s="27"/>
      <c r="AC328" s="27"/>
      <c r="AD328" s="27"/>
      <c r="AE328" s="27"/>
      <c r="AF328" s="27"/>
      <c r="AG328" s="27"/>
      <c r="AH328" s="27"/>
      <c r="AI328" s="27"/>
      <c r="AJ328" s="27"/>
      <c r="AY328" s="13">
        <f t="shared" si="51"/>
        <v>1</v>
      </c>
      <c r="AZ328" s="28">
        <f t="shared" ref="AZ328:AZ391" si="54">ROUNDDOWN(ROUNDDOWN(M328/200000,0)/I328,2)*I328-ROUNDDOWN(ROUNDDOWN(M328/200000,0)/I328,2)*(I328-1)</f>
        <v>0</v>
      </c>
      <c r="BA328" s="28">
        <f t="shared" ref="BA328:BA391" si="55">ROUNDDOWN(ROUNDDOWN(S328/200000,0)/O328,2)*O328-ROUNDDOWN(ROUNDDOWN(S328/200000,0)/O328,2)*(O328-1)</f>
        <v>0</v>
      </c>
      <c r="BB328" s="28">
        <f t="shared" si="52"/>
        <v>0</v>
      </c>
      <c r="BC328" s="28">
        <f t="shared" ref="BC328:BC391" si="56">AA328/200000</f>
        <v>0</v>
      </c>
      <c r="BD328" s="28">
        <f t="shared" ref="BD328:BD391" si="57">ROUNDDOWN(BC328,0)</f>
        <v>0</v>
      </c>
      <c r="BE328" s="28">
        <f t="shared" ref="BE328:BE391" si="58">SUM(BF328/E328)</f>
        <v>0</v>
      </c>
      <c r="BF328" s="28">
        <f t="shared" ref="BF328:BF391" si="59">ROUNDDOWN(BG328,0)</f>
        <v>0</v>
      </c>
      <c r="BG328" s="29">
        <f t="shared" ref="BG328:BG391" si="60">SUM(G328/200000)</f>
        <v>0</v>
      </c>
    </row>
    <row r="329" spans="4:59" ht="20.100000000000001" customHeight="1" x14ac:dyDescent="0.15">
      <c r="E329" s="12">
        <v>1</v>
      </c>
      <c r="G329" s="17"/>
      <c r="I329" s="17">
        <v>2</v>
      </c>
      <c r="J329" s="26"/>
      <c r="K329" s="17"/>
      <c r="L329" s="17"/>
      <c r="M329" s="17"/>
      <c r="O329" s="17">
        <v>1</v>
      </c>
      <c r="P329" s="17"/>
      <c r="Q329" s="17"/>
      <c r="R329" s="17"/>
      <c r="S329" s="17"/>
      <c r="U329" s="17">
        <v>1</v>
      </c>
      <c r="AA329" s="17">
        <f t="shared" si="53"/>
        <v>0</v>
      </c>
      <c r="AB329" s="27"/>
      <c r="AC329" s="27"/>
      <c r="AD329" s="27"/>
      <c r="AE329" s="27"/>
      <c r="AF329" s="27"/>
      <c r="AG329" s="27"/>
      <c r="AH329" s="27"/>
      <c r="AI329" s="27"/>
      <c r="AJ329" s="27"/>
      <c r="AY329" s="13">
        <f t="shared" si="51"/>
        <v>1</v>
      </c>
      <c r="AZ329" s="28">
        <f t="shared" si="54"/>
        <v>0</v>
      </c>
      <c r="BA329" s="28">
        <f t="shared" si="55"/>
        <v>0</v>
      </c>
      <c r="BB329" s="28">
        <f t="shared" si="52"/>
        <v>0</v>
      </c>
      <c r="BC329" s="28">
        <f t="shared" si="56"/>
        <v>0</v>
      </c>
      <c r="BD329" s="28">
        <f t="shared" si="57"/>
        <v>0</v>
      </c>
      <c r="BE329" s="28">
        <f t="shared" si="58"/>
        <v>0</v>
      </c>
      <c r="BF329" s="28">
        <f t="shared" si="59"/>
        <v>0</v>
      </c>
      <c r="BG329" s="29">
        <f t="shared" si="60"/>
        <v>0</v>
      </c>
    </row>
    <row r="330" spans="4:59" ht="20.100000000000001" customHeight="1" x14ac:dyDescent="0.15">
      <c r="E330" s="12">
        <v>1</v>
      </c>
      <c r="G330" s="17"/>
      <c r="I330" s="17">
        <v>2</v>
      </c>
      <c r="J330" s="26"/>
      <c r="K330" s="17"/>
      <c r="L330" s="17"/>
      <c r="M330" s="17"/>
      <c r="O330" s="17">
        <v>1</v>
      </c>
      <c r="P330" s="17"/>
      <c r="Q330" s="17"/>
      <c r="R330" s="17"/>
      <c r="S330" s="17"/>
      <c r="U330" s="17">
        <v>1</v>
      </c>
      <c r="AA330" s="17">
        <f t="shared" si="53"/>
        <v>0</v>
      </c>
      <c r="AB330" s="27"/>
      <c r="AC330" s="27"/>
      <c r="AD330" s="27"/>
      <c r="AE330" s="27"/>
      <c r="AF330" s="27"/>
      <c r="AG330" s="27"/>
      <c r="AH330" s="27"/>
      <c r="AI330" s="27"/>
      <c r="AJ330" s="27"/>
      <c r="AY330" s="13">
        <f t="shared" si="51"/>
        <v>1</v>
      </c>
      <c r="AZ330" s="28">
        <f t="shared" si="54"/>
        <v>0</v>
      </c>
      <c r="BA330" s="28">
        <f t="shared" si="55"/>
        <v>0</v>
      </c>
      <c r="BB330" s="28">
        <f t="shared" si="52"/>
        <v>0</v>
      </c>
      <c r="BC330" s="28">
        <f t="shared" si="56"/>
        <v>0</v>
      </c>
      <c r="BD330" s="28">
        <f t="shared" si="57"/>
        <v>0</v>
      </c>
      <c r="BE330" s="28">
        <f t="shared" si="58"/>
        <v>0</v>
      </c>
      <c r="BF330" s="28">
        <f t="shared" si="59"/>
        <v>0</v>
      </c>
      <c r="BG330" s="29">
        <f t="shared" si="60"/>
        <v>0</v>
      </c>
    </row>
    <row r="331" spans="4:59" ht="20.100000000000001" customHeight="1" x14ac:dyDescent="0.15">
      <c r="D331" s="32"/>
      <c r="E331" s="12">
        <v>1</v>
      </c>
      <c r="G331" s="17"/>
      <c r="I331" s="17">
        <v>2</v>
      </c>
      <c r="J331" s="26"/>
      <c r="K331" s="17"/>
      <c r="L331" s="17"/>
      <c r="M331" s="17"/>
      <c r="O331" s="17">
        <v>1</v>
      </c>
      <c r="P331" s="17"/>
      <c r="Q331" s="17"/>
      <c r="R331" s="17"/>
      <c r="S331" s="17"/>
      <c r="U331" s="17">
        <v>1</v>
      </c>
      <c r="AA331" s="17">
        <f t="shared" si="53"/>
        <v>0</v>
      </c>
      <c r="AB331" s="27"/>
      <c r="AC331" s="27"/>
      <c r="AD331" s="27"/>
      <c r="AE331" s="27"/>
      <c r="AF331" s="27"/>
      <c r="AG331" s="27"/>
      <c r="AH331" s="27"/>
      <c r="AI331" s="27"/>
      <c r="AJ331" s="27"/>
      <c r="AY331" s="13">
        <f t="shared" si="51"/>
        <v>1</v>
      </c>
      <c r="AZ331" s="28">
        <f t="shared" si="54"/>
        <v>0</v>
      </c>
      <c r="BA331" s="28">
        <f t="shared" si="55"/>
        <v>0</v>
      </c>
      <c r="BB331" s="28">
        <f t="shared" si="52"/>
        <v>0</v>
      </c>
      <c r="BC331" s="28">
        <f t="shared" si="56"/>
        <v>0</v>
      </c>
      <c r="BD331" s="28">
        <f t="shared" si="57"/>
        <v>0</v>
      </c>
      <c r="BE331" s="28">
        <f t="shared" si="58"/>
        <v>0</v>
      </c>
      <c r="BF331" s="28">
        <f t="shared" si="59"/>
        <v>0</v>
      </c>
      <c r="BG331" s="29">
        <f t="shared" si="60"/>
        <v>0</v>
      </c>
    </row>
    <row r="332" spans="4:59" ht="20.100000000000001" customHeight="1" x14ac:dyDescent="0.15">
      <c r="E332" s="12">
        <v>1</v>
      </c>
      <c r="G332" s="17"/>
      <c r="I332" s="17">
        <v>2</v>
      </c>
      <c r="J332" s="26"/>
      <c r="K332" s="17"/>
      <c r="L332" s="17"/>
      <c r="M332" s="17"/>
      <c r="O332" s="17">
        <v>1</v>
      </c>
      <c r="P332" s="17"/>
      <c r="Q332" s="17"/>
      <c r="R332" s="17"/>
      <c r="S332" s="17"/>
      <c r="U332" s="17">
        <v>1</v>
      </c>
      <c r="AA332" s="17">
        <f t="shared" si="53"/>
        <v>0</v>
      </c>
      <c r="AB332" s="27"/>
      <c r="AC332" s="27"/>
      <c r="AD332" s="27"/>
      <c r="AE332" s="27"/>
      <c r="AF332" s="27"/>
      <c r="AG332" s="27"/>
      <c r="AH332" s="27"/>
      <c r="AI332" s="27"/>
      <c r="AJ332" s="27"/>
      <c r="AY332" s="13">
        <f t="shared" si="51"/>
        <v>1</v>
      </c>
      <c r="AZ332" s="28">
        <f t="shared" si="54"/>
        <v>0</v>
      </c>
      <c r="BA332" s="28">
        <f t="shared" si="55"/>
        <v>0</v>
      </c>
      <c r="BB332" s="28">
        <f t="shared" si="52"/>
        <v>0</v>
      </c>
      <c r="BC332" s="28">
        <f t="shared" si="56"/>
        <v>0</v>
      </c>
      <c r="BD332" s="28">
        <f t="shared" si="57"/>
        <v>0</v>
      </c>
      <c r="BE332" s="28">
        <f t="shared" si="58"/>
        <v>0</v>
      </c>
      <c r="BF332" s="28">
        <f t="shared" si="59"/>
        <v>0</v>
      </c>
      <c r="BG332" s="29">
        <f t="shared" si="60"/>
        <v>0</v>
      </c>
    </row>
    <row r="333" spans="4:59" ht="20.100000000000001" customHeight="1" x14ac:dyDescent="0.15">
      <c r="E333" s="12">
        <v>1</v>
      </c>
      <c r="G333" s="17"/>
      <c r="I333" s="17">
        <v>2</v>
      </c>
      <c r="J333" s="26"/>
      <c r="K333" s="17"/>
      <c r="L333" s="17"/>
      <c r="M333" s="17"/>
      <c r="O333" s="17">
        <v>1</v>
      </c>
      <c r="P333" s="17"/>
      <c r="Q333" s="17"/>
      <c r="R333" s="17"/>
      <c r="S333" s="17"/>
      <c r="U333" s="17">
        <v>1</v>
      </c>
      <c r="AA333" s="17">
        <f t="shared" si="53"/>
        <v>0</v>
      </c>
      <c r="AB333" s="27"/>
      <c r="AC333" s="27"/>
      <c r="AD333" s="27"/>
      <c r="AE333" s="27"/>
      <c r="AF333" s="27"/>
      <c r="AG333" s="27"/>
      <c r="AH333" s="27"/>
      <c r="AI333" s="27"/>
      <c r="AJ333" s="27"/>
      <c r="AY333" s="13">
        <f t="shared" si="51"/>
        <v>1</v>
      </c>
      <c r="AZ333" s="28">
        <f t="shared" si="54"/>
        <v>0</v>
      </c>
      <c r="BA333" s="28">
        <f t="shared" si="55"/>
        <v>0</v>
      </c>
      <c r="BB333" s="28">
        <f t="shared" si="52"/>
        <v>0</v>
      </c>
      <c r="BC333" s="28">
        <f t="shared" si="56"/>
        <v>0</v>
      </c>
      <c r="BD333" s="28">
        <f t="shared" si="57"/>
        <v>0</v>
      </c>
      <c r="BE333" s="28">
        <f t="shared" si="58"/>
        <v>0</v>
      </c>
      <c r="BF333" s="28">
        <f t="shared" si="59"/>
        <v>0</v>
      </c>
      <c r="BG333" s="29">
        <f t="shared" si="60"/>
        <v>0</v>
      </c>
    </row>
    <row r="334" spans="4:59" ht="20.100000000000001" customHeight="1" x14ac:dyDescent="0.15">
      <c r="E334" s="12">
        <v>1</v>
      </c>
      <c r="G334" s="17"/>
      <c r="I334" s="17">
        <v>2</v>
      </c>
      <c r="J334" s="26"/>
      <c r="K334" s="17"/>
      <c r="L334" s="17"/>
      <c r="M334" s="17"/>
      <c r="O334" s="17">
        <v>1</v>
      </c>
      <c r="P334" s="17"/>
      <c r="Q334" s="17"/>
      <c r="R334" s="17"/>
      <c r="S334" s="17"/>
      <c r="U334" s="17">
        <v>1</v>
      </c>
      <c r="AA334" s="17">
        <f t="shared" si="53"/>
        <v>0</v>
      </c>
      <c r="AB334" s="27"/>
      <c r="AC334" s="27"/>
      <c r="AD334" s="27"/>
      <c r="AE334" s="27"/>
      <c r="AF334" s="27"/>
      <c r="AG334" s="27"/>
      <c r="AH334" s="27"/>
      <c r="AI334" s="27"/>
      <c r="AJ334" s="27"/>
      <c r="AY334" s="13">
        <f t="shared" si="51"/>
        <v>1</v>
      </c>
      <c r="AZ334" s="28">
        <f t="shared" si="54"/>
        <v>0</v>
      </c>
      <c r="BA334" s="28">
        <f t="shared" si="55"/>
        <v>0</v>
      </c>
      <c r="BB334" s="28">
        <f t="shared" si="52"/>
        <v>0</v>
      </c>
      <c r="BC334" s="28">
        <f t="shared" si="56"/>
        <v>0</v>
      </c>
      <c r="BD334" s="28">
        <f t="shared" si="57"/>
        <v>0</v>
      </c>
      <c r="BE334" s="28">
        <f t="shared" si="58"/>
        <v>0</v>
      </c>
      <c r="BF334" s="28">
        <f t="shared" si="59"/>
        <v>0</v>
      </c>
      <c r="BG334" s="29">
        <f t="shared" si="60"/>
        <v>0</v>
      </c>
    </row>
    <row r="335" spans="4:59" ht="20.100000000000001" customHeight="1" x14ac:dyDescent="0.15">
      <c r="E335" s="12">
        <v>1</v>
      </c>
      <c r="G335" s="17"/>
      <c r="I335" s="17">
        <v>2</v>
      </c>
      <c r="J335" s="26"/>
      <c r="K335" s="17"/>
      <c r="L335" s="17"/>
      <c r="M335" s="17"/>
      <c r="O335" s="17">
        <v>1</v>
      </c>
      <c r="P335" s="17"/>
      <c r="Q335" s="17"/>
      <c r="R335" s="17"/>
      <c r="S335" s="17"/>
      <c r="U335" s="17">
        <v>1</v>
      </c>
      <c r="AA335" s="17">
        <f t="shared" si="53"/>
        <v>0</v>
      </c>
      <c r="AB335" s="27"/>
      <c r="AC335" s="27"/>
      <c r="AD335" s="27"/>
      <c r="AE335" s="27"/>
      <c r="AF335" s="27"/>
      <c r="AG335" s="27"/>
      <c r="AH335" s="27"/>
      <c r="AI335" s="27"/>
      <c r="AJ335" s="27"/>
      <c r="AY335" s="13">
        <f t="shared" si="51"/>
        <v>1</v>
      </c>
      <c r="AZ335" s="28">
        <f t="shared" si="54"/>
        <v>0</v>
      </c>
      <c r="BA335" s="28">
        <f t="shared" si="55"/>
        <v>0</v>
      </c>
      <c r="BB335" s="28">
        <f t="shared" si="52"/>
        <v>0</v>
      </c>
      <c r="BC335" s="28">
        <f t="shared" si="56"/>
        <v>0</v>
      </c>
      <c r="BD335" s="28">
        <f t="shared" si="57"/>
        <v>0</v>
      </c>
      <c r="BE335" s="28">
        <f t="shared" si="58"/>
        <v>0</v>
      </c>
      <c r="BF335" s="28">
        <f t="shared" si="59"/>
        <v>0</v>
      </c>
      <c r="BG335" s="29">
        <f t="shared" si="60"/>
        <v>0</v>
      </c>
    </row>
    <row r="336" spans="4:59" ht="20.100000000000001" customHeight="1" x14ac:dyDescent="0.15">
      <c r="E336" s="12">
        <v>1</v>
      </c>
      <c r="G336" s="17"/>
      <c r="I336" s="17">
        <v>2</v>
      </c>
      <c r="J336" s="26"/>
      <c r="K336" s="17"/>
      <c r="L336" s="17"/>
      <c r="M336" s="17"/>
      <c r="O336" s="17">
        <v>1</v>
      </c>
      <c r="P336" s="17"/>
      <c r="Q336" s="17"/>
      <c r="R336" s="17"/>
      <c r="S336" s="17"/>
      <c r="U336" s="17">
        <v>1</v>
      </c>
      <c r="AA336" s="17">
        <f t="shared" si="53"/>
        <v>0</v>
      </c>
      <c r="AB336" s="27"/>
      <c r="AC336" s="27"/>
      <c r="AD336" s="27"/>
      <c r="AE336" s="27"/>
      <c r="AF336" s="27"/>
      <c r="AG336" s="27"/>
      <c r="AH336" s="27"/>
      <c r="AI336" s="27"/>
      <c r="AJ336" s="27"/>
      <c r="AY336" s="13">
        <f t="shared" si="51"/>
        <v>1</v>
      </c>
      <c r="AZ336" s="28">
        <f t="shared" si="54"/>
        <v>0</v>
      </c>
      <c r="BA336" s="28">
        <f t="shared" si="55"/>
        <v>0</v>
      </c>
      <c r="BB336" s="28">
        <f t="shared" si="52"/>
        <v>0</v>
      </c>
      <c r="BC336" s="28">
        <f t="shared" si="56"/>
        <v>0</v>
      </c>
      <c r="BD336" s="28">
        <f t="shared" si="57"/>
        <v>0</v>
      </c>
      <c r="BE336" s="28">
        <f t="shared" si="58"/>
        <v>0</v>
      </c>
      <c r="BF336" s="28">
        <f t="shared" si="59"/>
        <v>0</v>
      </c>
      <c r="BG336" s="29">
        <f t="shared" si="60"/>
        <v>0</v>
      </c>
    </row>
    <row r="337" spans="5:59" ht="20.100000000000001" customHeight="1" x14ac:dyDescent="0.15">
      <c r="E337" s="12">
        <v>1</v>
      </c>
      <c r="G337" s="17"/>
      <c r="I337" s="17">
        <v>2</v>
      </c>
      <c r="J337" s="26"/>
      <c r="K337" s="17"/>
      <c r="L337" s="17"/>
      <c r="M337" s="17"/>
      <c r="O337" s="17">
        <v>1</v>
      </c>
      <c r="P337" s="17"/>
      <c r="Q337" s="17"/>
      <c r="R337" s="17"/>
      <c r="S337" s="17"/>
      <c r="U337" s="17">
        <v>1</v>
      </c>
      <c r="AA337" s="17">
        <f t="shared" si="53"/>
        <v>0</v>
      </c>
      <c r="AB337" s="27"/>
      <c r="AC337" s="27"/>
      <c r="AD337" s="27"/>
      <c r="AE337" s="27"/>
      <c r="AF337" s="27"/>
      <c r="AG337" s="27"/>
      <c r="AH337" s="27"/>
      <c r="AI337" s="27"/>
      <c r="AJ337" s="27"/>
      <c r="AY337" s="13">
        <f t="shared" si="51"/>
        <v>1</v>
      </c>
      <c r="AZ337" s="28">
        <f t="shared" si="54"/>
        <v>0</v>
      </c>
      <c r="BA337" s="28">
        <f t="shared" si="55"/>
        <v>0</v>
      </c>
      <c r="BB337" s="28">
        <f t="shared" si="52"/>
        <v>0</v>
      </c>
      <c r="BC337" s="28">
        <f t="shared" si="56"/>
        <v>0</v>
      </c>
      <c r="BD337" s="28">
        <f t="shared" si="57"/>
        <v>0</v>
      </c>
      <c r="BE337" s="28">
        <f t="shared" si="58"/>
        <v>0</v>
      </c>
      <c r="BF337" s="28">
        <f t="shared" si="59"/>
        <v>0</v>
      </c>
      <c r="BG337" s="29">
        <f t="shared" si="60"/>
        <v>0</v>
      </c>
    </row>
    <row r="338" spans="5:59" ht="20.100000000000001" customHeight="1" x14ac:dyDescent="0.15">
      <c r="E338" s="12">
        <v>1</v>
      </c>
      <c r="G338" s="17"/>
      <c r="I338" s="17">
        <v>2</v>
      </c>
      <c r="J338" s="26"/>
      <c r="K338" s="17"/>
      <c r="L338" s="17"/>
      <c r="M338" s="17"/>
      <c r="O338" s="17">
        <v>1</v>
      </c>
      <c r="P338" s="17"/>
      <c r="Q338" s="17"/>
      <c r="R338" s="17"/>
      <c r="S338" s="17"/>
      <c r="U338" s="17">
        <v>1</v>
      </c>
      <c r="AA338" s="17">
        <f t="shared" si="53"/>
        <v>0</v>
      </c>
      <c r="AB338" s="27"/>
      <c r="AC338" s="27"/>
      <c r="AD338" s="27"/>
      <c r="AE338" s="27"/>
      <c r="AF338" s="27"/>
      <c r="AG338" s="27"/>
      <c r="AH338" s="27"/>
      <c r="AI338" s="27"/>
      <c r="AJ338" s="27"/>
      <c r="AY338" s="13">
        <f t="shared" ref="AY338:AY401" si="61">IF(O338=0,0,1)</f>
        <v>1</v>
      </c>
      <c r="AZ338" s="28">
        <f t="shared" si="54"/>
        <v>0</v>
      </c>
      <c r="BA338" s="28">
        <f t="shared" si="55"/>
        <v>0</v>
      </c>
      <c r="BB338" s="28">
        <f t="shared" si="52"/>
        <v>0</v>
      </c>
      <c r="BC338" s="28">
        <f t="shared" si="56"/>
        <v>0</v>
      </c>
      <c r="BD338" s="28">
        <f t="shared" si="57"/>
        <v>0</v>
      </c>
      <c r="BE338" s="28">
        <f t="shared" si="58"/>
        <v>0</v>
      </c>
      <c r="BF338" s="28">
        <f t="shared" si="59"/>
        <v>0</v>
      </c>
      <c r="BG338" s="29">
        <f t="shared" si="60"/>
        <v>0</v>
      </c>
    </row>
    <row r="339" spans="5:59" ht="20.100000000000001" customHeight="1" x14ac:dyDescent="0.15">
      <c r="E339" s="12">
        <v>1</v>
      </c>
      <c r="G339" s="17"/>
      <c r="I339" s="17">
        <v>2</v>
      </c>
      <c r="J339" s="26"/>
      <c r="K339" s="17"/>
      <c r="L339" s="17"/>
      <c r="M339" s="17"/>
      <c r="O339" s="17">
        <v>1</v>
      </c>
      <c r="P339" s="17"/>
      <c r="Q339" s="17"/>
      <c r="R339" s="17"/>
      <c r="S339" s="17"/>
      <c r="U339" s="17">
        <v>1</v>
      </c>
      <c r="AA339" s="17">
        <f t="shared" si="53"/>
        <v>0</v>
      </c>
      <c r="AB339" s="27"/>
      <c r="AC339" s="27"/>
      <c r="AD339" s="27"/>
      <c r="AE339" s="27"/>
      <c r="AF339" s="27"/>
      <c r="AG339" s="27"/>
      <c r="AH339" s="27"/>
      <c r="AI339" s="27"/>
      <c r="AJ339" s="27"/>
      <c r="AY339" s="13">
        <f t="shared" si="61"/>
        <v>1</v>
      </c>
      <c r="AZ339" s="28">
        <f t="shared" si="54"/>
        <v>0</v>
      </c>
      <c r="BA339" s="28">
        <f t="shared" si="55"/>
        <v>0</v>
      </c>
      <c r="BB339" s="28">
        <f t="shared" si="52"/>
        <v>0</v>
      </c>
      <c r="BC339" s="28">
        <f t="shared" si="56"/>
        <v>0</v>
      </c>
      <c r="BD339" s="28">
        <f t="shared" si="57"/>
        <v>0</v>
      </c>
      <c r="BE339" s="28">
        <f t="shared" si="58"/>
        <v>0</v>
      </c>
      <c r="BF339" s="28">
        <f t="shared" si="59"/>
        <v>0</v>
      </c>
      <c r="BG339" s="29">
        <f t="shared" si="60"/>
        <v>0</v>
      </c>
    </row>
    <row r="340" spans="5:59" ht="20.100000000000001" customHeight="1" x14ac:dyDescent="0.15">
      <c r="E340" s="12">
        <v>1</v>
      </c>
      <c r="G340" s="17"/>
      <c r="I340" s="17">
        <v>2</v>
      </c>
      <c r="J340" s="26"/>
      <c r="K340" s="17"/>
      <c r="L340" s="17"/>
      <c r="M340" s="17"/>
      <c r="O340" s="17">
        <v>1</v>
      </c>
      <c r="P340" s="17"/>
      <c r="Q340" s="17"/>
      <c r="R340" s="17"/>
      <c r="S340" s="17"/>
      <c r="U340" s="17">
        <v>1</v>
      </c>
      <c r="AA340" s="17">
        <f t="shared" si="53"/>
        <v>0</v>
      </c>
      <c r="AB340" s="27"/>
      <c r="AC340" s="27"/>
      <c r="AD340" s="27"/>
      <c r="AE340" s="27"/>
      <c r="AF340" s="27"/>
      <c r="AG340" s="27"/>
      <c r="AH340" s="27"/>
      <c r="AI340" s="27"/>
      <c r="AJ340" s="27"/>
      <c r="AY340" s="13">
        <f t="shared" si="61"/>
        <v>1</v>
      </c>
      <c r="AZ340" s="28">
        <f t="shared" si="54"/>
        <v>0</v>
      </c>
      <c r="BA340" s="28">
        <f t="shared" si="55"/>
        <v>0</v>
      </c>
      <c r="BB340" s="28">
        <f t="shared" si="52"/>
        <v>0</v>
      </c>
      <c r="BC340" s="28">
        <f t="shared" si="56"/>
        <v>0</v>
      </c>
      <c r="BD340" s="28">
        <f t="shared" si="57"/>
        <v>0</v>
      </c>
      <c r="BE340" s="28">
        <f t="shared" si="58"/>
        <v>0</v>
      </c>
      <c r="BF340" s="28">
        <f t="shared" si="59"/>
        <v>0</v>
      </c>
      <c r="BG340" s="29">
        <f t="shared" si="60"/>
        <v>0</v>
      </c>
    </row>
    <row r="341" spans="5:59" ht="20.100000000000001" customHeight="1" x14ac:dyDescent="0.15">
      <c r="E341" s="12">
        <v>1</v>
      </c>
      <c r="G341" s="17"/>
      <c r="I341" s="17">
        <v>2</v>
      </c>
      <c r="J341" s="26"/>
      <c r="K341" s="17"/>
      <c r="L341" s="17"/>
      <c r="M341" s="17"/>
      <c r="O341" s="17">
        <v>1</v>
      </c>
      <c r="P341" s="17"/>
      <c r="Q341" s="17"/>
      <c r="R341" s="17"/>
      <c r="S341" s="17"/>
      <c r="U341" s="17">
        <v>1</v>
      </c>
      <c r="AA341" s="17">
        <f t="shared" si="53"/>
        <v>0</v>
      </c>
      <c r="AB341" s="27"/>
      <c r="AC341" s="27"/>
      <c r="AD341" s="27"/>
      <c r="AE341" s="27"/>
      <c r="AF341" s="27"/>
      <c r="AG341" s="27"/>
      <c r="AH341" s="27"/>
      <c r="AI341" s="27"/>
      <c r="AJ341" s="27"/>
      <c r="AY341" s="13">
        <f t="shared" si="61"/>
        <v>1</v>
      </c>
      <c r="AZ341" s="28">
        <f t="shared" si="54"/>
        <v>0</v>
      </c>
      <c r="BA341" s="28">
        <f t="shared" si="55"/>
        <v>0</v>
      </c>
      <c r="BB341" s="28">
        <f t="shared" si="52"/>
        <v>0</v>
      </c>
      <c r="BC341" s="28">
        <f t="shared" si="56"/>
        <v>0</v>
      </c>
      <c r="BD341" s="28">
        <f t="shared" si="57"/>
        <v>0</v>
      </c>
      <c r="BE341" s="28">
        <f t="shared" si="58"/>
        <v>0</v>
      </c>
      <c r="BF341" s="28">
        <f t="shared" si="59"/>
        <v>0</v>
      </c>
      <c r="BG341" s="29">
        <f t="shared" si="60"/>
        <v>0</v>
      </c>
    </row>
    <row r="342" spans="5:59" ht="20.100000000000001" customHeight="1" x14ac:dyDescent="0.15">
      <c r="E342" s="12">
        <v>1</v>
      </c>
      <c r="G342" s="17"/>
      <c r="I342" s="17">
        <v>2</v>
      </c>
      <c r="J342" s="26"/>
      <c r="K342" s="17"/>
      <c r="L342" s="17"/>
      <c r="M342" s="17"/>
      <c r="O342" s="17">
        <v>1</v>
      </c>
      <c r="P342" s="17"/>
      <c r="Q342" s="17"/>
      <c r="R342" s="17"/>
      <c r="S342" s="17"/>
      <c r="U342" s="17">
        <v>1</v>
      </c>
      <c r="AA342" s="17">
        <f t="shared" si="53"/>
        <v>0</v>
      </c>
      <c r="AB342" s="27"/>
      <c r="AC342" s="27"/>
      <c r="AD342" s="27"/>
      <c r="AE342" s="27"/>
      <c r="AF342" s="27"/>
      <c r="AG342" s="27"/>
      <c r="AH342" s="27"/>
      <c r="AI342" s="27"/>
      <c r="AJ342" s="27"/>
      <c r="AY342" s="13">
        <f t="shared" si="61"/>
        <v>1</v>
      </c>
      <c r="AZ342" s="28">
        <f t="shared" si="54"/>
        <v>0</v>
      </c>
      <c r="BA342" s="28">
        <f t="shared" si="55"/>
        <v>0</v>
      </c>
      <c r="BB342" s="28">
        <f t="shared" si="52"/>
        <v>0</v>
      </c>
      <c r="BC342" s="28">
        <f t="shared" si="56"/>
        <v>0</v>
      </c>
      <c r="BD342" s="28">
        <f t="shared" si="57"/>
        <v>0</v>
      </c>
      <c r="BE342" s="28">
        <f t="shared" si="58"/>
        <v>0</v>
      </c>
      <c r="BF342" s="28">
        <f t="shared" si="59"/>
        <v>0</v>
      </c>
      <c r="BG342" s="29">
        <f t="shared" si="60"/>
        <v>0</v>
      </c>
    </row>
    <row r="343" spans="5:59" ht="20.100000000000001" customHeight="1" x14ac:dyDescent="0.15">
      <c r="E343" s="12">
        <v>1</v>
      </c>
      <c r="G343" s="17"/>
      <c r="I343" s="17">
        <v>2</v>
      </c>
      <c r="J343" s="26"/>
      <c r="K343" s="17"/>
      <c r="L343" s="17"/>
      <c r="M343" s="17"/>
      <c r="O343" s="17">
        <v>1</v>
      </c>
      <c r="P343" s="17"/>
      <c r="Q343" s="17"/>
      <c r="R343" s="17"/>
      <c r="S343" s="17"/>
      <c r="U343" s="17">
        <v>1</v>
      </c>
      <c r="AA343" s="17">
        <f t="shared" si="53"/>
        <v>0</v>
      </c>
      <c r="AB343" s="27"/>
      <c r="AC343" s="27"/>
      <c r="AD343" s="27"/>
      <c r="AE343" s="27"/>
      <c r="AF343" s="27"/>
      <c r="AG343" s="27"/>
      <c r="AH343" s="27"/>
      <c r="AI343" s="27"/>
      <c r="AJ343" s="27"/>
      <c r="AY343" s="13">
        <f t="shared" si="61"/>
        <v>1</v>
      </c>
      <c r="AZ343" s="28">
        <f t="shared" si="54"/>
        <v>0</v>
      </c>
      <c r="BA343" s="28">
        <f t="shared" si="55"/>
        <v>0</v>
      </c>
      <c r="BB343" s="28">
        <f t="shared" si="52"/>
        <v>0</v>
      </c>
      <c r="BC343" s="28">
        <f t="shared" si="56"/>
        <v>0</v>
      </c>
      <c r="BD343" s="28">
        <f t="shared" si="57"/>
        <v>0</v>
      </c>
      <c r="BE343" s="28">
        <f t="shared" si="58"/>
        <v>0</v>
      </c>
      <c r="BF343" s="28">
        <f t="shared" si="59"/>
        <v>0</v>
      </c>
      <c r="BG343" s="29">
        <f t="shared" si="60"/>
        <v>0</v>
      </c>
    </row>
    <row r="344" spans="5:59" ht="20.100000000000001" customHeight="1" x14ac:dyDescent="0.15">
      <c r="E344" s="12">
        <v>1</v>
      </c>
      <c r="G344" s="17"/>
      <c r="I344" s="17">
        <v>2</v>
      </c>
      <c r="J344" s="26"/>
      <c r="K344" s="17"/>
      <c r="L344" s="17"/>
      <c r="M344" s="17"/>
      <c r="O344" s="17">
        <v>1</v>
      </c>
      <c r="P344" s="17"/>
      <c r="Q344" s="17"/>
      <c r="R344" s="17"/>
      <c r="S344" s="17"/>
      <c r="U344" s="17">
        <v>1</v>
      </c>
      <c r="AA344" s="17">
        <f t="shared" si="53"/>
        <v>0</v>
      </c>
      <c r="AB344" s="27"/>
      <c r="AC344" s="27"/>
      <c r="AD344" s="27"/>
      <c r="AE344" s="27"/>
      <c r="AF344" s="27"/>
      <c r="AG344" s="27"/>
      <c r="AH344" s="27"/>
      <c r="AI344" s="27"/>
      <c r="AJ344" s="27"/>
      <c r="AY344" s="13">
        <f t="shared" si="61"/>
        <v>1</v>
      </c>
      <c r="AZ344" s="28">
        <f t="shared" si="54"/>
        <v>0</v>
      </c>
      <c r="BA344" s="28">
        <f t="shared" si="55"/>
        <v>0</v>
      </c>
      <c r="BB344" s="28">
        <f t="shared" si="52"/>
        <v>0</v>
      </c>
      <c r="BC344" s="28">
        <f t="shared" si="56"/>
        <v>0</v>
      </c>
      <c r="BD344" s="28">
        <f t="shared" si="57"/>
        <v>0</v>
      </c>
      <c r="BE344" s="28">
        <f t="shared" si="58"/>
        <v>0</v>
      </c>
      <c r="BF344" s="28">
        <f t="shared" si="59"/>
        <v>0</v>
      </c>
      <c r="BG344" s="29">
        <f t="shared" si="60"/>
        <v>0</v>
      </c>
    </row>
    <row r="345" spans="5:59" ht="20.100000000000001" customHeight="1" x14ac:dyDescent="0.15">
      <c r="E345" s="12">
        <v>1</v>
      </c>
      <c r="G345" s="17"/>
      <c r="I345" s="17">
        <v>2</v>
      </c>
      <c r="J345" s="26"/>
      <c r="K345" s="17"/>
      <c r="L345" s="17"/>
      <c r="M345" s="17"/>
      <c r="O345" s="17">
        <v>1</v>
      </c>
      <c r="P345" s="17"/>
      <c r="Q345" s="17"/>
      <c r="R345" s="17"/>
      <c r="S345" s="17"/>
      <c r="U345" s="17">
        <v>1</v>
      </c>
      <c r="AA345" s="17">
        <f t="shared" si="53"/>
        <v>0</v>
      </c>
      <c r="AB345" s="27"/>
      <c r="AC345" s="27"/>
      <c r="AD345" s="27"/>
      <c r="AE345" s="27"/>
      <c r="AF345" s="27"/>
      <c r="AG345" s="27"/>
      <c r="AH345" s="27"/>
      <c r="AI345" s="27"/>
      <c r="AJ345" s="27"/>
      <c r="AY345" s="13">
        <f t="shared" si="61"/>
        <v>1</v>
      </c>
      <c r="AZ345" s="28">
        <f t="shared" si="54"/>
        <v>0</v>
      </c>
      <c r="BA345" s="28">
        <f t="shared" si="55"/>
        <v>0</v>
      </c>
      <c r="BB345" s="28">
        <f t="shared" si="52"/>
        <v>0</v>
      </c>
      <c r="BC345" s="28">
        <f t="shared" si="56"/>
        <v>0</v>
      </c>
      <c r="BD345" s="28">
        <f t="shared" si="57"/>
        <v>0</v>
      </c>
      <c r="BE345" s="28">
        <f t="shared" si="58"/>
        <v>0</v>
      </c>
      <c r="BF345" s="28">
        <f t="shared" si="59"/>
        <v>0</v>
      </c>
      <c r="BG345" s="29">
        <f t="shared" si="60"/>
        <v>0</v>
      </c>
    </row>
    <row r="346" spans="5:59" ht="20.100000000000001" customHeight="1" x14ac:dyDescent="0.15">
      <c r="E346" s="12">
        <v>1</v>
      </c>
      <c r="G346" s="17"/>
      <c r="I346" s="17">
        <v>2</v>
      </c>
      <c r="J346" s="26"/>
      <c r="K346" s="17"/>
      <c r="L346" s="17"/>
      <c r="M346" s="17"/>
      <c r="O346" s="17">
        <v>1</v>
      </c>
      <c r="P346" s="17"/>
      <c r="Q346" s="17"/>
      <c r="R346" s="17"/>
      <c r="S346" s="17"/>
      <c r="U346" s="17">
        <v>1</v>
      </c>
      <c r="AA346" s="17">
        <f t="shared" si="53"/>
        <v>0</v>
      </c>
      <c r="AB346" s="27"/>
      <c r="AC346" s="27"/>
      <c r="AD346" s="27"/>
      <c r="AE346" s="27"/>
      <c r="AF346" s="27"/>
      <c r="AG346" s="27"/>
      <c r="AH346" s="27"/>
      <c r="AI346" s="27"/>
      <c r="AJ346" s="27"/>
      <c r="AY346" s="13">
        <f t="shared" si="61"/>
        <v>1</v>
      </c>
      <c r="AZ346" s="28">
        <f t="shared" si="54"/>
        <v>0</v>
      </c>
      <c r="BA346" s="28">
        <f t="shared" si="55"/>
        <v>0</v>
      </c>
      <c r="BB346" s="28">
        <f t="shared" si="52"/>
        <v>0</v>
      </c>
      <c r="BC346" s="28">
        <f t="shared" si="56"/>
        <v>0</v>
      </c>
      <c r="BD346" s="28">
        <f t="shared" si="57"/>
        <v>0</v>
      </c>
      <c r="BE346" s="28">
        <f t="shared" si="58"/>
        <v>0</v>
      </c>
      <c r="BF346" s="28">
        <f t="shared" si="59"/>
        <v>0</v>
      </c>
      <c r="BG346" s="29">
        <f t="shared" si="60"/>
        <v>0</v>
      </c>
    </row>
    <row r="347" spans="5:59" ht="20.100000000000001" customHeight="1" x14ac:dyDescent="0.15">
      <c r="E347" s="12">
        <v>1</v>
      </c>
      <c r="G347" s="17"/>
      <c r="I347" s="17">
        <v>2</v>
      </c>
      <c r="J347" s="26"/>
      <c r="K347" s="17"/>
      <c r="L347" s="17"/>
      <c r="M347" s="17"/>
      <c r="O347" s="17">
        <v>1</v>
      </c>
      <c r="P347" s="17"/>
      <c r="Q347" s="17"/>
      <c r="R347" s="17"/>
      <c r="S347" s="17"/>
      <c r="U347" s="17">
        <v>1</v>
      </c>
      <c r="AA347" s="17">
        <f t="shared" si="53"/>
        <v>0</v>
      </c>
      <c r="AB347" s="27"/>
      <c r="AC347" s="27"/>
      <c r="AD347" s="27"/>
      <c r="AE347" s="27"/>
      <c r="AF347" s="27"/>
      <c r="AG347" s="27"/>
      <c r="AH347" s="27"/>
      <c r="AI347" s="27"/>
      <c r="AJ347" s="27"/>
      <c r="AY347" s="13">
        <f t="shared" si="61"/>
        <v>1</v>
      </c>
      <c r="AZ347" s="28">
        <f t="shared" si="54"/>
        <v>0</v>
      </c>
      <c r="BA347" s="28">
        <f t="shared" si="55"/>
        <v>0</v>
      </c>
      <c r="BB347" s="28">
        <f t="shared" si="52"/>
        <v>0</v>
      </c>
      <c r="BC347" s="28">
        <f t="shared" si="56"/>
        <v>0</v>
      </c>
      <c r="BD347" s="28">
        <f t="shared" si="57"/>
        <v>0</v>
      </c>
      <c r="BE347" s="28">
        <f t="shared" si="58"/>
        <v>0</v>
      </c>
      <c r="BF347" s="28">
        <f t="shared" si="59"/>
        <v>0</v>
      </c>
      <c r="BG347" s="29">
        <f t="shared" si="60"/>
        <v>0</v>
      </c>
    </row>
    <row r="348" spans="5:59" ht="20.100000000000001" customHeight="1" x14ac:dyDescent="0.15">
      <c r="E348" s="12">
        <v>1</v>
      </c>
      <c r="I348" s="17">
        <v>2</v>
      </c>
      <c r="J348" s="26"/>
      <c r="K348" s="17"/>
      <c r="L348" s="17"/>
      <c r="M348" s="17"/>
      <c r="O348" s="17">
        <v>1</v>
      </c>
      <c r="U348" s="17">
        <v>1</v>
      </c>
      <c r="AA348" s="17">
        <f t="shared" si="53"/>
        <v>0</v>
      </c>
      <c r="AB348" s="27"/>
      <c r="AC348" s="27"/>
      <c r="AD348" s="27"/>
      <c r="AE348" s="27"/>
      <c r="AF348" s="27"/>
      <c r="AG348" s="27"/>
      <c r="AH348" s="27"/>
      <c r="AI348" s="27"/>
      <c r="AJ348" s="27"/>
      <c r="AY348" s="13">
        <f t="shared" si="61"/>
        <v>1</v>
      </c>
      <c r="AZ348" s="28">
        <f t="shared" si="54"/>
        <v>0</v>
      </c>
      <c r="BA348" s="28">
        <f t="shared" si="55"/>
        <v>0</v>
      </c>
      <c r="BB348" s="28">
        <f t="shared" si="52"/>
        <v>0</v>
      </c>
      <c r="BC348" s="28">
        <f t="shared" si="56"/>
        <v>0</v>
      </c>
      <c r="BD348" s="28">
        <f t="shared" si="57"/>
        <v>0</v>
      </c>
      <c r="BE348" s="28">
        <f t="shared" si="58"/>
        <v>0</v>
      </c>
      <c r="BF348" s="28">
        <f t="shared" si="59"/>
        <v>0</v>
      </c>
      <c r="BG348" s="29">
        <f t="shared" si="60"/>
        <v>0</v>
      </c>
    </row>
    <row r="349" spans="5:59" ht="20.100000000000001" customHeight="1" x14ac:dyDescent="0.15">
      <c r="E349" s="12">
        <v>1</v>
      </c>
      <c r="I349" s="17">
        <v>2</v>
      </c>
      <c r="J349" s="26"/>
      <c r="K349" s="17"/>
      <c r="L349" s="17"/>
      <c r="M349" s="17"/>
      <c r="O349" s="17">
        <v>1</v>
      </c>
      <c r="U349" s="17">
        <v>1</v>
      </c>
      <c r="AA349" s="17">
        <f t="shared" si="53"/>
        <v>0</v>
      </c>
      <c r="AB349" s="27"/>
      <c r="AC349" s="27"/>
      <c r="AD349" s="27"/>
      <c r="AE349" s="27"/>
      <c r="AF349" s="27"/>
      <c r="AG349" s="27"/>
      <c r="AH349" s="27"/>
      <c r="AI349" s="27"/>
      <c r="AJ349" s="27"/>
      <c r="AY349" s="13">
        <f t="shared" si="61"/>
        <v>1</v>
      </c>
      <c r="AZ349" s="28">
        <f t="shared" si="54"/>
        <v>0</v>
      </c>
      <c r="BA349" s="28">
        <f t="shared" si="55"/>
        <v>0</v>
      </c>
      <c r="BB349" s="28">
        <f t="shared" si="52"/>
        <v>0</v>
      </c>
      <c r="BC349" s="28">
        <f t="shared" si="56"/>
        <v>0</v>
      </c>
      <c r="BD349" s="28">
        <f t="shared" si="57"/>
        <v>0</v>
      </c>
      <c r="BE349" s="28">
        <f t="shared" si="58"/>
        <v>0</v>
      </c>
      <c r="BF349" s="28">
        <f t="shared" si="59"/>
        <v>0</v>
      </c>
      <c r="BG349" s="29">
        <f t="shared" si="60"/>
        <v>0</v>
      </c>
    </row>
    <row r="350" spans="5:59" ht="20.100000000000001" customHeight="1" x14ac:dyDescent="0.15">
      <c r="E350" s="12">
        <v>1</v>
      </c>
      <c r="I350" s="17">
        <v>2</v>
      </c>
      <c r="J350" s="26"/>
      <c r="K350" s="17"/>
      <c r="L350" s="17"/>
      <c r="O350" s="17">
        <v>1</v>
      </c>
      <c r="U350" s="17">
        <v>1</v>
      </c>
      <c r="AA350" s="17">
        <f t="shared" si="53"/>
        <v>0</v>
      </c>
      <c r="AB350" s="27"/>
      <c r="AC350" s="27"/>
      <c r="AD350" s="27"/>
      <c r="AE350" s="27"/>
      <c r="AF350" s="27"/>
      <c r="AG350" s="27"/>
      <c r="AH350" s="27"/>
      <c r="AI350" s="27"/>
      <c r="AJ350" s="27"/>
      <c r="AY350" s="13">
        <f t="shared" si="61"/>
        <v>1</v>
      </c>
      <c r="AZ350" s="28">
        <f t="shared" si="54"/>
        <v>0</v>
      </c>
      <c r="BA350" s="28">
        <f t="shared" si="55"/>
        <v>0</v>
      </c>
      <c r="BB350" s="28">
        <f t="shared" si="52"/>
        <v>0</v>
      </c>
      <c r="BC350" s="28">
        <f t="shared" si="56"/>
        <v>0</v>
      </c>
      <c r="BD350" s="28">
        <f t="shared" si="57"/>
        <v>0</v>
      </c>
      <c r="BE350" s="28">
        <f t="shared" si="58"/>
        <v>0</v>
      </c>
      <c r="BF350" s="28">
        <f t="shared" si="59"/>
        <v>0</v>
      </c>
      <c r="BG350" s="29">
        <f t="shared" si="60"/>
        <v>0</v>
      </c>
    </row>
    <row r="351" spans="5:59" ht="20.100000000000001" customHeight="1" x14ac:dyDescent="0.15">
      <c r="E351" s="12">
        <v>1</v>
      </c>
      <c r="I351" s="17">
        <v>2</v>
      </c>
      <c r="J351" s="26"/>
      <c r="K351" s="17"/>
      <c r="L351" s="17"/>
      <c r="O351" s="17">
        <v>1</v>
      </c>
      <c r="U351" s="17">
        <v>1</v>
      </c>
      <c r="AA351" s="17">
        <f t="shared" si="53"/>
        <v>0</v>
      </c>
      <c r="AB351" s="27"/>
      <c r="AC351" s="27"/>
      <c r="AD351" s="27"/>
      <c r="AE351" s="27"/>
      <c r="AF351" s="27"/>
      <c r="AG351" s="27"/>
      <c r="AH351" s="27"/>
      <c r="AI351" s="27"/>
      <c r="AJ351" s="27"/>
      <c r="AY351" s="13">
        <f t="shared" si="61"/>
        <v>1</v>
      </c>
      <c r="AZ351" s="28">
        <f t="shared" si="54"/>
        <v>0</v>
      </c>
      <c r="BA351" s="28">
        <f t="shared" si="55"/>
        <v>0</v>
      </c>
      <c r="BB351" s="28">
        <f t="shared" si="52"/>
        <v>0</v>
      </c>
      <c r="BC351" s="28">
        <f t="shared" si="56"/>
        <v>0</v>
      </c>
      <c r="BD351" s="28">
        <f t="shared" si="57"/>
        <v>0</v>
      </c>
      <c r="BE351" s="28">
        <f t="shared" si="58"/>
        <v>0</v>
      </c>
      <c r="BF351" s="28">
        <f t="shared" si="59"/>
        <v>0</v>
      </c>
      <c r="BG351" s="29">
        <f t="shared" si="60"/>
        <v>0</v>
      </c>
    </row>
    <row r="352" spans="5:59" ht="20.100000000000001" customHeight="1" x14ac:dyDescent="0.15">
      <c r="E352" s="12">
        <v>1</v>
      </c>
      <c r="G352" s="17"/>
      <c r="I352" s="17">
        <v>2</v>
      </c>
      <c r="J352" s="26"/>
      <c r="K352" s="17"/>
      <c r="L352" s="17"/>
      <c r="O352" s="17">
        <v>1</v>
      </c>
      <c r="P352" s="17"/>
      <c r="Q352" s="17"/>
      <c r="R352" s="17"/>
      <c r="S352" s="17"/>
      <c r="U352" s="17">
        <v>1</v>
      </c>
      <c r="AA352" s="17">
        <f t="shared" si="53"/>
        <v>0</v>
      </c>
      <c r="AB352" s="27"/>
      <c r="AC352" s="27"/>
      <c r="AD352" s="27"/>
      <c r="AE352" s="27"/>
      <c r="AF352" s="27"/>
      <c r="AG352" s="27"/>
      <c r="AH352" s="27"/>
      <c r="AI352" s="27"/>
      <c r="AJ352" s="27"/>
      <c r="AY352" s="13">
        <f t="shared" si="61"/>
        <v>1</v>
      </c>
      <c r="AZ352" s="28">
        <f t="shared" si="54"/>
        <v>0</v>
      </c>
      <c r="BA352" s="28">
        <f t="shared" si="55"/>
        <v>0</v>
      </c>
      <c r="BB352" s="28">
        <f t="shared" si="52"/>
        <v>0</v>
      </c>
      <c r="BC352" s="28">
        <f t="shared" si="56"/>
        <v>0</v>
      </c>
      <c r="BD352" s="28">
        <f t="shared" si="57"/>
        <v>0</v>
      </c>
      <c r="BE352" s="28">
        <f t="shared" si="58"/>
        <v>0</v>
      </c>
      <c r="BF352" s="28">
        <f t="shared" si="59"/>
        <v>0</v>
      </c>
      <c r="BG352" s="29">
        <f t="shared" si="60"/>
        <v>0</v>
      </c>
    </row>
    <row r="353" spans="4:59" ht="20.100000000000001" customHeight="1" x14ac:dyDescent="0.15">
      <c r="E353" s="12">
        <v>1</v>
      </c>
      <c r="G353" s="17"/>
      <c r="I353" s="17">
        <v>2</v>
      </c>
      <c r="J353" s="26"/>
      <c r="K353" s="17"/>
      <c r="L353" s="17"/>
      <c r="O353" s="17">
        <v>1</v>
      </c>
      <c r="P353" s="17"/>
      <c r="Q353" s="17"/>
      <c r="R353" s="17"/>
      <c r="S353" s="17"/>
      <c r="U353" s="17">
        <v>1</v>
      </c>
      <c r="AA353" s="17">
        <f t="shared" si="53"/>
        <v>0</v>
      </c>
      <c r="AB353" s="27"/>
      <c r="AC353" s="27"/>
      <c r="AD353" s="27"/>
      <c r="AE353" s="27"/>
      <c r="AF353" s="27"/>
      <c r="AG353" s="27"/>
      <c r="AH353" s="27"/>
      <c r="AI353" s="27"/>
      <c r="AJ353" s="27"/>
      <c r="AY353" s="13">
        <f t="shared" si="61"/>
        <v>1</v>
      </c>
      <c r="AZ353" s="28">
        <f t="shared" si="54"/>
        <v>0</v>
      </c>
      <c r="BA353" s="28">
        <f t="shared" si="55"/>
        <v>0</v>
      </c>
      <c r="BB353" s="28">
        <f t="shared" si="52"/>
        <v>0</v>
      </c>
      <c r="BC353" s="28">
        <f t="shared" si="56"/>
        <v>0</v>
      </c>
      <c r="BD353" s="28">
        <f t="shared" si="57"/>
        <v>0</v>
      </c>
      <c r="BE353" s="28">
        <f t="shared" si="58"/>
        <v>0</v>
      </c>
      <c r="BF353" s="28">
        <f t="shared" si="59"/>
        <v>0</v>
      </c>
      <c r="BG353" s="29">
        <f t="shared" si="60"/>
        <v>0</v>
      </c>
    </row>
    <row r="354" spans="4:59" ht="20.100000000000001" customHeight="1" x14ac:dyDescent="0.15">
      <c r="E354" s="12">
        <v>1</v>
      </c>
      <c r="G354" s="17"/>
      <c r="I354" s="17">
        <v>2</v>
      </c>
      <c r="J354" s="26"/>
      <c r="K354" s="17"/>
      <c r="L354" s="17"/>
      <c r="M354" s="17"/>
      <c r="O354" s="17">
        <v>1</v>
      </c>
      <c r="P354" s="17"/>
      <c r="Q354" s="17"/>
      <c r="R354" s="17"/>
      <c r="S354" s="17"/>
      <c r="U354" s="17">
        <v>1</v>
      </c>
      <c r="AA354" s="17">
        <f t="shared" si="53"/>
        <v>0</v>
      </c>
      <c r="AB354" s="27"/>
      <c r="AC354" s="27"/>
      <c r="AD354" s="27"/>
      <c r="AE354" s="27"/>
      <c r="AF354" s="27"/>
      <c r="AG354" s="27"/>
      <c r="AH354" s="27"/>
      <c r="AI354" s="27"/>
      <c r="AJ354" s="27"/>
      <c r="AY354" s="13">
        <f t="shared" si="61"/>
        <v>1</v>
      </c>
      <c r="AZ354" s="28">
        <f t="shared" si="54"/>
        <v>0</v>
      </c>
      <c r="BA354" s="28">
        <f t="shared" si="55"/>
        <v>0</v>
      </c>
      <c r="BB354" s="28">
        <f t="shared" si="52"/>
        <v>0</v>
      </c>
      <c r="BC354" s="28">
        <f t="shared" si="56"/>
        <v>0</v>
      </c>
      <c r="BD354" s="28">
        <f t="shared" si="57"/>
        <v>0</v>
      </c>
      <c r="BE354" s="28">
        <f t="shared" si="58"/>
        <v>0</v>
      </c>
      <c r="BF354" s="28">
        <f t="shared" si="59"/>
        <v>0</v>
      </c>
      <c r="BG354" s="29">
        <f t="shared" si="60"/>
        <v>0</v>
      </c>
    </row>
    <row r="355" spans="4:59" ht="20.100000000000001" customHeight="1" x14ac:dyDescent="0.15">
      <c r="E355" s="12">
        <v>1</v>
      </c>
      <c r="G355" s="17"/>
      <c r="I355" s="17">
        <v>2</v>
      </c>
      <c r="J355" s="26"/>
      <c r="K355" s="17"/>
      <c r="L355" s="17"/>
      <c r="M355" s="17"/>
      <c r="O355" s="17">
        <v>1</v>
      </c>
      <c r="P355" s="17"/>
      <c r="Q355" s="17"/>
      <c r="R355" s="17"/>
      <c r="S355" s="17"/>
      <c r="U355" s="17">
        <v>1</v>
      </c>
      <c r="AA355" s="17">
        <f t="shared" si="53"/>
        <v>0</v>
      </c>
      <c r="AB355" s="27"/>
      <c r="AC355" s="27"/>
      <c r="AD355" s="27"/>
      <c r="AE355" s="27"/>
      <c r="AF355" s="27"/>
      <c r="AG355" s="27"/>
      <c r="AH355" s="27"/>
      <c r="AI355" s="27"/>
      <c r="AJ355" s="27"/>
      <c r="AY355" s="13">
        <f t="shared" si="61"/>
        <v>1</v>
      </c>
      <c r="AZ355" s="28">
        <f t="shared" si="54"/>
        <v>0</v>
      </c>
      <c r="BA355" s="28">
        <f t="shared" si="55"/>
        <v>0</v>
      </c>
      <c r="BB355" s="28">
        <f t="shared" si="52"/>
        <v>0</v>
      </c>
      <c r="BC355" s="28">
        <f t="shared" si="56"/>
        <v>0</v>
      </c>
      <c r="BD355" s="28">
        <f t="shared" si="57"/>
        <v>0</v>
      </c>
      <c r="BE355" s="28">
        <f t="shared" si="58"/>
        <v>0</v>
      </c>
      <c r="BF355" s="28">
        <f t="shared" si="59"/>
        <v>0</v>
      </c>
      <c r="BG355" s="29">
        <f t="shared" si="60"/>
        <v>0</v>
      </c>
    </row>
    <row r="356" spans="4:59" ht="20.100000000000001" customHeight="1" x14ac:dyDescent="0.15">
      <c r="E356" s="12">
        <v>1</v>
      </c>
      <c r="G356" s="17"/>
      <c r="I356" s="17">
        <v>2</v>
      </c>
      <c r="J356" s="26"/>
      <c r="K356" s="17"/>
      <c r="L356" s="17"/>
      <c r="M356" s="17"/>
      <c r="O356" s="17">
        <v>1</v>
      </c>
      <c r="P356" s="17"/>
      <c r="Q356" s="17"/>
      <c r="R356" s="17"/>
      <c r="S356" s="17"/>
      <c r="U356" s="17">
        <v>1</v>
      </c>
      <c r="AA356" s="17">
        <f t="shared" si="53"/>
        <v>0</v>
      </c>
      <c r="AB356" s="27"/>
      <c r="AC356" s="27"/>
      <c r="AD356" s="27"/>
      <c r="AE356" s="27"/>
      <c r="AF356" s="27"/>
      <c r="AG356" s="27"/>
      <c r="AH356" s="27"/>
      <c r="AI356" s="27"/>
      <c r="AJ356" s="27"/>
      <c r="AY356" s="13">
        <f t="shared" si="61"/>
        <v>1</v>
      </c>
      <c r="AZ356" s="28">
        <f t="shared" si="54"/>
        <v>0</v>
      </c>
      <c r="BA356" s="28">
        <f t="shared" si="55"/>
        <v>0</v>
      </c>
      <c r="BB356" s="28">
        <f t="shared" si="52"/>
        <v>0</v>
      </c>
      <c r="BC356" s="28">
        <f t="shared" si="56"/>
        <v>0</v>
      </c>
      <c r="BD356" s="28">
        <f t="shared" si="57"/>
        <v>0</v>
      </c>
      <c r="BE356" s="28">
        <f t="shared" si="58"/>
        <v>0</v>
      </c>
      <c r="BF356" s="28">
        <f t="shared" si="59"/>
        <v>0</v>
      </c>
      <c r="BG356" s="29">
        <f t="shared" si="60"/>
        <v>0</v>
      </c>
    </row>
    <row r="357" spans="4:59" ht="20.100000000000001" customHeight="1" x14ac:dyDescent="0.15">
      <c r="D357" s="32"/>
      <c r="E357" s="12">
        <v>1</v>
      </c>
      <c r="G357" s="17"/>
      <c r="I357" s="17">
        <v>2</v>
      </c>
      <c r="J357" s="26"/>
      <c r="K357" s="17"/>
      <c r="L357" s="17"/>
      <c r="M357" s="17"/>
      <c r="O357" s="17">
        <v>1</v>
      </c>
      <c r="P357" s="17"/>
      <c r="Q357" s="17"/>
      <c r="R357" s="17"/>
      <c r="S357" s="17"/>
      <c r="U357" s="17">
        <v>1</v>
      </c>
      <c r="AA357" s="17">
        <f t="shared" si="53"/>
        <v>0</v>
      </c>
      <c r="AB357" s="27"/>
      <c r="AC357" s="27"/>
      <c r="AD357" s="27"/>
      <c r="AE357" s="27"/>
      <c r="AF357" s="27"/>
      <c r="AG357" s="27"/>
      <c r="AH357" s="27"/>
      <c r="AI357" s="27"/>
      <c r="AJ357" s="27"/>
      <c r="AY357" s="13">
        <f t="shared" si="61"/>
        <v>1</v>
      </c>
      <c r="AZ357" s="28">
        <f t="shared" si="54"/>
        <v>0</v>
      </c>
      <c r="BA357" s="28">
        <f t="shared" si="55"/>
        <v>0</v>
      </c>
      <c r="BB357" s="28">
        <f t="shared" si="52"/>
        <v>0</v>
      </c>
      <c r="BC357" s="28">
        <f t="shared" si="56"/>
        <v>0</v>
      </c>
      <c r="BD357" s="28">
        <f t="shared" si="57"/>
        <v>0</v>
      </c>
      <c r="BE357" s="28">
        <f t="shared" si="58"/>
        <v>0</v>
      </c>
      <c r="BF357" s="28">
        <f t="shared" si="59"/>
        <v>0</v>
      </c>
      <c r="BG357" s="29">
        <f t="shared" si="60"/>
        <v>0</v>
      </c>
    </row>
    <row r="358" spans="4:59" ht="20.100000000000001" customHeight="1" x14ac:dyDescent="0.15">
      <c r="E358" s="12">
        <v>1</v>
      </c>
      <c r="G358" s="17"/>
      <c r="I358" s="17">
        <v>2</v>
      </c>
      <c r="J358" s="26"/>
      <c r="K358" s="17"/>
      <c r="L358" s="17"/>
      <c r="M358" s="17"/>
      <c r="O358" s="17">
        <v>1</v>
      </c>
      <c r="P358" s="17"/>
      <c r="Q358" s="17"/>
      <c r="R358" s="17"/>
      <c r="S358" s="17"/>
      <c r="U358" s="17">
        <v>1</v>
      </c>
      <c r="AA358" s="17">
        <f t="shared" si="53"/>
        <v>0</v>
      </c>
      <c r="AB358" s="27"/>
      <c r="AC358" s="27"/>
      <c r="AD358" s="27"/>
      <c r="AE358" s="27"/>
      <c r="AF358" s="27"/>
      <c r="AG358" s="27"/>
      <c r="AH358" s="27"/>
      <c r="AI358" s="27"/>
      <c r="AJ358" s="27"/>
      <c r="AY358" s="13">
        <f t="shared" si="61"/>
        <v>1</v>
      </c>
      <c r="AZ358" s="28">
        <f t="shared" si="54"/>
        <v>0</v>
      </c>
      <c r="BA358" s="28">
        <f t="shared" si="55"/>
        <v>0</v>
      </c>
      <c r="BB358" s="28">
        <f t="shared" si="52"/>
        <v>0</v>
      </c>
      <c r="BC358" s="28">
        <f t="shared" si="56"/>
        <v>0</v>
      </c>
      <c r="BD358" s="28">
        <f t="shared" si="57"/>
        <v>0</v>
      </c>
      <c r="BE358" s="28">
        <f t="shared" si="58"/>
        <v>0</v>
      </c>
      <c r="BF358" s="28">
        <f t="shared" si="59"/>
        <v>0</v>
      </c>
      <c r="BG358" s="29">
        <f t="shared" si="60"/>
        <v>0</v>
      </c>
    </row>
    <row r="359" spans="4:59" ht="20.100000000000001" customHeight="1" x14ac:dyDescent="0.15">
      <c r="E359" s="12">
        <v>1</v>
      </c>
      <c r="G359" s="17"/>
      <c r="I359" s="17">
        <v>2</v>
      </c>
      <c r="J359" s="26"/>
      <c r="K359" s="17"/>
      <c r="L359" s="17"/>
      <c r="M359" s="17"/>
      <c r="O359" s="17">
        <v>1</v>
      </c>
      <c r="P359" s="17"/>
      <c r="Q359" s="17"/>
      <c r="R359" s="17"/>
      <c r="S359" s="17"/>
      <c r="U359" s="17">
        <v>1</v>
      </c>
      <c r="AA359" s="17">
        <f t="shared" si="53"/>
        <v>0</v>
      </c>
      <c r="AB359" s="27"/>
      <c r="AC359" s="27"/>
      <c r="AD359" s="27"/>
      <c r="AE359" s="27"/>
      <c r="AF359" s="27"/>
      <c r="AG359" s="27"/>
      <c r="AH359" s="27"/>
      <c r="AI359" s="27"/>
      <c r="AJ359" s="27"/>
      <c r="AY359" s="13">
        <f t="shared" si="61"/>
        <v>1</v>
      </c>
      <c r="AZ359" s="28">
        <f t="shared" si="54"/>
        <v>0</v>
      </c>
      <c r="BA359" s="28">
        <f t="shared" si="55"/>
        <v>0</v>
      </c>
      <c r="BB359" s="28">
        <f t="shared" si="52"/>
        <v>0</v>
      </c>
      <c r="BC359" s="28">
        <f t="shared" si="56"/>
        <v>0</v>
      </c>
      <c r="BD359" s="28">
        <f t="shared" si="57"/>
        <v>0</v>
      </c>
      <c r="BE359" s="28">
        <f t="shared" si="58"/>
        <v>0</v>
      </c>
      <c r="BF359" s="28">
        <f t="shared" si="59"/>
        <v>0</v>
      </c>
      <c r="BG359" s="29">
        <f t="shared" si="60"/>
        <v>0</v>
      </c>
    </row>
    <row r="360" spans="4:59" ht="20.100000000000001" customHeight="1" x14ac:dyDescent="0.15">
      <c r="E360" s="12">
        <v>1</v>
      </c>
      <c r="G360" s="17"/>
      <c r="I360" s="17">
        <v>2</v>
      </c>
      <c r="J360" s="26"/>
      <c r="K360" s="17"/>
      <c r="L360" s="17"/>
      <c r="M360" s="17"/>
      <c r="O360" s="17">
        <v>1</v>
      </c>
      <c r="P360" s="17"/>
      <c r="Q360" s="17"/>
      <c r="R360" s="17"/>
      <c r="S360" s="17"/>
      <c r="U360" s="17">
        <v>1</v>
      </c>
      <c r="AA360" s="17">
        <f t="shared" si="53"/>
        <v>0</v>
      </c>
      <c r="AB360" s="27"/>
      <c r="AC360" s="27"/>
      <c r="AD360" s="27"/>
      <c r="AE360" s="27"/>
      <c r="AF360" s="27"/>
      <c r="AG360" s="27"/>
      <c r="AH360" s="27"/>
      <c r="AI360" s="27"/>
      <c r="AJ360" s="27"/>
      <c r="AY360" s="13">
        <f t="shared" si="61"/>
        <v>1</v>
      </c>
      <c r="AZ360" s="28">
        <f t="shared" si="54"/>
        <v>0</v>
      </c>
      <c r="BA360" s="28">
        <f t="shared" si="55"/>
        <v>0</v>
      </c>
      <c r="BB360" s="28">
        <f t="shared" si="52"/>
        <v>0</v>
      </c>
      <c r="BC360" s="28">
        <f t="shared" si="56"/>
        <v>0</v>
      </c>
      <c r="BD360" s="28">
        <f t="shared" si="57"/>
        <v>0</v>
      </c>
      <c r="BE360" s="28">
        <f t="shared" si="58"/>
        <v>0</v>
      </c>
      <c r="BF360" s="28">
        <f t="shared" si="59"/>
        <v>0</v>
      </c>
      <c r="BG360" s="29">
        <f t="shared" si="60"/>
        <v>0</v>
      </c>
    </row>
    <row r="361" spans="4:59" ht="20.100000000000001" customHeight="1" x14ac:dyDescent="0.15">
      <c r="E361" s="12">
        <v>1</v>
      </c>
      <c r="G361" s="17"/>
      <c r="I361" s="17">
        <v>2</v>
      </c>
      <c r="J361" s="26"/>
      <c r="K361" s="17"/>
      <c r="L361" s="17"/>
      <c r="M361" s="17"/>
      <c r="O361" s="17">
        <v>1</v>
      </c>
      <c r="P361" s="17"/>
      <c r="Q361" s="17"/>
      <c r="R361" s="17"/>
      <c r="S361" s="17"/>
      <c r="U361" s="17">
        <v>1</v>
      </c>
      <c r="AA361" s="17">
        <f t="shared" si="53"/>
        <v>0</v>
      </c>
      <c r="AB361" s="27"/>
      <c r="AC361" s="27"/>
      <c r="AD361" s="27"/>
      <c r="AE361" s="27"/>
      <c r="AF361" s="27"/>
      <c r="AG361" s="27"/>
      <c r="AH361" s="27"/>
      <c r="AI361" s="27"/>
      <c r="AJ361" s="27"/>
      <c r="AY361" s="13">
        <f t="shared" si="61"/>
        <v>1</v>
      </c>
      <c r="AZ361" s="28">
        <f t="shared" si="54"/>
        <v>0</v>
      </c>
      <c r="BA361" s="28">
        <f t="shared" si="55"/>
        <v>0</v>
      </c>
      <c r="BB361" s="28">
        <f t="shared" si="52"/>
        <v>0</v>
      </c>
      <c r="BC361" s="28">
        <f t="shared" si="56"/>
        <v>0</v>
      </c>
      <c r="BD361" s="28">
        <f t="shared" si="57"/>
        <v>0</v>
      </c>
      <c r="BE361" s="28">
        <f t="shared" si="58"/>
        <v>0</v>
      </c>
      <c r="BF361" s="28">
        <f t="shared" si="59"/>
        <v>0</v>
      </c>
      <c r="BG361" s="29">
        <f t="shared" si="60"/>
        <v>0</v>
      </c>
    </row>
    <row r="362" spans="4:59" ht="20.100000000000001" customHeight="1" x14ac:dyDescent="0.15">
      <c r="E362" s="12">
        <v>1</v>
      </c>
      <c r="G362" s="17"/>
      <c r="I362" s="17">
        <v>2</v>
      </c>
      <c r="J362" s="26"/>
      <c r="K362" s="17"/>
      <c r="L362" s="17"/>
      <c r="M362" s="17"/>
      <c r="O362" s="17">
        <v>1</v>
      </c>
      <c r="P362" s="17"/>
      <c r="Q362" s="17"/>
      <c r="R362" s="17"/>
      <c r="S362" s="17"/>
      <c r="U362" s="17">
        <v>1</v>
      </c>
      <c r="AA362" s="17">
        <f t="shared" si="53"/>
        <v>0</v>
      </c>
      <c r="AB362" s="27"/>
      <c r="AC362" s="27"/>
      <c r="AD362" s="27"/>
      <c r="AE362" s="27"/>
      <c r="AF362" s="27"/>
      <c r="AG362" s="27"/>
      <c r="AH362" s="27"/>
      <c r="AI362" s="27"/>
      <c r="AJ362" s="27"/>
      <c r="AY362" s="13">
        <f t="shared" si="61"/>
        <v>1</v>
      </c>
      <c r="AZ362" s="28">
        <f t="shared" si="54"/>
        <v>0</v>
      </c>
      <c r="BA362" s="28">
        <f t="shared" si="55"/>
        <v>0</v>
      </c>
      <c r="BB362" s="28">
        <f t="shared" si="52"/>
        <v>0</v>
      </c>
      <c r="BC362" s="28">
        <f t="shared" si="56"/>
        <v>0</v>
      </c>
      <c r="BD362" s="28">
        <f t="shared" si="57"/>
        <v>0</v>
      </c>
      <c r="BE362" s="28">
        <f t="shared" si="58"/>
        <v>0</v>
      </c>
      <c r="BF362" s="28">
        <f t="shared" si="59"/>
        <v>0</v>
      </c>
      <c r="BG362" s="29">
        <f t="shared" si="60"/>
        <v>0</v>
      </c>
    </row>
    <row r="363" spans="4:59" ht="20.100000000000001" customHeight="1" x14ac:dyDescent="0.15">
      <c r="E363" s="12">
        <v>1</v>
      </c>
      <c r="G363" s="17"/>
      <c r="I363" s="17">
        <v>2</v>
      </c>
      <c r="J363" s="26"/>
      <c r="K363" s="17"/>
      <c r="L363" s="17"/>
      <c r="M363" s="17"/>
      <c r="O363" s="17">
        <v>1</v>
      </c>
      <c r="P363" s="17"/>
      <c r="Q363" s="17"/>
      <c r="R363" s="17"/>
      <c r="S363" s="17"/>
      <c r="U363" s="17">
        <v>1</v>
      </c>
      <c r="AA363" s="17">
        <f t="shared" si="53"/>
        <v>0</v>
      </c>
      <c r="AB363" s="27"/>
      <c r="AC363" s="27"/>
      <c r="AD363" s="27"/>
      <c r="AE363" s="27"/>
      <c r="AF363" s="27"/>
      <c r="AG363" s="27"/>
      <c r="AH363" s="27"/>
      <c r="AI363" s="27"/>
      <c r="AJ363" s="27"/>
      <c r="AY363" s="13">
        <f t="shared" si="61"/>
        <v>1</v>
      </c>
      <c r="AZ363" s="28">
        <f t="shared" si="54"/>
        <v>0</v>
      </c>
      <c r="BA363" s="28">
        <f t="shared" si="55"/>
        <v>0</v>
      </c>
      <c r="BB363" s="28">
        <f t="shared" si="52"/>
        <v>0</v>
      </c>
      <c r="BC363" s="28">
        <f t="shared" si="56"/>
        <v>0</v>
      </c>
      <c r="BD363" s="28">
        <f t="shared" si="57"/>
        <v>0</v>
      </c>
      <c r="BE363" s="28">
        <f t="shared" si="58"/>
        <v>0</v>
      </c>
      <c r="BF363" s="28">
        <f t="shared" si="59"/>
        <v>0</v>
      </c>
      <c r="BG363" s="29">
        <f t="shared" si="60"/>
        <v>0</v>
      </c>
    </row>
    <row r="364" spans="4:59" ht="20.100000000000001" customHeight="1" x14ac:dyDescent="0.15">
      <c r="E364" s="12">
        <v>1</v>
      </c>
      <c r="G364" s="17"/>
      <c r="I364" s="17">
        <v>2</v>
      </c>
      <c r="J364" s="26"/>
      <c r="K364" s="17"/>
      <c r="L364" s="17"/>
      <c r="M364" s="17"/>
      <c r="O364" s="17">
        <v>1</v>
      </c>
      <c r="P364" s="17"/>
      <c r="Q364" s="17"/>
      <c r="R364" s="17"/>
      <c r="S364" s="17"/>
      <c r="U364" s="17">
        <v>1</v>
      </c>
      <c r="AA364" s="17">
        <f t="shared" si="53"/>
        <v>0</v>
      </c>
      <c r="AB364" s="27"/>
      <c r="AC364" s="27"/>
      <c r="AD364" s="27"/>
      <c r="AE364" s="27"/>
      <c r="AF364" s="27"/>
      <c r="AG364" s="27"/>
      <c r="AH364" s="27"/>
      <c r="AI364" s="27"/>
      <c r="AJ364" s="27"/>
      <c r="AY364" s="13">
        <f t="shared" si="61"/>
        <v>1</v>
      </c>
      <c r="AZ364" s="28">
        <f t="shared" si="54"/>
        <v>0</v>
      </c>
      <c r="BA364" s="28">
        <f t="shared" si="55"/>
        <v>0</v>
      </c>
      <c r="BB364" s="28">
        <f t="shared" si="52"/>
        <v>0</v>
      </c>
      <c r="BC364" s="28">
        <f t="shared" si="56"/>
        <v>0</v>
      </c>
      <c r="BD364" s="28">
        <f t="shared" si="57"/>
        <v>0</v>
      </c>
      <c r="BE364" s="28">
        <f t="shared" si="58"/>
        <v>0</v>
      </c>
      <c r="BF364" s="28">
        <f t="shared" si="59"/>
        <v>0</v>
      </c>
      <c r="BG364" s="29">
        <f t="shared" si="60"/>
        <v>0</v>
      </c>
    </row>
    <row r="365" spans="4:59" ht="20.100000000000001" customHeight="1" x14ac:dyDescent="0.15">
      <c r="E365" s="12">
        <v>1</v>
      </c>
      <c r="G365" s="17"/>
      <c r="I365" s="17">
        <v>2</v>
      </c>
      <c r="J365" s="26"/>
      <c r="K365" s="17"/>
      <c r="L365" s="17"/>
      <c r="M365" s="17"/>
      <c r="O365" s="17">
        <v>1</v>
      </c>
      <c r="P365" s="17"/>
      <c r="Q365" s="17"/>
      <c r="R365" s="17"/>
      <c r="S365" s="17"/>
      <c r="U365" s="17">
        <v>1</v>
      </c>
      <c r="AA365" s="17">
        <f t="shared" si="53"/>
        <v>0</v>
      </c>
      <c r="AB365" s="27"/>
      <c r="AC365" s="27"/>
      <c r="AD365" s="27"/>
      <c r="AE365" s="27"/>
      <c r="AF365" s="27"/>
      <c r="AG365" s="27"/>
      <c r="AH365" s="27"/>
      <c r="AI365" s="27"/>
      <c r="AJ365" s="27"/>
      <c r="AY365" s="13">
        <f t="shared" si="61"/>
        <v>1</v>
      </c>
      <c r="AZ365" s="28">
        <f t="shared" si="54"/>
        <v>0</v>
      </c>
      <c r="BA365" s="28">
        <f t="shared" si="55"/>
        <v>0</v>
      </c>
      <c r="BB365" s="28">
        <f t="shared" si="52"/>
        <v>0</v>
      </c>
      <c r="BC365" s="28">
        <f t="shared" si="56"/>
        <v>0</v>
      </c>
      <c r="BD365" s="28">
        <f t="shared" si="57"/>
        <v>0</v>
      </c>
      <c r="BE365" s="28">
        <f t="shared" si="58"/>
        <v>0</v>
      </c>
      <c r="BF365" s="28">
        <f t="shared" si="59"/>
        <v>0</v>
      </c>
      <c r="BG365" s="29">
        <f t="shared" si="60"/>
        <v>0</v>
      </c>
    </row>
    <row r="366" spans="4:59" ht="20.100000000000001" customHeight="1" x14ac:dyDescent="0.15">
      <c r="E366" s="12">
        <v>1</v>
      </c>
      <c r="G366" s="17"/>
      <c r="I366" s="17">
        <v>2</v>
      </c>
      <c r="J366" s="26"/>
      <c r="K366" s="17"/>
      <c r="L366" s="17"/>
      <c r="M366" s="17"/>
      <c r="O366" s="17">
        <v>1</v>
      </c>
      <c r="P366" s="17"/>
      <c r="Q366" s="17"/>
      <c r="R366" s="17"/>
      <c r="S366" s="17"/>
      <c r="U366" s="17">
        <v>1</v>
      </c>
      <c r="AA366" s="17">
        <f t="shared" si="53"/>
        <v>0</v>
      </c>
      <c r="AB366" s="27"/>
      <c r="AC366" s="27"/>
      <c r="AD366" s="27"/>
      <c r="AE366" s="27"/>
      <c r="AF366" s="27"/>
      <c r="AG366" s="27"/>
      <c r="AH366" s="27"/>
      <c r="AI366" s="27"/>
      <c r="AJ366" s="27"/>
      <c r="AY366" s="13">
        <f t="shared" si="61"/>
        <v>1</v>
      </c>
      <c r="AZ366" s="28">
        <f t="shared" si="54"/>
        <v>0</v>
      </c>
      <c r="BA366" s="28">
        <f t="shared" si="55"/>
        <v>0</v>
      </c>
      <c r="BB366" s="28">
        <f t="shared" si="52"/>
        <v>0</v>
      </c>
      <c r="BC366" s="28">
        <f t="shared" si="56"/>
        <v>0</v>
      </c>
      <c r="BD366" s="28">
        <f t="shared" si="57"/>
        <v>0</v>
      </c>
      <c r="BE366" s="28">
        <f t="shared" si="58"/>
        <v>0</v>
      </c>
      <c r="BF366" s="28">
        <f t="shared" si="59"/>
        <v>0</v>
      </c>
      <c r="BG366" s="29">
        <f t="shared" si="60"/>
        <v>0</v>
      </c>
    </row>
    <row r="367" spans="4:59" ht="20.100000000000001" customHeight="1" x14ac:dyDescent="0.15">
      <c r="E367" s="12">
        <v>1</v>
      </c>
      <c r="G367" s="17"/>
      <c r="I367" s="17">
        <v>2</v>
      </c>
      <c r="J367" s="26"/>
      <c r="K367" s="17"/>
      <c r="L367" s="17"/>
      <c r="M367" s="17"/>
      <c r="O367" s="17">
        <v>1</v>
      </c>
      <c r="P367" s="17"/>
      <c r="Q367" s="17"/>
      <c r="R367" s="17"/>
      <c r="S367" s="17"/>
      <c r="U367" s="17">
        <v>1</v>
      </c>
      <c r="AA367" s="17">
        <f t="shared" si="53"/>
        <v>0</v>
      </c>
      <c r="AB367" s="27"/>
      <c r="AC367" s="27"/>
      <c r="AD367" s="27"/>
      <c r="AE367" s="27"/>
      <c r="AF367" s="27"/>
      <c r="AG367" s="27"/>
      <c r="AH367" s="27"/>
      <c r="AI367" s="27"/>
      <c r="AJ367" s="27"/>
      <c r="AY367" s="13">
        <f t="shared" si="61"/>
        <v>1</v>
      </c>
      <c r="AZ367" s="28">
        <f t="shared" si="54"/>
        <v>0</v>
      </c>
      <c r="BA367" s="28">
        <f t="shared" si="55"/>
        <v>0</v>
      </c>
      <c r="BB367" s="28">
        <f t="shared" si="52"/>
        <v>0</v>
      </c>
      <c r="BC367" s="28">
        <f t="shared" si="56"/>
        <v>0</v>
      </c>
      <c r="BD367" s="28">
        <f t="shared" si="57"/>
        <v>0</v>
      </c>
      <c r="BE367" s="28">
        <f t="shared" si="58"/>
        <v>0</v>
      </c>
      <c r="BF367" s="28">
        <f t="shared" si="59"/>
        <v>0</v>
      </c>
      <c r="BG367" s="29">
        <f t="shared" si="60"/>
        <v>0</v>
      </c>
    </row>
    <row r="368" spans="4:59" ht="20.100000000000001" customHeight="1" x14ac:dyDescent="0.15">
      <c r="E368" s="12">
        <v>1</v>
      </c>
      <c r="G368" s="17"/>
      <c r="I368" s="17">
        <v>2</v>
      </c>
      <c r="J368" s="26"/>
      <c r="K368" s="17"/>
      <c r="L368" s="17"/>
      <c r="M368" s="17"/>
      <c r="O368" s="17">
        <v>1</v>
      </c>
      <c r="P368" s="17"/>
      <c r="Q368" s="17"/>
      <c r="R368" s="17"/>
      <c r="S368" s="17"/>
      <c r="U368" s="17">
        <v>1</v>
      </c>
      <c r="AA368" s="17">
        <f t="shared" si="53"/>
        <v>0</v>
      </c>
      <c r="AB368" s="27"/>
      <c r="AC368" s="27"/>
      <c r="AD368" s="27"/>
      <c r="AE368" s="27"/>
      <c r="AF368" s="27"/>
      <c r="AG368" s="27"/>
      <c r="AH368" s="27"/>
      <c r="AI368" s="27"/>
      <c r="AJ368" s="27"/>
      <c r="AY368" s="13">
        <f t="shared" si="61"/>
        <v>1</v>
      </c>
      <c r="AZ368" s="28">
        <f t="shared" si="54"/>
        <v>0</v>
      </c>
      <c r="BA368" s="28">
        <f t="shared" si="55"/>
        <v>0</v>
      </c>
      <c r="BB368" s="28">
        <f t="shared" si="52"/>
        <v>0</v>
      </c>
      <c r="BC368" s="28">
        <f t="shared" si="56"/>
        <v>0</v>
      </c>
      <c r="BD368" s="28">
        <f t="shared" si="57"/>
        <v>0</v>
      </c>
      <c r="BE368" s="28">
        <f t="shared" si="58"/>
        <v>0</v>
      </c>
      <c r="BF368" s="28">
        <f t="shared" si="59"/>
        <v>0</v>
      </c>
      <c r="BG368" s="29">
        <f t="shared" si="60"/>
        <v>0</v>
      </c>
    </row>
    <row r="369" spans="5:59" ht="20.100000000000001" customHeight="1" x14ac:dyDescent="0.15">
      <c r="E369" s="12">
        <v>1</v>
      </c>
      <c r="G369" s="17"/>
      <c r="I369" s="17">
        <v>2</v>
      </c>
      <c r="J369" s="26"/>
      <c r="K369" s="17"/>
      <c r="L369" s="17"/>
      <c r="M369" s="17"/>
      <c r="O369" s="17">
        <v>1</v>
      </c>
      <c r="P369" s="17"/>
      <c r="Q369" s="17"/>
      <c r="R369" s="17"/>
      <c r="S369" s="17"/>
      <c r="U369" s="17">
        <v>1</v>
      </c>
      <c r="AA369" s="17">
        <f t="shared" si="53"/>
        <v>0</v>
      </c>
      <c r="AB369" s="27"/>
      <c r="AC369" s="27"/>
      <c r="AD369" s="27"/>
      <c r="AE369" s="27"/>
      <c r="AF369" s="27"/>
      <c r="AG369" s="27"/>
      <c r="AH369" s="27"/>
      <c r="AI369" s="27"/>
      <c r="AJ369" s="27"/>
      <c r="AY369" s="13">
        <f t="shared" si="61"/>
        <v>1</v>
      </c>
      <c r="AZ369" s="28">
        <f t="shared" si="54"/>
        <v>0</v>
      </c>
      <c r="BA369" s="28">
        <f t="shared" si="55"/>
        <v>0</v>
      </c>
      <c r="BB369" s="28">
        <f t="shared" si="52"/>
        <v>0</v>
      </c>
      <c r="BC369" s="28">
        <f t="shared" si="56"/>
        <v>0</v>
      </c>
      <c r="BD369" s="28">
        <f t="shared" si="57"/>
        <v>0</v>
      </c>
      <c r="BE369" s="28">
        <f t="shared" si="58"/>
        <v>0</v>
      </c>
      <c r="BF369" s="28">
        <f t="shared" si="59"/>
        <v>0</v>
      </c>
      <c r="BG369" s="29">
        <f t="shared" si="60"/>
        <v>0</v>
      </c>
    </row>
    <row r="370" spans="5:59" ht="20.100000000000001" customHeight="1" x14ac:dyDescent="0.15">
      <c r="E370" s="12">
        <v>1</v>
      </c>
      <c r="G370" s="17"/>
      <c r="I370" s="17">
        <v>2</v>
      </c>
      <c r="J370" s="26"/>
      <c r="K370" s="17"/>
      <c r="L370" s="17"/>
      <c r="M370" s="17"/>
      <c r="O370" s="17">
        <v>1</v>
      </c>
      <c r="P370" s="17"/>
      <c r="Q370" s="17"/>
      <c r="R370" s="17"/>
      <c r="S370" s="17"/>
      <c r="U370" s="17">
        <v>1</v>
      </c>
      <c r="AA370" s="17">
        <f t="shared" si="53"/>
        <v>0</v>
      </c>
      <c r="AB370" s="27"/>
      <c r="AC370" s="27"/>
      <c r="AD370" s="27"/>
      <c r="AE370" s="27"/>
      <c r="AF370" s="27"/>
      <c r="AG370" s="27"/>
      <c r="AH370" s="27"/>
      <c r="AI370" s="27"/>
      <c r="AJ370" s="27"/>
      <c r="AY370" s="13">
        <f t="shared" si="61"/>
        <v>1</v>
      </c>
      <c r="AZ370" s="28">
        <f t="shared" si="54"/>
        <v>0</v>
      </c>
      <c r="BA370" s="28">
        <f t="shared" si="55"/>
        <v>0</v>
      </c>
      <c r="BB370" s="28">
        <f t="shared" si="52"/>
        <v>0</v>
      </c>
      <c r="BC370" s="28">
        <f t="shared" si="56"/>
        <v>0</v>
      </c>
      <c r="BD370" s="28">
        <f t="shared" si="57"/>
        <v>0</v>
      </c>
      <c r="BE370" s="28">
        <f t="shared" si="58"/>
        <v>0</v>
      </c>
      <c r="BF370" s="28">
        <f t="shared" si="59"/>
        <v>0</v>
      </c>
      <c r="BG370" s="29">
        <f t="shared" si="60"/>
        <v>0</v>
      </c>
    </row>
    <row r="371" spans="5:59" ht="20.100000000000001" customHeight="1" x14ac:dyDescent="0.15">
      <c r="E371" s="12">
        <v>1</v>
      </c>
      <c r="G371" s="17"/>
      <c r="I371" s="17">
        <v>2</v>
      </c>
      <c r="J371" s="26"/>
      <c r="K371" s="17"/>
      <c r="L371" s="17"/>
      <c r="M371" s="17"/>
      <c r="O371" s="17">
        <v>1</v>
      </c>
      <c r="P371" s="17"/>
      <c r="Q371" s="17"/>
      <c r="R371" s="17"/>
      <c r="S371" s="17"/>
      <c r="U371" s="17">
        <v>1</v>
      </c>
      <c r="AA371" s="17">
        <f t="shared" si="53"/>
        <v>0</v>
      </c>
      <c r="AB371" s="27"/>
      <c r="AC371" s="27"/>
      <c r="AD371" s="27"/>
      <c r="AE371" s="27"/>
      <c r="AF371" s="27"/>
      <c r="AG371" s="27"/>
      <c r="AH371" s="27"/>
      <c r="AI371" s="27"/>
      <c r="AJ371" s="27"/>
      <c r="AY371" s="13">
        <f t="shared" si="61"/>
        <v>1</v>
      </c>
      <c r="AZ371" s="28">
        <f t="shared" si="54"/>
        <v>0</v>
      </c>
      <c r="BA371" s="28">
        <f t="shared" si="55"/>
        <v>0</v>
      </c>
      <c r="BB371" s="28">
        <f t="shared" si="52"/>
        <v>0</v>
      </c>
      <c r="BC371" s="28">
        <f t="shared" si="56"/>
        <v>0</v>
      </c>
      <c r="BD371" s="28">
        <f t="shared" si="57"/>
        <v>0</v>
      </c>
      <c r="BE371" s="28">
        <f t="shared" si="58"/>
        <v>0</v>
      </c>
      <c r="BF371" s="28">
        <f t="shared" si="59"/>
        <v>0</v>
      </c>
      <c r="BG371" s="29">
        <f t="shared" si="60"/>
        <v>0</v>
      </c>
    </row>
    <row r="372" spans="5:59" ht="20.100000000000001" customHeight="1" x14ac:dyDescent="0.15">
      <c r="E372" s="12">
        <v>1</v>
      </c>
      <c r="G372" s="17"/>
      <c r="I372" s="17">
        <v>2</v>
      </c>
      <c r="J372" s="26"/>
      <c r="K372" s="17"/>
      <c r="L372" s="17"/>
      <c r="M372" s="17"/>
      <c r="O372" s="17">
        <v>1</v>
      </c>
      <c r="P372" s="17"/>
      <c r="Q372" s="17"/>
      <c r="R372" s="17"/>
      <c r="S372" s="17"/>
      <c r="U372" s="17">
        <v>1</v>
      </c>
      <c r="AA372" s="17">
        <f t="shared" si="53"/>
        <v>0</v>
      </c>
      <c r="AB372" s="27"/>
      <c r="AC372" s="27"/>
      <c r="AD372" s="27"/>
      <c r="AE372" s="27"/>
      <c r="AF372" s="27"/>
      <c r="AG372" s="27"/>
      <c r="AH372" s="27"/>
      <c r="AI372" s="27"/>
      <c r="AJ372" s="27"/>
      <c r="AY372" s="13">
        <f t="shared" si="61"/>
        <v>1</v>
      </c>
      <c r="AZ372" s="28">
        <f t="shared" si="54"/>
        <v>0</v>
      </c>
      <c r="BA372" s="28">
        <f t="shared" si="55"/>
        <v>0</v>
      </c>
      <c r="BB372" s="28">
        <f t="shared" si="52"/>
        <v>0</v>
      </c>
      <c r="BC372" s="28">
        <f t="shared" si="56"/>
        <v>0</v>
      </c>
      <c r="BD372" s="28">
        <f t="shared" si="57"/>
        <v>0</v>
      </c>
      <c r="BE372" s="28">
        <f t="shared" si="58"/>
        <v>0</v>
      </c>
      <c r="BF372" s="28">
        <f t="shared" si="59"/>
        <v>0</v>
      </c>
      <c r="BG372" s="29">
        <f t="shared" si="60"/>
        <v>0</v>
      </c>
    </row>
    <row r="373" spans="5:59" ht="20.100000000000001" customHeight="1" x14ac:dyDescent="0.15">
      <c r="E373" s="12">
        <v>1</v>
      </c>
      <c r="G373" s="17"/>
      <c r="I373" s="17">
        <v>2</v>
      </c>
      <c r="J373" s="26"/>
      <c r="K373" s="17"/>
      <c r="L373" s="17"/>
      <c r="M373" s="17"/>
      <c r="O373" s="17">
        <v>1</v>
      </c>
      <c r="P373" s="17"/>
      <c r="Q373" s="17"/>
      <c r="R373" s="17"/>
      <c r="S373" s="17"/>
      <c r="U373" s="17">
        <v>1</v>
      </c>
      <c r="AA373" s="17">
        <f t="shared" si="53"/>
        <v>0</v>
      </c>
      <c r="AB373" s="27"/>
      <c r="AC373" s="27"/>
      <c r="AD373" s="27"/>
      <c r="AE373" s="27"/>
      <c r="AF373" s="27"/>
      <c r="AG373" s="27"/>
      <c r="AH373" s="27"/>
      <c r="AI373" s="27"/>
      <c r="AJ373" s="27"/>
      <c r="AY373" s="13">
        <f t="shared" si="61"/>
        <v>1</v>
      </c>
      <c r="AZ373" s="28">
        <f t="shared" si="54"/>
        <v>0</v>
      </c>
      <c r="BA373" s="28">
        <f t="shared" si="55"/>
        <v>0</v>
      </c>
      <c r="BB373" s="28">
        <f t="shared" si="52"/>
        <v>0</v>
      </c>
      <c r="BC373" s="28">
        <f t="shared" si="56"/>
        <v>0</v>
      </c>
      <c r="BD373" s="28">
        <f t="shared" si="57"/>
        <v>0</v>
      </c>
      <c r="BE373" s="28">
        <f t="shared" si="58"/>
        <v>0</v>
      </c>
      <c r="BF373" s="28">
        <f t="shared" si="59"/>
        <v>0</v>
      </c>
      <c r="BG373" s="29">
        <f t="shared" si="60"/>
        <v>0</v>
      </c>
    </row>
    <row r="374" spans="5:59" ht="20.100000000000001" customHeight="1" x14ac:dyDescent="0.15">
      <c r="E374" s="12">
        <v>1</v>
      </c>
      <c r="I374" s="17">
        <v>2</v>
      </c>
      <c r="J374" s="26"/>
      <c r="K374" s="17"/>
      <c r="L374" s="17"/>
      <c r="M374" s="17"/>
      <c r="O374" s="17">
        <v>1</v>
      </c>
      <c r="U374" s="17">
        <v>1</v>
      </c>
      <c r="AA374" s="17">
        <f t="shared" si="53"/>
        <v>0</v>
      </c>
      <c r="AB374" s="27"/>
      <c r="AC374" s="27"/>
      <c r="AD374" s="27"/>
      <c r="AE374" s="27"/>
      <c r="AF374" s="27"/>
      <c r="AG374" s="27"/>
      <c r="AH374" s="27"/>
      <c r="AI374" s="27"/>
      <c r="AJ374" s="27"/>
      <c r="AY374" s="13">
        <f t="shared" si="61"/>
        <v>1</v>
      </c>
      <c r="AZ374" s="28">
        <f t="shared" si="54"/>
        <v>0</v>
      </c>
      <c r="BA374" s="28">
        <f t="shared" si="55"/>
        <v>0</v>
      </c>
      <c r="BB374" s="28">
        <f t="shared" si="52"/>
        <v>0</v>
      </c>
      <c r="BC374" s="28">
        <f t="shared" si="56"/>
        <v>0</v>
      </c>
      <c r="BD374" s="28">
        <f t="shared" si="57"/>
        <v>0</v>
      </c>
      <c r="BE374" s="28">
        <f t="shared" si="58"/>
        <v>0</v>
      </c>
      <c r="BF374" s="28">
        <f t="shared" si="59"/>
        <v>0</v>
      </c>
      <c r="BG374" s="29">
        <f t="shared" si="60"/>
        <v>0</v>
      </c>
    </row>
    <row r="375" spans="5:59" ht="20.100000000000001" customHeight="1" x14ac:dyDescent="0.15">
      <c r="E375" s="12">
        <v>1</v>
      </c>
      <c r="I375" s="17">
        <v>2</v>
      </c>
      <c r="J375" s="26"/>
      <c r="K375" s="17"/>
      <c r="L375" s="17"/>
      <c r="M375" s="17"/>
      <c r="O375" s="17">
        <v>1</v>
      </c>
      <c r="U375" s="17">
        <v>1</v>
      </c>
      <c r="AA375" s="17">
        <f t="shared" si="53"/>
        <v>0</v>
      </c>
      <c r="AB375" s="27"/>
      <c r="AC375" s="27"/>
      <c r="AD375" s="27"/>
      <c r="AE375" s="27"/>
      <c r="AF375" s="27"/>
      <c r="AG375" s="27"/>
      <c r="AH375" s="27"/>
      <c r="AI375" s="27"/>
      <c r="AJ375" s="27"/>
      <c r="AY375" s="13">
        <f t="shared" si="61"/>
        <v>1</v>
      </c>
      <c r="AZ375" s="28">
        <f t="shared" si="54"/>
        <v>0</v>
      </c>
      <c r="BA375" s="28">
        <f t="shared" si="55"/>
        <v>0</v>
      </c>
      <c r="BB375" s="28">
        <f t="shared" si="52"/>
        <v>0</v>
      </c>
      <c r="BC375" s="28">
        <f t="shared" si="56"/>
        <v>0</v>
      </c>
      <c r="BD375" s="28">
        <f t="shared" si="57"/>
        <v>0</v>
      </c>
      <c r="BE375" s="28">
        <f t="shared" si="58"/>
        <v>0</v>
      </c>
      <c r="BF375" s="28">
        <f t="shared" si="59"/>
        <v>0</v>
      </c>
      <c r="BG375" s="29">
        <f t="shared" si="60"/>
        <v>0</v>
      </c>
    </row>
    <row r="376" spans="5:59" ht="20.100000000000001" customHeight="1" x14ac:dyDescent="0.15">
      <c r="E376" s="12">
        <v>1</v>
      </c>
      <c r="I376" s="17">
        <v>2</v>
      </c>
      <c r="J376" s="26"/>
      <c r="K376" s="17"/>
      <c r="L376" s="17"/>
      <c r="O376" s="17">
        <v>1</v>
      </c>
      <c r="U376" s="17">
        <v>1</v>
      </c>
      <c r="AA376" s="17">
        <f t="shared" si="53"/>
        <v>0</v>
      </c>
      <c r="AB376" s="27"/>
      <c r="AC376" s="27"/>
      <c r="AD376" s="27"/>
      <c r="AE376" s="27"/>
      <c r="AF376" s="27"/>
      <c r="AG376" s="27"/>
      <c r="AH376" s="27"/>
      <c r="AI376" s="27"/>
      <c r="AJ376" s="27"/>
      <c r="AY376" s="13">
        <f t="shared" si="61"/>
        <v>1</v>
      </c>
      <c r="AZ376" s="28">
        <f t="shared" si="54"/>
        <v>0</v>
      </c>
      <c r="BA376" s="28">
        <f t="shared" si="55"/>
        <v>0</v>
      </c>
      <c r="BB376" s="28">
        <f t="shared" si="52"/>
        <v>0</v>
      </c>
      <c r="BC376" s="28">
        <f t="shared" si="56"/>
        <v>0</v>
      </c>
      <c r="BD376" s="28">
        <f t="shared" si="57"/>
        <v>0</v>
      </c>
      <c r="BE376" s="28">
        <f t="shared" si="58"/>
        <v>0</v>
      </c>
      <c r="BF376" s="28">
        <f t="shared" si="59"/>
        <v>0</v>
      </c>
      <c r="BG376" s="29">
        <f t="shared" si="60"/>
        <v>0</v>
      </c>
    </row>
    <row r="377" spans="5:59" ht="20.100000000000001" customHeight="1" x14ac:dyDescent="0.15">
      <c r="E377" s="12">
        <v>1</v>
      </c>
      <c r="G377" s="17"/>
      <c r="I377" s="17">
        <v>2</v>
      </c>
      <c r="J377" s="26"/>
      <c r="K377" s="17"/>
      <c r="L377" s="17"/>
      <c r="O377" s="17">
        <v>1</v>
      </c>
      <c r="P377" s="17"/>
      <c r="Q377" s="17"/>
      <c r="R377" s="17"/>
      <c r="S377" s="17"/>
      <c r="U377" s="17">
        <v>1</v>
      </c>
      <c r="AA377" s="17">
        <f t="shared" si="53"/>
        <v>0</v>
      </c>
      <c r="AB377" s="27"/>
      <c r="AC377" s="27"/>
      <c r="AD377" s="27"/>
      <c r="AE377" s="27"/>
      <c r="AF377" s="27"/>
      <c r="AG377" s="27"/>
      <c r="AH377" s="27"/>
      <c r="AI377" s="27"/>
      <c r="AJ377" s="27"/>
      <c r="AY377" s="13">
        <f t="shared" si="61"/>
        <v>1</v>
      </c>
      <c r="AZ377" s="28">
        <f t="shared" si="54"/>
        <v>0</v>
      </c>
      <c r="BA377" s="28">
        <f t="shared" si="55"/>
        <v>0</v>
      </c>
      <c r="BB377" s="28">
        <f t="shared" si="52"/>
        <v>0</v>
      </c>
      <c r="BC377" s="28">
        <f t="shared" si="56"/>
        <v>0</v>
      </c>
      <c r="BD377" s="28">
        <f t="shared" si="57"/>
        <v>0</v>
      </c>
      <c r="BE377" s="28">
        <f t="shared" si="58"/>
        <v>0</v>
      </c>
      <c r="BF377" s="28">
        <f t="shared" si="59"/>
        <v>0</v>
      </c>
      <c r="BG377" s="29">
        <f t="shared" si="60"/>
        <v>0</v>
      </c>
    </row>
    <row r="378" spans="5:59" ht="20.100000000000001" customHeight="1" x14ac:dyDescent="0.15">
      <c r="E378" s="12">
        <v>1</v>
      </c>
      <c r="G378" s="17"/>
      <c r="I378" s="17">
        <v>2</v>
      </c>
      <c r="J378" s="26"/>
      <c r="K378" s="17"/>
      <c r="L378" s="17"/>
      <c r="O378" s="17">
        <v>1</v>
      </c>
      <c r="P378" s="17"/>
      <c r="Q378" s="17"/>
      <c r="R378" s="17"/>
      <c r="S378" s="17"/>
      <c r="U378" s="17">
        <v>1</v>
      </c>
      <c r="AA378" s="17">
        <f t="shared" si="53"/>
        <v>0</v>
      </c>
      <c r="AB378" s="27"/>
      <c r="AC378" s="27"/>
      <c r="AD378" s="27"/>
      <c r="AE378" s="27"/>
      <c r="AF378" s="27"/>
      <c r="AG378" s="27"/>
      <c r="AH378" s="27"/>
      <c r="AI378" s="27"/>
      <c r="AJ378" s="27"/>
      <c r="AY378" s="13">
        <f t="shared" si="61"/>
        <v>1</v>
      </c>
      <c r="AZ378" s="28">
        <f t="shared" si="54"/>
        <v>0</v>
      </c>
      <c r="BA378" s="28">
        <f t="shared" si="55"/>
        <v>0</v>
      </c>
      <c r="BB378" s="28">
        <f t="shared" si="52"/>
        <v>0</v>
      </c>
      <c r="BC378" s="28">
        <f t="shared" si="56"/>
        <v>0</v>
      </c>
      <c r="BD378" s="28">
        <f t="shared" si="57"/>
        <v>0</v>
      </c>
      <c r="BE378" s="28">
        <f t="shared" si="58"/>
        <v>0</v>
      </c>
      <c r="BF378" s="28">
        <f t="shared" si="59"/>
        <v>0</v>
      </c>
      <c r="BG378" s="29">
        <f t="shared" si="60"/>
        <v>0</v>
      </c>
    </row>
    <row r="379" spans="5:59" ht="20.100000000000001" customHeight="1" x14ac:dyDescent="0.15">
      <c r="E379" s="12">
        <v>1</v>
      </c>
      <c r="G379" s="17"/>
      <c r="I379" s="17">
        <v>2</v>
      </c>
      <c r="J379" s="26"/>
      <c r="K379" s="17"/>
      <c r="L379" s="17"/>
      <c r="M379" s="17"/>
      <c r="O379" s="17">
        <v>1</v>
      </c>
      <c r="P379" s="17"/>
      <c r="Q379" s="17"/>
      <c r="R379" s="17"/>
      <c r="S379" s="17"/>
      <c r="U379" s="17">
        <v>1</v>
      </c>
      <c r="AA379" s="17">
        <f t="shared" si="53"/>
        <v>0</v>
      </c>
      <c r="AB379" s="27"/>
      <c r="AC379" s="27"/>
      <c r="AD379" s="27"/>
      <c r="AE379" s="27"/>
      <c r="AF379" s="27"/>
      <c r="AG379" s="27"/>
      <c r="AH379" s="27"/>
      <c r="AI379" s="27"/>
      <c r="AJ379" s="27"/>
      <c r="AY379" s="13">
        <f t="shared" si="61"/>
        <v>1</v>
      </c>
      <c r="AZ379" s="28">
        <f t="shared" si="54"/>
        <v>0</v>
      </c>
      <c r="BA379" s="28">
        <f t="shared" si="55"/>
        <v>0</v>
      </c>
      <c r="BB379" s="28">
        <f t="shared" si="52"/>
        <v>0</v>
      </c>
      <c r="BC379" s="28">
        <f t="shared" si="56"/>
        <v>0</v>
      </c>
      <c r="BD379" s="28">
        <f t="shared" si="57"/>
        <v>0</v>
      </c>
      <c r="BE379" s="28">
        <f t="shared" si="58"/>
        <v>0</v>
      </c>
      <c r="BF379" s="28">
        <f t="shared" si="59"/>
        <v>0</v>
      </c>
      <c r="BG379" s="29">
        <f t="shared" si="60"/>
        <v>0</v>
      </c>
    </row>
    <row r="380" spans="5:59" ht="20.100000000000001" customHeight="1" x14ac:dyDescent="0.15">
      <c r="E380" s="12">
        <v>1</v>
      </c>
      <c r="G380" s="17"/>
      <c r="I380" s="17">
        <v>2</v>
      </c>
      <c r="J380" s="26"/>
      <c r="K380" s="17"/>
      <c r="L380" s="17"/>
      <c r="M380" s="17"/>
      <c r="O380" s="17">
        <v>1</v>
      </c>
      <c r="P380" s="17"/>
      <c r="Q380" s="17"/>
      <c r="R380" s="17"/>
      <c r="S380" s="17"/>
      <c r="U380" s="17">
        <v>1</v>
      </c>
      <c r="AA380" s="17">
        <f t="shared" si="53"/>
        <v>0</v>
      </c>
      <c r="AB380" s="27"/>
      <c r="AC380" s="27"/>
      <c r="AD380" s="27"/>
      <c r="AE380" s="27"/>
      <c r="AF380" s="27"/>
      <c r="AG380" s="27"/>
      <c r="AH380" s="27"/>
      <c r="AI380" s="27"/>
      <c r="AJ380" s="27"/>
      <c r="AY380" s="13">
        <f t="shared" si="61"/>
        <v>1</v>
      </c>
      <c r="AZ380" s="28">
        <f t="shared" si="54"/>
        <v>0</v>
      </c>
      <c r="BA380" s="28">
        <f t="shared" si="55"/>
        <v>0</v>
      </c>
      <c r="BB380" s="28">
        <f t="shared" si="52"/>
        <v>0</v>
      </c>
      <c r="BC380" s="28">
        <f t="shared" si="56"/>
        <v>0</v>
      </c>
      <c r="BD380" s="28">
        <f t="shared" si="57"/>
        <v>0</v>
      </c>
      <c r="BE380" s="28">
        <f t="shared" si="58"/>
        <v>0</v>
      </c>
      <c r="BF380" s="28">
        <f t="shared" si="59"/>
        <v>0</v>
      </c>
      <c r="BG380" s="29">
        <f t="shared" si="60"/>
        <v>0</v>
      </c>
    </row>
    <row r="381" spans="5:59" ht="20.100000000000001" customHeight="1" x14ac:dyDescent="0.15">
      <c r="E381" s="12">
        <v>1</v>
      </c>
      <c r="G381" s="17"/>
      <c r="I381" s="17">
        <v>2</v>
      </c>
      <c r="J381" s="26"/>
      <c r="K381" s="17"/>
      <c r="L381" s="17"/>
      <c r="M381" s="17"/>
      <c r="O381" s="17">
        <v>1</v>
      </c>
      <c r="P381" s="17"/>
      <c r="Q381" s="17"/>
      <c r="R381" s="17"/>
      <c r="S381" s="17"/>
      <c r="U381" s="17">
        <v>1</v>
      </c>
      <c r="AA381" s="17">
        <f t="shared" si="53"/>
        <v>0</v>
      </c>
      <c r="AB381" s="27"/>
      <c r="AC381" s="27"/>
      <c r="AD381" s="27"/>
      <c r="AE381" s="27"/>
      <c r="AF381" s="27"/>
      <c r="AG381" s="27"/>
      <c r="AH381" s="27"/>
      <c r="AI381" s="27"/>
      <c r="AJ381" s="27"/>
      <c r="AY381" s="13">
        <f t="shared" si="61"/>
        <v>1</v>
      </c>
      <c r="AZ381" s="28">
        <f t="shared" si="54"/>
        <v>0</v>
      </c>
      <c r="BA381" s="28">
        <f t="shared" si="55"/>
        <v>0</v>
      </c>
      <c r="BB381" s="28">
        <f t="shared" si="52"/>
        <v>0</v>
      </c>
      <c r="BC381" s="28">
        <f t="shared" si="56"/>
        <v>0</v>
      </c>
      <c r="BD381" s="28">
        <f t="shared" si="57"/>
        <v>0</v>
      </c>
      <c r="BE381" s="28">
        <f t="shared" si="58"/>
        <v>0</v>
      </c>
      <c r="BF381" s="28">
        <f t="shared" si="59"/>
        <v>0</v>
      </c>
      <c r="BG381" s="29">
        <f t="shared" si="60"/>
        <v>0</v>
      </c>
    </row>
    <row r="382" spans="5:59" ht="20.100000000000001" customHeight="1" x14ac:dyDescent="0.15">
      <c r="E382" s="12">
        <v>1</v>
      </c>
      <c r="G382" s="17"/>
      <c r="I382" s="17">
        <v>2</v>
      </c>
      <c r="J382" s="26"/>
      <c r="K382" s="17"/>
      <c r="L382" s="17"/>
      <c r="M382" s="17"/>
      <c r="O382" s="17">
        <v>1</v>
      </c>
      <c r="P382" s="17"/>
      <c r="Q382" s="17"/>
      <c r="R382" s="17"/>
      <c r="S382" s="17"/>
      <c r="U382" s="17">
        <v>1</v>
      </c>
      <c r="AA382" s="17">
        <f t="shared" si="53"/>
        <v>0</v>
      </c>
      <c r="AB382" s="27"/>
      <c r="AC382" s="27"/>
      <c r="AD382" s="27"/>
      <c r="AE382" s="27"/>
      <c r="AF382" s="27"/>
      <c r="AG382" s="27"/>
      <c r="AH382" s="27"/>
      <c r="AI382" s="27"/>
      <c r="AJ382" s="27"/>
      <c r="AY382" s="13">
        <f t="shared" si="61"/>
        <v>1</v>
      </c>
      <c r="AZ382" s="28">
        <f t="shared" si="54"/>
        <v>0</v>
      </c>
      <c r="BA382" s="28">
        <f t="shared" si="55"/>
        <v>0</v>
      </c>
      <c r="BB382" s="28">
        <f t="shared" si="52"/>
        <v>0</v>
      </c>
      <c r="BC382" s="28">
        <f t="shared" si="56"/>
        <v>0</v>
      </c>
      <c r="BD382" s="28">
        <f t="shared" si="57"/>
        <v>0</v>
      </c>
      <c r="BE382" s="28">
        <f t="shared" si="58"/>
        <v>0</v>
      </c>
      <c r="BF382" s="28">
        <f t="shared" si="59"/>
        <v>0</v>
      </c>
      <c r="BG382" s="29">
        <f t="shared" si="60"/>
        <v>0</v>
      </c>
    </row>
    <row r="383" spans="5:59" ht="20.100000000000001" customHeight="1" x14ac:dyDescent="0.15">
      <c r="E383" s="12">
        <v>1</v>
      </c>
      <c r="G383" s="17"/>
      <c r="I383" s="17">
        <v>2</v>
      </c>
      <c r="J383" s="26"/>
      <c r="K383" s="17"/>
      <c r="L383" s="17"/>
      <c r="M383" s="17"/>
      <c r="O383" s="17">
        <v>1</v>
      </c>
      <c r="P383" s="17"/>
      <c r="Q383" s="17"/>
      <c r="R383" s="17"/>
      <c r="S383" s="17"/>
      <c r="U383" s="17">
        <v>1</v>
      </c>
      <c r="AA383" s="17">
        <f t="shared" si="53"/>
        <v>0</v>
      </c>
      <c r="AB383" s="27"/>
      <c r="AC383" s="27"/>
      <c r="AD383" s="27"/>
      <c r="AE383" s="27"/>
      <c r="AF383" s="27"/>
      <c r="AG383" s="27"/>
      <c r="AH383" s="27"/>
      <c r="AI383" s="27"/>
      <c r="AJ383" s="27"/>
      <c r="AY383" s="13">
        <f t="shared" si="61"/>
        <v>1</v>
      </c>
      <c r="AZ383" s="28">
        <f t="shared" si="54"/>
        <v>0</v>
      </c>
      <c r="BA383" s="28">
        <f t="shared" si="55"/>
        <v>0</v>
      </c>
      <c r="BB383" s="28">
        <f t="shared" si="52"/>
        <v>0</v>
      </c>
      <c r="BC383" s="28">
        <f t="shared" si="56"/>
        <v>0</v>
      </c>
      <c r="BD383" s="28">
        <f t="shared" si="57"/>
        <v>0</v>
      </c>
      <c r="BE383" s="28">
        <f t="shared" si="58"/>
        <v>0</v>
      </c>
      <c r="BF383" s="28">
        <f t="shared" si="59"/>
        <v>0</v>
      </c>
      <c r="BG383" s="29">
        <f t="shared" si="60"/>
        <v>0</v>
      </c>
    </row>
    <row r="384" spans="5:59" ht="20.100000000000001" customHeight="1" x14ac:dyDescent="0.15">
      <c r="E384" s="12">
        <v>1</v>
      </c>
      <c r="G384" s="17"/>
      <c r="I384" s="17">
        <v>2</v>
      </c>
      <c r="J384" s="26"/>
      <c r="K384" s="17"/>
      <c r="L384" s="17"/>
      <c r="M384" s="17"/>
      <c r="O384" s="17">
        <v>1</v>
      </c>
      <c r="P384" s="17"/>
      <c r="Q384" s="17"/>
      <c r="R384" s="17"/>
      <c r="S384" s="17"/>
      <c r="U384" s="17">
        <v>1</v>
      </c>
      <c r="AA384" s="17">
        <f t="shared" si="53"/>
        <v>0</v>
      </c>
      <c r="AB384" s="27"/>
      <c r="AC384" s="27"/>
      <c r="AD384" s="27"/>
      <c r="AE384" s="27"/>
      <c r="AF384" s="27"/>
      <c r="AG384" s="27"/>
      <c r="AH384" s="27"/>
      <c r="AI384" s="27"/>
      <c r="AJ384" s="27"/>
      <c r="AY384" s="13">
        <f t="shared" si="61"/>
        <v>1</v>
      </c>
      <c r="AZ384" s="28">
        <f t="shared" si="54"/>
        <v>0</v>
      </c>
      <c r="BA384" s="28">
        <f t="shared" si="55"/>
        <v>0</v>
      </c>
      <c r="BB384" s="28">
        <f t="shared" ref="BB384:BB447" si="62">ROUNDDOWN(ROUNDDOWN(Y384/200000,0)/U384,2)*U384-ROUNDDOWN(ROUNDDOWN(Y384/200000,0)/U384,2)*(U384-1)</f>
        <v>0</v>
      </c>
      <c r="BC384" s="28">
        <f t="shared" si="56"/>
        <v>0</v>
      </c>
      <c r="BD384" s="28">
        <f t="shared" si="57"/>
        <v>0</v>
      </c>
      <c r="BE384" s="28">
        <f t="shared" si="58"/>
        <v>0</v>
      </c>
      <c r="BF384" s="28">
        <f t="shared" si="59"/>
        <v>0</v>
      </c>
      <c r="BG384" s="29">
        <f t="shared" si="60"/>
        <v>0</v>
      </c>
    </row>
    <row r="385" spans="4:59" ht="20.100000000000001" customHeight="1" x14ac:dyDescent="0.15">
      <c r="E385" s="12">
        <v>1</v>
      </c>
      <c r="G385" s="17"/>
      <c r="I385" s="17">
        <v>2</v>
      </c>
      <c r="J385" s="26"/>
      <c r="K385" s="17"/>
      <c r="L385" s="17"/>
      <c r="M385" s="17"/>
      <c r="O385" s="17">
        <v>1</v>
      </c>
      <c r="P385" s="17"/>
      <c r="Q385" s="17"/>
      <c r="R385" s="17"/>
      <c r="S385" s="17"/>
      <c r="U385" s="17">
        <v>1</v>
      </c>
      <c r="AA385" s="17">
        <f t="shared" si="53"/>
        <v>0</v>
      </c>
      <c r="AB385" s="27"/>
      <c r="AC385" s="27"/>
      <c r="AD385" s="27"/>
      <c r="AE385" s="27"/>
      <c r="AF385" s="27"/>
      <c r="AG385" s="27"/>
      <c r="AH385" s="27"/>
      <c r="AI385" s="27"/>
      <c r="AJ385" s="27"/>
      <c r="AY385" s="13">
        <f t="shared" si="61"/>
        <v>1</v>
      </c>
      <c r="AZ385" s="28">
        <f t="shared" si="54"/>
        <v>0</v>
      </c>
      <c r="BA385" s="28">
        <f t="shared" si="55"/>
        <v>0</v>
      </c>
      <c r="BB385" s="28">
        <f t="shared" si="62"/>
        <v>0</v>
      </c>
      <c r="BC385" s="28">
        <f t="shared" si="56"/>
        <v>0</v>
      </c>
      <c r="BD385" s="28">
        <f t="shared" si="57"/>
        <v>0</v>
      </c>
      <c r="BE385" s="28">
        <f t="shared" si="58"/>
        <v>0</v>
      </c>
      <c r="BF385" s="28">
        <f t="shared" si="59"/>
        <v>0</v>
      </c>
      <c r="BG385" s="29">
        <f t="shared" si="60"/>
        <v>0</v>
      </c>
    </row>
    <row r="386" spans="4:59" ht="20.100000000000001" customHeight="1" x14ac:dyDescent="0.15">
      <c r="E386" s="12">
        <v>1</v>
      </c>
      <c r="G386" s="17"/>
      <c r="I386" s="17">
        <v>2</v>
      </c>
      <c r="J386" s="26"/>
      <c r="K386" s="17"/>
      <c r="L386" s="17"/>
      <c r="M386" s="17"/>
      <c r="O386" s="17">
        <v>1</v>
      </c>
      <c r="P386" s="17"/>
      <c r="Q386" s="17"/>
      <c r="R386" s="17"/>
      <c r="S386" s="17"/>
      <c r="U386" s="17">
        <v>1</v>
      </c>
      <c r="AA386" s="17">
        <f t="shared" si="53"/>
        <v>0</v>
      </c>
      <c r="AB386" s="27"/>
      <c r="AC386" s="27"/>
      <c r="AD386" s="27"/>
      <c r="AE386" s="27"/>
      <c r="AF386" s="27"/>
      <c r="AG386" s="27"/>
      <c r="AH386" s="27"/>
      <c r="AI386" s="27"/>
      <c r="AJ386" s="27"/>
      <c r="AY386" s="13">
        <f t="shared" si="61"/>
        <v>1</v>
      </c>
      <c r="AZ386" s="28">
        <f t="shared" si="54"/>
        <v>0</v>
      </c>
      <c r="BA386" s="28">
        <f t="shared" si="55"/>
        <v>0</v>
      </c>
      <c r="BB386" s="28">
        <f t="shared" si="62"/>
        <v>0</v>
      </c>
      <c r="BC386" s="28">
        <f t="shared" si="56"/>
        <v>0</v>
      </c>
      <c r="BD386" s="28">
        <f t="shared" si="57"/>
        <v>0</v>
      </c>
      <c r="BE386" s="28">
        <f t="shared" si="58"/>
        <v>0</v>
      </c>
      <c r="BF386" s="28">
        <f t="shared" si="59"/>
        <v>0</v>
      </c>
      <c r="BG386" s="29">
        <f t="shared" si="60"/>
        <v>0</v>
      </c>
    </row>
    <row r="387" spans="4:59" ht="20.100000000000001" customHeight="1" x14ac:dyDescent="0.15">
      <c r="E387" s="12">
        <v>1</v>
      </c>
      <c r="G387" s="17"/>
      <c r="I387" s="17">
        <v>2</v>
      </c>
      <c r="J387" s="26"/>
      <c r="K387" s="17"/>
      <c r="L387" s="17"/>
      <c r="M387" s="17"/>
      <c r="O387" s="17">
        <v>1</v>
      </c>
      <c r="P387" s="17"/>
      <c r="Q387" s="17"/>
      <c r="R387" s="17"/>
      <c r="S387" s="17"/>
      <c r="U387" s="17">
        <v>1</v>
      </c>
      <c r="AA387" s="17">
        <f t="shared" si="53"/>
        <v>0</v>
      </c>
      <c r="AB387" s="27"/>
      <c r="AC387" s="27"/>
      <c r="AD387" s="27"/>
      <c r="AE387" s="27"/>
      <c r="AF387" s="27"/>
      <c r="AG387" s="27"/>
      <c r="AH387" s="27"/>
      <c r="AI387" s="27"/>
      <c r="AJ387" s="27"/>
      <c r="AY387" s="13">
        <f t="shared" si="61"/>
        <v>1</v>
      </c>
      <c r="AZ387" s="28">
        <f t="shared" si="54"/>
        <v>0</v>
      </c>
      <c r="BA387" s="28">
        <f t="shared" si="55"/>
        <v>0</v>
      </c>
      <c r="BB387" s="28">
        <f t="shared" si="62"/>
        <v>0</v>
      </c>
      <c r="BC387" s="28">
        <f t="shared" si="56"/>
        <v>0</v>
      </c>
      <c r="BD387" s="28">
        <f t="shared" si="57"/>
        <v>0</v>
      </c>
      <c r="BE387" s="28">
        <f t="shared" si="58"/>
        <v>0</v>
      </c>
      <c r="BF387" s="28">
        <f t="shared" si="59"/>
        <v>0</v>
      </c>
      <c r="BG387" s="29">
        <f t="shared" si="60"/>
        <v>0</v>
      </c>
    </row>
    <row r="388" spans="4:59" ht="20.100000000000001" customHeight="1" x14ac:dyDescent="0.15">
      <c r="E388" s="12">
        <v>1</v>
      </c>
      <c r="G388" s="17"/>
      <c r="I388" s="17">
        <v>2</v>
      </c>
      <c r="J388" s="26"/>
      <c r="K388" s="17"/>
      <c r="L388" s="17"/>
      <c r="M388" s="17"/>
      <c r="O388" s="17">
        <v>1</v>
      </c>
      <c r="P388" s="17"/>
      <c r="Q388" s="17"/>
      <c r="R388" s="17"/>
      <c r="S388" s="17"/>
      <c r="U388" s="17">
        <v>1</v>
      </c>
      <c r="AA388" s="17">
        <f t="shared" si="53"/>
        <v>0</v>
      </c>
      <c r="AB388" s="27"/>
      <c r="AC388" s="27"/>
      <c r="AD388" s="27"/>
      <c r="AE388" s="27"/>
      <c r="AF388" s="27"/>
      <c r="AG388" s="27"/>
      <c r="AH388" s="27"/>
      <c r="AI388" s="27"/>
      <c r="AJ388" s="27"/>
      <c r="AY388" s="13">
        <f t="shared" si="61"/>
        <v>1</v>
      </c>
      <c r="AZ388" s="28">
        <f t="shared" si="54"/>
        <v>0</v>
      </c>
      <c r="BA388" s="28">
        <f t="shared" si="55"/>
        <v>0</v>
      </c>
      <c r="BB388" s="28">
        <f t="shared" si="62"/>
        <v>0</v>
      </c>
      <c r="BC388" s="28">
        <f t="shared" si="56"/>
        <v>0</v>
      </c>
      <c r="BD388" s="28">
        <f t="shared" si="57"/>
        <v>0</v>
      </c>
      <c r="BE388" s="28">
        <f t="shared" si="58"/>
        <v>0</v>
      </c>
      <c r="BF388" s="28">
        <f t="shared" si="59"/>
        <v>0</v>
      </c>
      <c r="BG388" s="29">
        <f t="shared" si="60"/>
        <v>0</v>
      </c>
    </row>
    <row r="389" spans="4:59" ht="20.100000000000001" customHeight="1" x14ac:dyDescent="0.15">
      <c r="E389" s="12">
        <v>1</v>
      </c>
      <c r="G389" s="17"/>
      <c r="I389" s="17">
        <v>2</v>
      </c>
      <c r="J389" s="26"/>
      <c r="K389" s="17"/>
      <c r="L389" s="17"/>
      <c r="M389" s="17"/>
      <c r="O389" s="17">
        <v>1</v>
      </c>
      <c r="P389" s="17"/>
      <c r="Q389" s="17"/>
      <c r="R389" s="17"/>
      <c r="S389" s="17"/>
      <c r="U389" s="17">
        <v>1</v>
      </c>
      <c r="AA389" s="17">
        <f t="shared" si="53"/>
        <v>0</v>
      </c>
      <c r="AB389" s="27"/>
      <c r="AC389" s="27"/>
      <c r="AD389" s="27"/>
      <c r="AE389" s="27"/>
      <c r="AF389" s="27"/>
      <c r="AG389" s="27"/>
      <c r="AH389" s="27"/>
      <c r="AI389" s="27"/>
      <c r="AJ389" s="27"/>
      <c r="AY389" s="13">
        <f t="shared" si="61"/>
        <v>1</v>
      </c>
      <c r="AZ389" s="28">
        <f t="shared" si="54"/>
        <v>0</v>
      </c>
      <c r="BA389" s="28">
        <f t="shared" si="55"/>
        <v>0</v>
      </c>
      <c r="BB389" s="28">
        <f t="shared" si="62"/>
        <v>0</v>
      </c>
      <c r="BC389" s="28">
        <f t="shared" si="56"/>
        <v>0</v>
      </c>
      <c r="BD389" s="28">
        <f t="shared" si="57"/>
        <v>0</v>
      </c>
      <c r="BE389" s="28">
        <f t="shared" si="58"/>
        <v>0</v>
      </c>
      <c r="BF389" s="28">
        <f t="shared" si="59"/>
        <v>0</v>
      </c>
      <c r="BG389" s="29">
        <f t="shared" si="60"/>
        <v>0</v>
      </c>
    </row>
    <row r="390" spans="4:59" ht="20.100000000000001" customHeight="1" x14ac:dyDescent="0.15">
      <c r="E390" s="12">
        <v>1</v>
      </c>
      <c r="I390" s="17">
        <v>2</v>
      </c>
      <c r="J390" s="26"/>
      <c r="K390" s="17"/>
      <c r="L390" s="17"/>
      <c r="M390" s="17"/>
      <c r="O390" s="17">
        <v>1</v>
      </c>
      <c r="U390" s="17">
        <v>1</v>
      </c>
      <c r="AA390" s="17">
        <f t="shared" si="53"/>
        <v>0</v>
      </c>
      <c r="AB390" s="27"/>
      <c r="AC390" s="27"/>
      <c r="AD390" s="27"/>
      <c r="AE390" s="27"/>
      <c r="AF390" s="27"/>
      <c r="AG390" s="27"/>
      <c r="AH390" s="27"/>
      <c r="AI390" s="27"/>
      <c r="AJ390" s="27"/>
      <c r="AY390" s="13">
        <f t="shared" si="61"/>
        <v>1</v>
      </c>
      <c r="AZ390" s="28">
        <f t="shared" si="54"/>
        <v>0</v>
      </c>
      <c r="BA390" s="28">
        <f t="shared" si="55"/>
        <v>0</v>
      </c>
      <c r="BB390" s="28">
        <f t="shared" si="62"/>
        <v>0</v>
      </c>
      <c r="BC390" s="28">
        <f t="shared" si="56"/>
        <v>0</v>
      </c>
      <c r="BD390" s="28">
        <f t="shared" si="57"/>
        <v>0</v>
      </c>
      <c r="BE390" s="28">
        <f t="shared" si="58"/>
        <v>0</v>
      </c>
      <c r="BF390" s="28">
        <f t="shared" si="59"/>
        <v>0</v>
      </c>
      <c r="BG390" s="29">
        <f t="shared" si="60"/>
        <v>0</v>
      </c>
    </row>
    <row r="391" spans="4:59" ht="20.100000000000001" customHeight="1" x14ac:dyDescent="0.15">
      <c r="E391" s="12">
        <v>1</v>
      </c>
      <c r="I391" s="17">
        <v>2</v>
      </c>
      <c r="J391" s="26"/>
      <c r="K391" s="17"/>
      <c r="L391" s="17"/>
      <c r="M391" s="17"/>
      <c r="O391" s="17">
        <v>1</v>
      </c>
      <c r="U391" s="17">
        <v>1</v>
      </c>
      <c r="AA391" s="17">
        <f t="shared" si="53"/>
        <v>0</v>
      </c>
      <c r="AB391" s="27"/>
      <c r="AC391" s="27"/>
      <c r="AD391" s="27"/>
      <c r="AE391" s="27"/>
      <c r="AF391" s="27"/>
      <c r="AG391" s="27"/>
      <c r="AH391" s="27"/>
      <c r="AI391" s="27"/>
      <c r="AJ391" s="27"/>
      <c r="AY391" s="13">
        <f t="shared" si="61"/>
        <v>1</v>
      </c>
      <c r="AZ391" s="28">
        <f t="shared" si="54"/>
        <v>0</v>
      </c>
      <c r="BA391" s="28">
        <f t="shared" si="55"/>
        <v>0</v>
      </c>
      <c r="BB391" s="28">
        <f t="shared" si="62"/>
        <v>0</v>
      </c>
      <c r="BC391" s="28">
        <f t="shared" si="56"/>
        <v>0</v>
      </c>
      <c r="BD391" s="28">
        <f t="shared" si="57"/>
        <v>0</v>
      </c>
      <c r="BE391" s="28">
        <f t="shared" si="58"/>
        <v>0</v>
      </c>
      <c r="BF391" s="28">
        <f t="shared" si="59"/>
        <v>0</v>
      </c>
      <c r="BG391" s="29">
        <f t="shared" si="60"/>
        <v>0</v>
      </c>
    </row>
    <row r="392" spans="4:59" ht="20.100000000000001" customHeight="1" x14ac:dyDescent="0.15">
      <c r="E392" s="12">
        <v>1</v>
      </c>
      <c r="G392" s="17"/>
      <c r="I392" s="17">
        <v>2</v>
      </c>
      <c r="J392" s="26"/>
      <c r="K392" s="17"/>
      <c r="L392" s="17"/>
      <c r="O392" s="17">
        <v>1</v>
      </c>
      <c r="P392" s="17"/>
      <c r="Q392" s="17"/>
      <c r="R392" s="17"/>
      <c r="S392" s="17"/>
      <c r="U392" s="17">
        <v>1</v>
      </c>
      <c r="AA392" s="17">
        <f t="shared" ref="AA392:AA455" si="63">G392+M392+S392+Y392</f>
        <v>0</v>
      </c>
      <c r="AB392" s="27"/>
      <c r="AC392" s="27"/>
      <c r="AD392" s="27"/>
      <c r="AE392" s="27"/>
      <c r="AF392" s="27"/>
      <c r="AG392" s="27"/>
      <c r="AH392" s="27"/>
      <c r="AI392" s="27"/>
      <c r="AJ392" s="27"/>
      <c r="AY392" s="13">
        <f t="shared" si="61"/>
        <v>1</v>
      </c>
      <c r="AZ392" s="28">
        <f t="shared" ref="AZ392:AZ455" si="64">ROUNDDOWN(ROUNDDOWN(M392/200000,0)/I392,2)*I392-ROUNDDOWN(ROUNDDOWN(M392/200000,0)/I392,2)*(I392-1)</f>
        <v>0</v>
      </c>
      <c r="BA392" s="28">
        <f t="shared" ref="BA392:BA455" si="65">ROUNDDOWN(ROUNDDOWN(S392/200000,0)/O392,2)*O392-ROUNDDOWN(ROUNDDOWN(S392/200000,0)/O392,2)*(O392-1)</f>
        <v>0</v>
      </c>
      <c r="BB392" s="28">
        <f t="shared" si="62"/>
        <v>0</v>
      </c>
      <c r="BC392" s="28">
        <f t="shared" ref="BC392:BC455" si="66">AA392/200000</f>
        <v>0</v>
      </c>
      <c r="BD392" s="28">
        <f t="shared" ref="BD392:BD455" si="67">ROUNDDOWN(BC392,0)</f>
        <v>0</v>
      </c>
      <c r="BE392" s="28">
        <f t="shared" ref="BE392:BE455" si="68">SUM(BF392/E392)</f>
        <v>0</v>
      </c>
      <c r="BF392" s="28">
        <f t="shared" ref="BF392:BF455" si="69">ROUNDDOWN(BG392,0)</f>
        <v>0</v>
      </c>
      <c r="BG392" s="29">
        <f t="shared" ref="BG392:BG455" si="70">SUM(G392/200000)</f>
        <v>0</v>
      </c>
    </row>
    <row r="393" spans="4:59" ht="20.100000000000001" customHeight="1" x14ac:dyDescent="0.15">
      <c r="E393" s="12">
        <v>1</v>
      </c>
      <c r="G393" s="17"/>
      <c r="I393" s="17">
        <v>2</v>
      </c>
      <c r="J393" s="26"/>
      <c r="K393" s="17"/>
      <c r="L393" s="17"/>
      <c r="O393" s="17">
        <v>1</v>
      </c>
      <c r="P393" s="17"/>
      <c r="Q393" s="17"/>
      <c r="R393" s="17"/>
      <c r="S393" s="17"/>
      <c r="U393" s="17">
        <v>1</v>
      </c>
      <c r="AA393" s="17">
        <f t="shared" si="63"/>
        <v>0</v>
      </c>
      <c r="AB393" s="27"/>
      <c r="AC393" s="27"/>
      <c r="AD393" s="27"/>
      <c r="AE393" s="27"/>
      <c r="AF393" s="27"/>
      <c r="AG393" s="27"/>
      <c r="AH393" s="27"/>
      <c r="AI393" s="27"/>
      <c r="AJ393" s="27"/>
      <c r="AY393" s="13">
        <f t="shared" si="61"/>
        <v>1</v>
      </c>
      <c r="AZ393" s="28">
        <f t="shared" si="64"/>
        <v>0</v>
      </c>
      <c r="BA393" s="28">
        <f t="shared" si="65"/>
        <v>0</v>
      </c>
      <c r="BB393" s="28">
        <f t="shared" si="62"/>
        <v>0</v>
      </c>
      <c r="BC393" s="28">
        <f t="shared" si="66"/>
        <v>0</v>
      </c>
      <c r="BD393" s="28">
        <f t="shared" si="67"/>
        <v>0</v>
      </c>
      <c r="BE393" s="28">
        <f t="shared" si="68"/>
        <v>0</v>
      </c>
      <c r="BF393" s="28">
        <f t="shared" si="69"/>
        <v>0</v>
      </c>
      <c r="BG393" s="29">
        <f t="shared" si="70"/>
        <v>0</v>
      </c>
    </row>
    <row r="394" spans="4:59" ht="20.100000000000001" customHeight="1" x14ac:dyDescent="0.15">
      <c r="E394" s="12">
        <v>1</v>
      </c>
      <c r="G394" s="17"/>
      <c r="I394" s="17">
        <v>2</v>
      </c>
      <c r="J394" s="26"/>
      <c r="K394" s="17"/>
      <c r="L394" s="17"/>
      <c r="M394" s="17"/>
      <c r="O394" s="17">
        <v>1</v>
      </c>
      <c r="P394" s="17"/>
      <c r="Q394" s="17"/>
      <c r="R394" s="17"/>
      <c r="S394" s="17"/>
      <c r="U394" s="17">
        <v>1</v>
      </c>
      <c r="AA394" s="17">
        <f t="shared" si="63"/>
        <v>0</v>
      </c>
      <c r="AB394" s="27"/>
      <c r="AC394" s="27"/>
      <c r="AD394" s="27"/>
      <c r="AE394" s="27"/>
      <c r="AF394" s="27"/>
      <c r="AG394" s="27"/>
      <c r="AH394" s="27"/>
      <c r="AI394" s="27"/>
      <c r="AJ394" s="27"/>
      <c r="AY394" s="13">
        <f t="shared" si="61"/>
        <v>1</v>
      </c>
      <c r="AZ394" s="28">
        <f t="shared" si="64"/>
        <v>0</v>
      </c>
      <c r="BA394" s="28">
        <f t="shared" si="65"/>
        <v>0</v>
      </c>
      <c r="BB394" s="28">
        <f t="shared" si="62"/>
        <v>0</v>
      </c>
      <c r="BC394" s="28">
        <f t="shared" si="66"/>
        <v>0</v>
      </c>
      <c r="BD394" s="28">
        <f t="shared" si="67"/>
        <v>0</v>
      </c>
      <c r="BE394" s="28">
        <f t="shared" si="68"/>
        <v>0</v>
      </c>
      <c r="BF394" s="28">
        <f t="shared" si="69"/>
        <v>0</v>
      </c>
      <c r="BG394" s="29">
        <f t="shared" si="70"/>
        <v>0</v>
      </c>
    </row>
    <row r="395" spans="4:59" ht="20.100000000000001" customHeight="1" x14ac:dyDescent="0.15">
      <c r="E395" s="12">
        <v>1</v>
      </c>
      <c r="G395" s="17"/>
      <c r="I395" s="17">
        <v>2</v>
      </c>
      <c r="J395" s="26"/>
      <c r="K395" s="17"/>
      <c r="L395" s="17"/>
      <c r="M395" s="17"/>
      <c r="O395" s="17">
        <v>1</v>
      </c>
      <c r="P395" s="17"/>
      <c r="Q395" s="17"/>
      <c r="R395" s="17"/>
      <c r="S395" s="17"/>
      <c r="U395" s="17">
        <v>1</v>
      </c>
      <c r="AA395" s="17">
        <f t="shared" si="63"/>
        <v>0</v>
      </c>
      <c r="AB395" s="27"/>
      <c r="AC395" s="27"/>
      <c r="AD395" s="27"/>
      <c r="AE395" s="27"/>
      <c r="AF395" s="27"/>
      <c r="AG395" s="27"/>
      <c r="AH395" s="27"/>
      <c r="AI395" s="27"/>
      <c r="AJ395" s="27"/>
      <c r="AY395" s="13">
        <f t="shared" si="61"/>
        <v>1</v>
      </c>
      <c r="AZ395" s="28">
        <f t="shared" si="64"/>
        <v>0</v>
      </c>
      <c r="BA395" s="28">
        <f t="shared" si="65"/>
        <v>0</v>
      </c>
      <c r="BB395" s="28">
        <f t="shared" si="62"/>
        <v>0</v>
      </c>
      <c r="BC395" s="28">
        <f t="shared" si="66"/>
        <v>0</v>
      </c>
      <c r="BD395" s="28">
        <f t="shared" si="67"/>
        <v>0</v>
      </c>
      <c r="BE395" s="28">
        <f t="shared" si="68"/>
        <v>0</v>
      </c>
      <c r="BF395" s="28">
        <f t="shared" si="69"/>
        <v>0</v>
      </c>
      <c r="BG395" s="29">
        <f t="shared" si="70"/>
        <v>0</v>
      </c>
    </row>
    <row r="396" spans="4:59" ht="20.100000000000001" customHeight="1" x14ac:dyDescent="0.15">
      <c r="E396" s="12">
        <v>1</v>
      </c>
      <c r="G396" s="17"/>
      <c r="I396" s="17">
        <v>2</v>
      </c>
      <c r="J396" s="26"/>
      <c r="K396" s="17"/>
      <c r="L396" s="17"/>
      <c r="M396" s="17"/>
      <c r="O396" s="17">
        <v>1</v>
      </c>
      <c r="P396" s="17"/>
      <c r="Q396" s="17"/>
      <c r="R396" s="17"/>
      <c r="S396" s="17"/>
      <c r="U396" s="17">
        <v>1</v>
      </c>
      <c r="AA396" s="17">
        <f t="shared" si="63"/>
        <v>0</v>
      </c>
      <c r="AB396" s="27"/>
      <c r="AC396" s="27"/>
      <c r="AD396" s="27"/>
      <c r="AE396" s="27"/>
      <c r="AF396" s="27"/>
      <c r="AG396" s="27"/>
      <c r="AH396" s="27"/>
      <c r="AI396" s="27"/>
      <c r="AJ396" s="27"/>
      <c r="AY396" s="13">
        <f t="shared" si="61"/>
        <v>1</v>
      </c>
      <c r="AZ396" s="28">
        <f t="shared" si="64"/>
        <v>0</v>
      </c>
      <c r="BA396" s="28">
        <f t="shared" si="65"/>
        <v>0</v>
      </c>
      <c r="BB396" s="28">
        <f t="shared" si="62"/>
        <v>0</v>
      </c>
      <c r="BC396" s="28">
        <f t="shared" si="66"/>
        <v>0</v>
      </c>
      <c r="BD396" s="28">
        <f t="shared" si="67"/>
        <v>0</v>
      </c>
      <c r="BE396" s="28">
        <f t="shared" si="68"/>
        <v>0</v>
      </c>
      <c r="BF396" s="28">
        <f t="shared" si="69"/>
        <v>0</v>
      </c>
      <c r="BG396" s="29">
        <f t="shared" si="70"/>
        <v>0</v>
      </c>
    </row>
    <row r="397" spans="4:59" ht="20.100000000000001" customHeight="1" x14ac:dyDescent="0.15">
      <c r="D397" s="32"/>
      <c r="E397" s="12">
        <v>1</v>
      </c>
      <c r="G397" s="17"/>
      <c r="I397" s="17">
        <v>2</v>
      </c>
      <c r="J397" s="26"/>
      <c r="K397" s="17"/>
      <c r="L397" s="17"/>
      <c r="M397" s="17"/>
      <c r="O397" s="17">
        <v>1</v>
      </c>
      <c r="P397" s="17"/>
      <c r="Q397" s="17"/>
      <c r="R397" s="17"/>
      <c r="S397" s="17"/>
      <c r="U397" s="17">
        <v>1</v>
      </c>
      <c r="AA397" s="17">
        <f t="shared" si="63"/>
        <v>0</v>
      </c>
      <c r="AB397" s="27"/>
      <c r="AC397" s="27"/>
      <c r="AD397" s="27"/>
      <c r="AE397" s="27"/>
      <c r="AF397" s="27"/>
      <c r="AG397" s="27"/>
      <c r="AH397" s="27"/>
      <c r="AI397" s="27"/>
      <c r="AJ397" s="27"/>
      <c r="AY397" s="13">
        <f t="shared" si="61"/>
        <v>1</v>
      </c>
      <c r="AZ397" s="28">
        <f t="shared" si="64"/>
        <v>0</v>
      </c>
      <c r="BA397" s="28">
        <f t="shared" si="65"/>
        <v>0</v>
      </c>
      <c r="BB397" s="28">
        <f t="shared" si="62"/>
        <v>0</v>
      </c>
      <c r="BC397" s="28">
        <f t="shared" si="66"/>
        <v>0</v>
      </c>
      <c r="BD397" s="28">
        <f t="shared" si="67"/>
        <v>0</v>
      </c>
      <c r="BE397" s="28">
        <f t="shared" si="68"/>
        <v>0</v>
      </c>
      <c r="BF397" s="28">
        <f t="shared" si="69"/>
        <v>0</v>
      </c>
      <c r="BG397" s="29">
        <f t="shared" si="70"/>
        <v>0</v>
      </c>
    </row>
    <row r="398" spans="4:59" ht="20.100000000000001" customHeight="1" x14ac:dyDescent="0.15">
      <c r="E398" s="12">
        <v>1</v>
      </c>
      <c r="G398" s="17"/>
      <c r="I398" s="17">
        <v>2</v>
      </c>
      <c r="J398" s="26"/>
      <c r="K398" s="17"/>
      <c r="L398" s="17"/>
      <c r="M398" s="17"/>
      <c r="O398" s="17">
        <v>1</v>
      </c>
      <c r="P398" s="17"/>
      <c r="Q398" s="17"/>
      <c r="R398" s="17"/>
      <c r="S398" s="17"/>
      <c r="U398" s="17">
        <v>1</v>
      </c>
      <c r="AA398" s="17">
        <f t="shared" si="63"/>
        <v>0</v>
      </c>
      <c r="AB398" s="27"/>
      <c r="AC398" s="27"/>
      <c r="AD398" s="27"/>
      <c r="AE398" s="27"/>
      <c r="AF398" s="27"/>
      <c r="AG398" s="27"/>
      <c r="AH398" s="27"/>
      <c r="AI398" s="27"/>
      <c r="AJ398" s="27"/>
      <c r="AY398" s="13">
        <f t="shared" si="61"/>
        <v>1</v>
      </c>
      <c r="AZ398" s="28">
        <f t="shared" si="64"/>
        <v>0</v>
      </c>
      <c r="BA398" s="28">
        <f t="shared" si="65"/>
        <v>0</v>
      </c>
      <c r="BB398" s="28">
        <f t="shared" si="62"/>
        <v>0</v>
      </c>
      <c r="BC398" s="28">
        <f t="shared" si="66"/>
        <v>0</v>
      </c>
      <c r="BD398" s="28">
        <f t="shared" si="67"/>
        <v>0</v>
      </c>
      <c r="BE398" s="28">
        <f t="shared" si="68"/>
        <v>0</v>
      </c>
      <c r="BF398" s="28">
        <f t="shared" si="69"/>
        <v>0</v>
      </c>
      <c r="BG398" s="29">
        <f t="shared" si="70"/>
        <v>0</v>
      </c>
    </row>
    <row r="399" spans="4:59" ht="20.100000000000001" customHeight="1" x14ac:dyDescent="0.15">
      <c r="E399" s="12">
        <v>1</v>
      </c>
      <c r="G399" s="17"/>
      <c r="I399" s="17">
        <v>2</v>
      </c>
      <c r="J399" s="26"/>
      <c r="K399" s="17"/>
      <c r="L399" s="17"/>
      <c r="M399" s="17"/>
      <c r="O399" s="17">
        <v>1</v>
      </c>
      <c r="P399" s="17"/>
      <c r="Q399" s="17"/>
      <c r="R399" s="17"/>
      <c r="S399" s="17"/>
      <c r="U399" s="17">
        <v>1</v>
      </c>
      <c r="AA399" s="17">
        <f t="shared" si="63"/>
        <v>0</v>
      </c>
      <c r="AB399" s="27"/>
      <c r="AC399" s="27"/>
      <c r="AD399" s="27"/>
      <c r="AE399" s="27"/>
      <c r="AF399" s="27"/>
      <c r="AG399" s="27"/>
      <c r="AH399" s="27"/>
      <c r="AI399" s="27"/>
      <c r="AJ399" s="27"/>
      <c r="AY399" s="13">
        <f t="shared" si="61"/>
        <v>1</v>
      </c>
      <c r="AZ399" s="28">
        <f t="shared" si="64"/>
        <v>0</v>
      </c>
      <c r="BA399" s="28">
        <f t="shared" si="65"/>
        <v>0</v>
      </c>
      <c r="BB399" s="28">
        <f t="shared" si="62"/>
        <v>0</v>
      </c>
      <c r="BC399" s="28">
        <f t="shared" si="66"/>
        <v>0</v>
      </c>
      <c r="BD399" s="28">
        <f t="shared" si="67"/>
        <v>0</v>
      </c>
      <c r="BE399" s="28">
        <f t="shared" si="68"/>
        <v>0</v>
      </c>
      <c r="BF399" s="28">
        <f t="shared" si="69"/>
        <v>0</v>
      </c>
      <c r="BG399" s="29">
        <f t="shared" si="70"/>
        <v>0</v>
      </c>
    </row>
    <row r="400" spans="4:59" ht="20.100000000000001" customHeight="1" x14ac:dyDescent="0.15">
      <c r="E400" s="12">
        <v>1</v>
      </c>
      <c r="G400" s="17"/>
      <c r="I400" s="17">
        <v>2</v>
      </c>
      <c r="J400" s="26"/>
      <c r="K400" s="17"/>
      <c r="L400" s="17"/>
      <c r="M400" s="17"/>
      <c r="O400" s="17">
        <v>1</v>
      </c>
      <c r="P400" s="17"/>
      <c r="Q400" s="17"/>
      <c r="R400" s="17"/>
      <c r="S400" s="17"/>
      <c r="U400" s="17">
        <v>1</v>
      </c>
      <c r="AA400" s="17">
        <f t="shared" si="63"/>
        <v>0</v>
      </c>
      <c r="AB400" s="27"/>
      <c r="AC400" s="27"/>
      <c r="AD400" s="27"/>
      <c r="AE400" s="27"/>
      <c r="AF400" s="27"/>
      <c r="AG400" s="27"/>
      <c r="AH400" s="27"/>
      <c r="AI400" s="27"/>
      <c r="AJ400" s="27"/>
      <c r="AY400" s="13">
        <f t="shared" si="61"/>
        <v>1</v>
      </c>
      <c r="AZ400" s="28">
        <f t="shared" si="64"/>
        <v>0</v>
      </c>
      <c r="BA400" s="28">
        <f t="shared" si="65"/>
        <v>0</v>
      </c>
      <c r="BB400" s="28">
        <f t="shared" si="62"/>
        <v>0</v>
      </c>
      <c r="BC400" s="28">
        <f t="shared" si="66"/>
        <v>0</v>
      </c>
      <c r="BD400" s="28">
        <f t="shared" si="67"/>
        <v>0</v>
      </c>
      <c r="BE400" s="28">
        <f t="shared" si="68"/>
        <v>0</v>
      </c>
      <c r="BF400" s="28">
        <f t="shared" si="69"/>
        <v>0</v>
      </c>
      <c r="BG400" s="29">
        <f t="shared" si="70"/>
        <v>0</v>
      </c>
    </row>
    <row r="401" spans="5:59" ht="20.100000000000001" customHeight="1" x14ac:dyDescent="0.15">
      <c r="E401" s="12">
        <v>1</v>
      </c>
      <c r="G401" s="17"/>
      <c r="I401" s="17">
        <v>2</v>
      </c>
      <c r="J401" s="26"/>
      <c r="K401" s="17"/>
      <c r="L401" s="17"/>
      <c r="M401" s="17"/>
      <c r="O401" s="17">
        <v>1</v>
      </c>
      <c r="P401" s="17"/>
      <c r="Q401" s="17"/>
      <c r="R401" s="17"/>
      <c r="S401" s="17"/>
      <c r="U401" s="17">
        <v>1</v>
      </c>
      <c r="AA401" s="17">
        <f t="shared" si="63"/>
        <v>0</v>
      </c>
      <c r="AB401" s="27"/>
      <c r="AC401" s="27"/>
      <c r="AD401" s="27"/>
      <c r="AE401" s="27"/>
      <c r="AF401" s="27"/>
      <c r="AG401" s="27"/>
      <c r="AH401" s="27"/>
      <c r="AI401" s="27"/>
      <c r="AJ401" s="27"/>
      <c r="AY401" s="13">
        <f t="shared" si="61"/>
        <v>1</v>
      </c>
      <c r="AZ401" s="28">
        <f t="shared" si="64"/>
        <v>0</v>
      </c>
      <c r="BA401" s="28">
        <f t="shared" si="65"/>
        <v>0</v>
      </c>
      <c r="BB401" s="28">
        <f t="shared" si="62"/>
        <v>0</v>
      </c>
      <c r="BC401" s="28">
        <f t="shared" si="66"/>
        <v>0</v>
      </c>
      <c r="BD401" s="28">
        <f t="shared" si="67"/>
        <v>0</v>
      </c>
      <c r="BE401" s="28">
        <f t="shared" si="68"/>
        <v>0</v>
      </c>
      <c r="BF401" s="28">
        <f t="shared" si="69"/>
        <v>0</v>
      </c>
      <c r="BG401" s="29">
        <f t="shared" si="70"/>
        <v>0</v>
      </c>
    </row>
    <row r="402" spans="5:59" ht="20.100000000000001" customHeight="1" x14ac:dyDescent="0.15">
      <c r="E402" s="12">
        <v>1</v>
      </c>
      <c r="G402" s="17"/>
      <c r="I402" s="17">
        <v>2</v>
      </c>
      <c r="J402" s="26"/>
      <c r="K402" s="17"/>
      <c r="L402" s="17"/>
      <c r="M402" s="17"/>
      <c r="O402" s="17">
        <v>1</v>
      </c>
      <c r="P402" s="17"/>
      <c r="Q402" s="17"/>
      <c r="R402" s="17"/>
      <c r="S402" s="17"/>
      <c r="U402" s="17">
        <v>1</v>
      </c>
      <c r="AA402" s="17">
        <f t="shared" si="63"/>
        <v>0</v>
      </c>
      <c r="AB402" s="27"/>
      <c r="AC402" s="27"/>
      <c r="AD402" s="27"/>
      <c r="AE402" s="27"/>
      <c r="AF402" s="27"/>
      <c r="AG402" s="27"/>
      <c r="AH402" s="27"/>
      <c r="AI402" s="27"/>
      <c r="AJ402" s="27"/>
      <c r="AY402" s="13">
        <f t="shared" ref="AY402:AY437" si="71">IF(O402=0,0,1)</f>
        <v>1</v>
      </c>
      <c r="AZ402" s="28">
        <f t="shared" si="64"/>
        <v>0</v>
      </c>
      <c r="BA402" s="28">
        <f t="shared" si="65"/>
        <v>0</v>
      </c>
      <c r="BB402" s="28">
        <f t="shared" si="62"/>
        <v>0</v>
      </c>
      <c r="BC402" s="28">
        <f t="shared" si="66"/>
        <v>0</v>
      </c>
      <c r="BD402" s="28">
        <f t="shared" si="67"/>
        <v>0</v>
      </c>
      <c r="BE402" s="28">
        <f t="shared" si="68"/>
        <v>0</v>
      </c>
      <c r="BF402" s="28">
        <f t="shared" si="69"/>
        <v>0</v>
      </c>
      <c r="BG402" s="29">
        <f t="shared" si="70"/>
        <v>0</v>
      </c>
    </row>
    <row r="403" spans="5:59" ht="20.100000000000001" customHeight="1" x14ac:dyDescent="0.15">
      <c r="E403" s="12">
        <v>1</v>
      </c>
      <c r="G403" s="17"/>
      <c r="I403" s="17">
        <v>2</v>
      </c>
      <c r="J403" s="26"/>
      <c r="K403" s="17"/>
      <c r="L403" s="17"/>
      <c r="M403" s="17"/>
      <c r="O403" s="17">
        <v>1</v>
      </c>
      <c r="P403" s="17"/>
      <c r="Q403" s="17"/>
      <c r="R403" s="17"/>
      <c r="S403" s="17"/>
      <c r="U403" s="17">
        <v>1</v>
      </c>
      <c r="AA403" s="17">
        <f t="shared" si="63"/>
        <v>0</v>
      </c>
      <c r="AB403" s="27"/>
      <c r="AC403" s="27"/>
      <c r="AD403" s="27"/>
      <c r="AE403" s="27"/>
      <c r="AF403" s="27"/>
      <c r="AG403" s="27"/>
      <c r="AH403" s="27"/>
      <c r="AI403" s="27"/>
      <c r="AJ403" s="27"/>
      <c r="AY403" s="13">
        <f t="shared" si="71"/>
        <v>1</v>
      </c>
      <c r="AZ403" s="28">
        <f t="shared" si="64"/>
        <v>0</v>
      </c>
      <c r="BA403" s="28">
        <f t="shared" si="65"/>
        <v>0</v>
      </c>
      <c r="BB403" s="28">
        <f t="shared" si="62"/>
        <v>0</v>
      </c>
      <c r="BC403" s="28">
        <f t="shared" si="66"/>
        <v>0</v>
      </c>
      <c r="BD403" s="28">
        <f t="shared" si="67"/>
        <v>0</v>
      </c>
      <c r="BE403" s="28">
        <f t="shared" si="68"/>
        <v>0</v>
      </c>
      <c r="BF403" s="28">
        <f t="shared" si="69"/>
        <v>0</v>
      </c>
      <c r="BG403" s="29">
        <f t="shared" si="70"/>
        <v>0</v>
      </c>
    </row>
    <row r="404" spans="5:59" ht="20.100000000000001" customHeight="1" x14ac:dyDescent="0.15">
      <c r="E404" s="12">
        <v>1</v>
      </c>
      <c r="G404" s="17"/>
      <c r="I404" s="17">
        <v>2</v>
      </c>
      <c r="J404" s="26"/>
      <c r="K404" s="17"/>
      <c r="L404" s="17"/>
      <c r="M404" s="17"/>
      <c r="O404" s="17">
        <v>1</v>
      </c>
      <c r="P404" s="17"/>
      <c r="Q404" s="17"/>
      <c r="R404" s="17"/>
      <c r="S404" s="17"/>
      <c r="U404" s="17">
        <v>1</v>
      </c>
      <c r="AA404" s="17">
        <f t="shared" si="63"/>
        <v>0</v>
      </c>
      <c r="AB404" s="27"/>
      <c r="AC404" s="27"/>
      <c r="AD404" s="27"/>
      <c r="AE404" s="27"/>
      <c r="AF404" s="27"/>
      <c r="AG404" s="27"/>
      <c r="AH404" s="27"/>
      <c r="AI404" s="27"/>
      <c r="AJ404" s="27"/>
      <c r="AY404" s="13">
        <f t="shared" si="71"/>
        <v>1</v>
      </c>
      <c r="AZ404" s="28">
        <f t="shared" si="64"/>
        <v>0</v>
      </c>
      <c r="BA404" s="28">
        <f t="shared" si="65"/>
        <v>0</v>
      </c>
      <c r="BB404" s="28">
        <f t="shared" si="62"/>
        <v>0</v>
      </c>
      <c r="BC404" s="28">
        <f t="shared" si="66"/>
        <v>0</v>
      </c>
      <c r="BD404" s="28">
        <f t="shared" si="67"/>
        <v>0</v>
      </c>
      <c r="BE404" s="28">
        <f t="shared" si="68"/>
        <v>0</v>
      </c>
      <c r="BF404" s="28">
        <f t="shared" si="69"/>
        <v>0</v>
      </c>
      <c r="BG404" s="29">
        <f t="shared" si="70"/>
        <v>0</v>
      </c>
    </row>
    <row r="405" spans="5:59" ht="20.100000000000001" customHeight="1" x14ac:dyDescent="0.15">
      <c r="E405" s="12">
        <v>1</v>
      </c>
      <c r="G405" s="17"/>
      <c r="I405" s="17">
        <v>2</v>
      </c>
      <c r="J405" s="26"/>
      <c r="K405" s="17"/>
      <c r="L405" s="17"/>
      <c r="M405" s="17"/>
      <c r="O405" s="17">
        <v>1</v>
      </c>
      <c r="P405" s="17"/>
      <c r="Q405" s="17"/>
      <c r="R405" s="17"/>
      <c r="S405" s="17"/>
      <c r="U405" s="17">
        <v>1</v>
      </c>
      <c r="AA405" s="17">
        <f t="shared" si="63"/>
        <v>0</v>
      </c>
      <c r="AB405" s="27"/>
      <c r="AC405" s="27"/>
      <c r="AD405" s="27"/>
      <c r="AE405" s="27"/>
      <c r="AF405" s="27"/>
      <c r="AG405" s="27"/>
      <c r="AH405" s="27"/>
      <c r="AI405" s="27"/>
      <c r="AJ405" s="27"/>
      <c r="AY405" s="13">
        <f t="shared" si="71"/>
        <v>1</v>
      </c>
      <c r="AZ405" s="28">
        <f t="shared" si="64"/>
        <v>0</v>
      </c>
      <c r="BA405" s="28">
        <f t="shared" si="65"/>
        <v>0</v>
      </c>
      <c r="BB405" s="28">
        <f t="shared" si="62"/>
        <v>0</v>
      </c>
      <c r="BC405" s="28">
        <f t="shared" si="66"/>
        <v>0</v>
      </c>
      <c r="BD405" s="28">
        <f t="shared" si="67"/>
        <v>0</v>
      </c>
      <c r="BE405" s="28">
        <f t="shared" si="68"/>
        <v>0</v>
      </c>
      <c r="BF405" s="28">
        <f t="shared" si="69"/>
        <v>0</v>
      </c>
      <c r="BG405" s="29">
        <f t="shared" si="70"/>
        <v>0</v>
      </c>
    </row>
    <row r="406" spans="5:59" ht="20.100000000000001" customHeight="1" x14ac:dyDescent="0.15">
      <c r="E406" s="12">
        <v>1</v>
      </c>
      <c r="G406" s="17"/>
      <c r="I406" s="17">
        <v>2</v>
      </c>
      <c r="J406" s="26"/>
      <c r="K406" s="17"/>
      <c r="L406" s="17"/>
      <c r="M406" s="17"/>
      <c r="O406" s="17">
        <v>1</v>
      </c>
      <c r="P406" s="17"/>
      <c r="Q406" s="17"/>
      <c r="R406" s="17"/>
      <c r="S406" s="17"/>
      <c r="U406" s="17">
        <v>1</v>
      </c>
      <c r="AA406" s="17">
        <f t="shared" si="63"/>
        <v>0</v>
      </c>
      <c r="AB406" s="27"/>
      <c r="AC406" s="27"/>
      <c r="AD406" s="27"/>
      <c r="AE406" s="27"/>
      <c r="AF406" s="27"/>
      <c r="AG406" s="27"/>
      <c r="AH406" s="27"/>
      <c r="AI406" s="27"/>
      <c r="AJ406" s="27"/>
      <c r="AY406" s="13">
        <f t="shared" si="71"/>
        <v>1</v>
      </c>
      <c r="AZ406" s="28">
        <f t="shared" si="64"/>
        <v>0</v>
      </c>
      <c r="BA406" s="28">
        <f t="shared" si="65"/>
        <v>0</v>
      </c>
      <c r="BB406" s="28">
        <f t="shared" si="62"/>
        <v>0</v>
      </c>
      <c r="BC406" s="28">
        <f t="shared" si="66"/>
        <v>0</v>
      </c>
      <c r="BD406" s="28">
        <f t="shared" si="67"/>
        <v>0</v>
      </c>
      <c r="BE406" s="28">
        <f t="shared" si="68"/>
        <v>0</v>
      </c>
      <c r="BF406" s="28">
        <f t="shared" si="69"/>
        <v>0</v>
      </c>
      <c r="BG406" s="29">
        <f t="shared" si="70"/>
        <v>0</v>
      </c>
    </row>
    <row r="407" spans="5:59" ht="20.100000000000001" customHeight="1" x14ac:dyDescent="0.15">
      <c r="E407" s="12">
        <v>1</v>
      </c>
      <c r="G407" s="17"/>
      <c r="I407" s="17">
        <v>2</v>
      </c>
      <c r="J407" s="26"/>
      <c r="K407" s="17"/>
      <c r="L407" s="17"/>
      <c r="M407" s="17"/>
      <c r="O407" s="17">
        <v>1</v>
      </c>
      <c r="P407" s="17"/>
      <c r="Q407" s="17"/>
      <c r="R407" s="17"/>
      <c r="S407" s="17"/>
      <c r="U407" s="17">
        <v>1</v>
      </c>
      <c r="AA407" s="17">
        <f t="shared" si="63"/>
        <v>0</v>
      </c>
      <c r="AB407" s="27"/>
      <c r="AC407" s="27"/>
      <c r="AD407" s="27"/>
      <c r="AE407" s="27"/>
      <c r="AF407" s="27"/>
      <c r="AG407" s="27"/>
      <c r="AH407" s="27"/>
      <c r="AI407" s="27"/>
      <c r="AJ407" s="27"/>
      <c r="AY407" s="13">
        <f t="shared" si="71"/>
        <v>1</v>
      </c>
      <c r="AZ407" s="28">
        <f t="shared" si="64"/>
        <v>0</v>
      </c>
      <c r="BA407" s="28">
        <f t="shared" si="65"/>
        <v>0</v>
      </c>
      <c r="BB407" s="28">
        <f t="shared" si="62"/>
        <v>0</v>
      </c>
      <c r="BC407" s="28">
        <f t="shared" si="66"/>
        <v>0</v>
      </c>
      <c r="BD407" s="28">
        <f t="shared" si="67"/>
        <v>0</v>
      </c>
      <c r="BE407" s="28">
        <f t="shared" si="68"/>
        <v>0</v>
      </c>
      <c r="BF407" s="28">
        <f t="shared" si="69"/>
        <v>0</v>
      </c>
      <c r="BG407" s="29">
        <f t="shared" si="70"/>
        <v>0</v>
      </c>
    </row>
    <row r="408" spans="5:59" ht="20.100000000000001" customHeight="1" x14ac:dyDescent="0.15">
      <c r="E408" s="12">
        <v>1</v>
      </c>
      <c r="G408" s="17"/>
      <c r="I408" s="17">
        <v>2</v>
      </c>
      <c r="J408" s="26"/>
      <c r="K408" s="17"/>
      <c r="L408" s="17"/>
      <c r="M408" s="17"/>
      <c r="O408" s="17">
        <v>1</v>
      </c>
      <c r="P408" s="17"/>
      <c r="Q408" s="17"/>
      <c r="R408" s="17"/>
      <c r="S408" s="17"/>
      <c r="U408" s="17">
        <v>1</v>
      </c>
      <c r="AA408" s="17">
        <f t="shared" si="63"/>
        <v>0</v>
      </c>
      <c r="AB408" s="27"/>
      <c r="AC408" s="27"/>
      <c r="AD408" s="27"/>
      <c r="AE408" s="27"/>
      <c r="AF408" s="27"/>
      <c r="AG408" s="27"/>
      <c r="AH408" s="27"/>
      <c r="AI408" s="27"/>
      <c r="AJ408" s="27"/>
      <c r="AY408" s="13">
        <f t="shared" si="71"/>
        <v>1</v>
      </c>
      <c r="AZ408" s="28">
        <f t="shared" si="64"/>
        <v>0</v>
      </c>
      <c r="BA408" s="28">
        <f t="shared" si="65"/>
        <v>0</v>
      </c>
      <c r="BB408" s="28">
        <f t="shared" si="62"/>
        <v>0</v>
      </c>
      <c r="BC408" s="28">
        <f t="shared" si="66"/>
        <v>0</v>
      </c>
      <c r="BD408" s="28">
        <f t="shared" si="67"/>
        <v>0</v>
      </c>
      <c r="BE408" s="28">
        <f t="shared" si="68"/>
        <v>0</v>
      </c>
      <c r="BF408" s="28">
        <f t="shared" si="69"/>
        <v>0</v>
      </c>
      <c r="BG408" s="29">
        <f t="shared" si="70"/>
        <v>0</v>
      </c>
    </row>
    <row r="409" spans="5:59" ht="20.100000000000001" customHeight="1" x14ac:dyDescent="0.15">
      <c r="E409" s="12">
        <v>1</v>
      </c>
      <c r="G409" s="17"/>
      <c r="I409" s="17">
        <v>2</v>
      </c>
      <c r="J409" s="26"/>
      <c r="K409" s="17"/>
      <c r="L409" s="17"/>
      <c r="M409" s="17"/>
      <c r="O409" s="17">
        <v>1</v>
      </c>
      <c r="P409" s="17"/>
      <c r="Q409" s="17"/>
      <c r="R409" s="17"/>
      <c r="S409" s="17"/>
      <c r="U409" s="17">
        <v>1</v>
      </c>
      <c r="AA409" s="17">
        <f t="shared" si="63"/>
        <v>0</v>
      </c>
      <c r="AB409" s="27"/>
      <c r="AC409" s="27"/>
      <c r="AD409" s="27"/>
      <c r="AE409" s="27"/>
      <c r="AF409" s="27"/>
      <c r="AG409" s="27"/>
      <c r="AH409" s="27"/>
      <c r="AI409" s="27"/>
      <c r="AJ409" s="27"/>
      <c r="AY409" s="13">
        <f t="shared" si="71"/>
        <v>1</v>
      </c>
      <c r="AZ409" s="28">
        <f t="shared" si="64"/>
        <v>0</v>
      </c>
      <c r="BA409" s="28">
        <f t="shared" si="65"/>
        <v>0</v>
      </c>
      <c r="BB409" s="28">
        <f t="shared" si="62"/>
        <v>0</v>
      </c>
      <c r="BC409" s="28">
        <f t="shared" si="66"/>
        <v>0</v>
      </c>
      <c r="BD409" s="28">
        <f t="shared" si="67"/>
        <v>0</v>
      </c>
      <c r="BE409" s="28">
        <f t="shared" si="68"/>
        <v>0</v>
      </c>
      <c r="BF409" s="28">
        <f t="shared" si="69"/>
        <v>0</v>
      </c>
      <c r="BG409" s="29">
        <f t="shared" si="70"/>
        <v>0</v>
      </c>
    </row>
    <row r="410" spans="5:59" ht="20.100000000000001" customHeight="1" x14ac:dyDescent="0.15">
      <c r="E410" s="12">
        <v>1</v>
      </c>
      <c r="G410" s="17"/>
      <c r="I410" s="17">
        <v>2</v>
      </c>
      <c r="J410" s="26"/>
      <c r="K410" s="17"/>
      <c r="L410" s="17"/>
      <c r="M410" s="17"/>
      <c r="O410" s="17">
        <v>1</v>
      </c>
      <c r="P410" s="17"/>
      <c r="Q410" s="17"/>
      <c r="R410" s="17"/>
      <c r="S410" s="17"/>
      <c r="U410" s="17">
        <v>1</v>
      </c>
      <c r="AA410" s="17">
        <f t="shared" si="63"/>
        <v>0</v>
      </c>
      <c r="AB410" s="27"/>
      <c r="AC410" s="27"/>
      <c r="AD410" s="27"/>
      <c r="AE410" s="27"/>
      <c r="AF410" s="27"/>
      <c r="AG410" s="27"/>
      <c r="AH410" s="27"/>
      <c r="AI410" s="27"/>
      <c r="AJ410" s="27"/>
      <c r="AY410" s="13">
        <f t="shared" si="71"/>
        <v>1</v>
      </c>
      <c r="AZ410" s="28">
        <f t="shared" si="64"/>
        <v>0</v>
      </c>
      <c r="BA410" s="28">
        <f t="shared" si="65"/>
        <v>0</v>
      </c>
      <c r="BB410" s="28">
        <f t="shared" si="62"/>
        <v>0</v>
      </c>
      <c r="BC410" s="28">
        <f t="shared" si="66"/>
        <v>0</v>
      </c>
      <c r="BD410" s="28">
        <f t="shared" si="67"/>
        <v>0</v>
      </c>
      <c r="BE410" s="28">
        <f t="shared" si="68"/>
        <v>0</v>
      </c>
      <c r="BF410" s="28">
        <f t="shared" si="69"/>
        <v>0</v>
      </c>
      <c r="BG410" s="29">
        <f t="shared" si="70"/>
        <v>0</v>
      </c>
    </row>
    <row r="411" spans="5:59" ht="20.100000000000001" customHeight="1" x14ac:dyDescent="0.15">
      <c r="E411" s="12">
        <v>1</v>
      </c>
      <c r="G411" s="17"/>
      <c r="I411" s="17">
        <v>2</v>
      </c>
      <c r="J411" s="26"/>
      <c r="K411" s="17"/>
      <c r="L411" s="17"/>
      <c r="M411" s="17"/>
      <c r="O411" s="17">
        <v>1</v>
      </c>
      <c r="P411" s="17"/>
      <c r="Q411" s="17"/>
      <c r="R411" s="17"/>
      <c r="S411" s="17"/>
      <c r="U411" s="17">
        <v>1</v>
      </c>
      <c r="AA411" s="17">
        <f t="shared" si="63"/>
        <v>0</v>
      </c>
      <c r="AB411" s="27"/>
      <c r="AC411" s="27"/>
      <c r="AD411" s="27"/>
      <c r="AE411" s="27"/>
      <c r="AF411" s="27"/>
      <c r="AG411" s="27"/>
      <c r="AH411" s="27"/>
      <c r="AI411" s="27"/>
      <c r="AJ411" s="27"/>
      <c r="AY411" s="13">
        <f t="shared" si="71"/>
        <v>1</v>
      </c>
      <c r="AZ411" s="28">
        <f t="shared" si="64"/>
        <v>0</v>
      </c>
      <c r="BA411" s="28">
        <f t="shared" si="65"/>
        <v>0</v>
      </c>
      <c r="BB411" s="28">
        <f t="shared" si="62"/>
        <v>0</v>
      </c>
      <c r="BC411" s="28">
        <f t="shared" si="66"/>
        <v>0</v>
      </c>
      <c r="BD411" s="28">
        <f t="shared" si="67"/>
        <v>0</v>
      </c>
      <c r="BE411" s="28">
        <f t="shared" si="68"/>
        <v>0</v>
      </c>
      <c r="BF411" s="28">
        <f t="shared" si="69"/>
        <v>0</v>
      </c>
      <c r="BG411" s="29">
        <f t="shared" si="70"/>
        <v>0</v>
      </c>
    </row>
    <row r="412" spans="5:59" ht="20.100000000000001" customHeight="1" x14ac:dyDescent="0.15">
      <c r="E412" s="12">
        <v>1</v>
      </c>
      <c r="G412" s="17"/>
      <c r="I412" s="17">
        <v>2</v>
      </c>
      <c r="J412" s="26"/>
      <c r="K412" s="17"/>
      <c r="L412" s="17"/>
      <c r="M412" s="17"/>
      <c r="O412" s="17">
        <v>1</v>
      </c>
      <c r="P412" s="17"/>
      <c r="Q412" s="17"/>
      <c r="R412" s="17"/>
      <c r="S412" s="17"/>
      <c r="U412" s="17">
        <v>1</v>
      </c>
      <c r="AA412" s="17">
        <f t="shared" si="63"/>
        <v>0</v>
      </c>
      <c r="AB412" s="27"/>
      <c r="AC412" s="27"/>
      <c r="AD412" s="27"/>
      <c r="AE412" s="27"/>
      <c r="AF412" s="27"/>
      <c r="AG412" s="27"/>
      <c r="AH412" s="27"/>
      <c r="AI412" s="27"/>
      <c r="AJ412" s="27"/>
      <c r="AY412" s="13">
        <f t="shared" si="71"/>
        <v>1</v>
      </c>
      <c r="AZ412" s="28">
        <f t="shared" si="64"/>
        <v>0</v>
      </c>
      <c r="BA412" s="28">
        <f t="shared" si="65"/>
        <v>0</v>
      </c>
      <c r="BB412" s="28">
        <f t="shared" si="62"/>
        <v>0</v>
      </c>
      <c r="BC412" s="28">
        <f t="shared" si="66"/>
        <v>0</v>
      </c>
      <c r="BD412" s="28">
        <f t="shared" si="67"/>
        <v>0</v>
      </c>
      <c r="BE412" s="28">
        <f t="shared" si="68"/>
        <v>0</v>
      </c>
      <c r="BF412" s="28">
        <f t="shared" si="69"/>
        <v>0</v>
      </c>
      <c r="BG412" s="29">
        <f t="shared" si="70"/>
        <v>0</v>
      </c>
    </row>
    <row r="413" spans="5:59" ht="20.100000000000001" customHeight="1" x14ac:dyDescent="0.15">
      <c r="E413" s="12">
        <v>1</v>
      </c>
      <c r="G413" s="17"/>
      <c r="I413" s="17">
        <v>2</v>
      </c>
      <c r="J413" s="26"/>
      <c r="K413" s="17"/>
      <c r="L413" s="17"/>
      <c r="M413" s="17"/>
      <c r="O413" s="17">
        <v>1</v>
      </c>
      <c r="P413" s="17"/>
      <c r="Q413" s="17"/>
      <c r="R413" s="17"/>
      <c r="S413" s="17"/>
      <c r="U413" s="17">
        <v>1</v>
      </c>
      <c r="AA413" s="17">
        <f t="shared" si="63"/>
        <v>0</v>
      </c>
      <c r="AB413" s="27"/>
      <c r="AC413" s="27"/>
      <c r="AD413" s="27"/>
      <c r="AE413" s="27"/>
      <c r="AF413" s="27"/>
      <c r="AG413" s="27"/>
      <c r="AH413" s="27"/>
      <c r="AI413" s="27"/>
      <c r="AJ413" s="27"/>
      <c r="AY413" s="13">
        <f t="shared" si="71"/>
        <v>1</v>
      </c>
      <c r="AZ413" s="28">
        <f t="shared" si="64"/>
        <v>0</v>
      </c>
      <c r="BA413" s="28">
        <f t="shared" si="65"/>
        <v>0</v>
      </c>
      <c r="BB413" s="28">
        <f t="shared" si="62"/>
        <v>0</v>
      </c>
      <c r="BC413" s="28">
        <f t="shared" si="66"/>
        <v>0</v>
      </c>
      <c r="BD413" s="28">
        <f t="shared" si="67"/>
        <v>0</v>
      </c>
      <c r="BE413" s="28">
        <f t="shared" si="68"/>
        <v>0</v>
      </c>
      <c r="BF413" s="28">
        <f t="shared" si="69"/>
        <v>0</v>
      </c>
      <c r="BG413" s="29">
        <f t="shared" si="70"/>
        <v>0</v>
      </c>
    </row>
    <row r="414" spans="5:59" ht="20.100000000000001" customHeight="1" x14ac:dyDescent="0.15">
      <c r="E414" s="12">
        <v>1</v>
      </c>
      <c r="I414" s="17">
        <v>2</v>
      </c>
      <c r="J414" s="26"/>
      <c r="K414" s="17"/>
      <c r="L414" s="17"/>
      <c r="M414" s="17"/>
      <c r="O414" s="17">
        <v>1</v>
      </c>
      <c r="U414" s="17">
        <v>1</v>
      </c>
      <c r="AA414" s="17">
        <f t="shared" si="63"/>
        <v>0</v>
      </c>
      <c r="AB414" s="27"/>
      <c r="AC414" s="27"/>
      <c r="AD414" s="27"/>
      <c r="AE414" s="27"/>
      <c r="AF414" s="27"/>
      <c r="AG414" s="27"/>
      <c r="AH414" s="27"/>
      <c r="AI414" s="27"/>
      <c r="AJ414" s="27"/>
      <c r="AY414" s="13">
        <f t="shared" si="71"/>
        <v>1</v>
      </c>
      <c r="AZ414" s="28">
        <f t="shared" si="64"/>
        <v>0</v>
      </c>
      <c r="BA414" s="28">
        <f t="shared" si="65"/>
        <v>0</v>
      </c>
      <c r="BB414" s="28">
        <f t="shared" si="62"/>
        <v>0</v>
      </c>
      <c r="BC414" s="28">
        <f t="shared" si="66"/>
        <v>0</v>
      </c>
      <c r="BD414" s="28">
        <f t="shared" si="67"/>
        <v>0</v>
      </c>
      <c r="BE414" s="28">
        <f t="shared" si="68"/>
        <v>0</v>
      </c>
      <c r="BF414" s="28">
        <f t="shared" si="69"/>
        <v>0</v>
      </c>
      <c r="BG414" s="29">
        <f t="shared" si="70"/>
        <v>0</v>
      </c>
    </row>
    <row r="415" spans="5:59" ht="20.100000000000001" customHeight="1" x14ac:dyDescent="0.15">
      <c r="E415" s="12">
        <v>1</v>
      </c>
      <c r="I415" s="17">
        <v>2</v>
      </c>
      <c r="J415" s="26"/>
      <c r="K415" s="17"/>
      <c r="L415" s="17"/>
      <c r="M415" s="17"/>
      <c r="O415" s="17">
        <v>1</v>
      </c>
      <c r="U415" s="17">
        <v>1</v>
      </c>
      <c r="AA415" s="17">
        <f t="shared" si="63"/>
        <v>0</v>
      </c>
      <c r="AB415" s="27"/>
      <c r="AC415" s="27"/>
      <c r="AD415" s="27"/>
      <c r="AE415" s="27"/>
      <c r="AF415" s="27"/>
      <c r="AG415" s="27"/>
      <c r="AH415" s="27"/>
      <c r="AI415" s="27"/>
      <c r="AJ415" s="27"/>
      <c r="AY415" s="13">
        <f t="shared" si="71"/>
        <v>1</v>
      </c>
      <c r="AZ415" s="28">
        <f t="shared" si="64"/>
        <v>0</v>
      </c>
      <c r="BA415" s="28">
        <f t="shared" si="65"/>
        <v>0</v>
      </c>
      <c r="BB415" s="28">
        <f t="shared" si="62"/>
        <v>0</v>
      </c>
      <c r="BC415" s="28">
        <f t="shared" si="66"/>
        <v>0</v>
      </c>
      <c r="BD415" s="28">
        <f t="shared" si="67"/>
        <v>0</v>
      </c>
      <c r="BE415" s="28">
        <f t="shared" si="68"/>
        <v>0</v>
      </c>
      <c r="BF415" s="28">
        <f t="shared" si="69"/>
        <v>0</v>
      </c>
      <c r="BG415" s="29">
        <f t="shared" si="70"/>
        <v>0</v>
      </c>
    </row>
    <row r="416" spans="5:59" ht="20.100000000000001" customHeight="1" x14ac:dyDescent="0.15">
      <c r="E416" s="12">
        <v>1</v>
      </c>
      <c r="I416" s="17">
        <v>2</v>
      </c>
      <c r="J416" s="26"/>
      <c r="K416" s="17"/>
      <c r="L416" s="17"/>
      <c r="O416" s="17">
        <v>1</v>
      </c>
      <c r="U416" s="17">
        <v>1</v>
      </c>
      <c r="AA416" s="17">
        <f t="shared" si="63"/>
        <v>0</v>
      </c>
      <c r="AB416" s="27"/>
      <c r="AC416" s="27"/>
      <c r="AD416" s="27"/>
      <c r="AE416" s="27"/>
      <c r="AF416" s="27"/>
      <c r="AG416" s="27"/>
      <c r="AH416" s="27"/>
      <c r="AI416" s="27"/>
      <c r="AJ416" s="27"/>
      <c r="AY416" s="13">
        <f t="shared" si="71"/>
        <v>1</v>
      </c>
      <c r="AZ416" s="28">
        <f t="shared" si="64"/>
        <v>0</v>
      </c>
      <c r="BA416" s="28">
        <f t="shared" si="65"/>
        <v>0</v>
      </c>
      <c r="BB416" s="28">
        <f t="shared" si="62"/>
        <v>0</v>
      </c>
      <c r="BC416" s="28">
        <f t="shared" si="66"/>
        <v>0</v>
      </c>
      <c r="BD416" s="28">
        <f t="shared" si="67"/>
        <v>0</v>
      </c>
      <c r="BE416" s="28">
        <f t="shared" si="68"/>
        <v>0</v>
      </c>
      <c r="BF416" s="28">
        <f t="shared" si="69"/>
        <v>0</v>
      </c>
      <c r="BG416" s="29">
        <f t="shared" si="70"/>
        <v>0</v>
      </c>
    </row>
    <row r="417" spans="4:59" ht="20.100000000000001" customHeight="1" x14ac:dyDescent="0.15">
      <c r="E417" s="12">
        <v>1</v>
      </c>
      <c r="I417" s="17">
        <v>2</v>
      </c>
      <c r="J417" s="26"/>
      <c r="K417" s="17"/>
      <c r="L417" s="17"/>
      <c r="O417" s="17">
        <v>1</v>
      </c>
      <c r="U417" s="17">
        <v>1</v>
      </c>
      <c r="AA417" s="17">
        <f t="shared" si="63"/>
        <v>0</v>
      </c>
      <c r="AB417" s="27"/>
      <c r="AC417" s="27"/>
      <c r="AD417" s="27"/>
      <c r="AE417" s="27"/>
      <c r="AF417" s="27"/>
      <c r="AG417" s="27"/>
      <c r="AH417" s="27"/>
      <c r="AI417" s="27"/>
      <c r="AJ417" s="27"/>
      <c r="AY417" s="13">
        <f t="shared" si="71"/>
        <v>1</v>
      </c>
      <c r="AZ417" s="28">
        <f t="shared" si="64"/>
        <v>0</v>
      </c>
      <c r="BA417" s="28">
        <f t="shared" si="65"/>
        <v>0</v>
      </c>
      <c r="BB417" s="28">
        <f t="shared" si="62"/>
        <v>0</v>
      </c>
      <c r="BC417" s="28">
        <f t="shared" si="66"/>
        <v>0</v>
      </c>
      <c r="BD417" s="28">
        <f t="shared" si="67"/>
        <v>0</v>
      </c>
      <c r="BE417" s="28">
        <f t="shared" si="68"/>
        <v>0</v>
      </c>
      <c r="BF417" s="28">
        <f t="shared" si="69"/>
        <v>0</v>
      </c>
      <c r="BG417" s="29">
        <f t="shared" si="70"/>
        <v>0</v>
      </c>
    </row>
    <row r="418" spans="4:59" ht="20.100000000000001" customHeight="1" x14ac:dyDescent="0.15">
      <c r="E418" s="12">
        <v>1</v>
      </c>
      <c r="G418" s="17"/>
      <c r="I418" s="17">
        <v>2</v>
      </c>
      <c r="J418" s="26"/>
      <c r="K418" s="17"/>
      <c r="L418" s="17"/>
      <c r="O418" s="17">
        <v>1</v>
      </c>
      <c r="P418" s="17"/>
      <c r="Q418" s="17"/>
      <c r="R418" s="17"/>
      <c r="S418" s="17"/>
      <c r="U418" s="17">
        <v>1</v>
      </c>
      <c r="AA418" s="17">
        <f t="shared" si="63"/>
        <v>0</v>
      </c>
      <c r="AB418" s="27"/>
      <c r="AC418" s="27"/>
      <c r="AD418" s="27"/>
      <c r="AE418" s="27"/>
      <c r="AF418" s="27"/>
      <c r="AG418" s="27"/>
      <c r="AH418" s="27"/>
      <c r="AI418" s="27"/>
      <c r="AJ418" s="27"/>
      <c r="AY418" s="13">
        <f t="shared" si="71"/>
        <v>1</v>
      </c>
      <c r="AZ418" s="28">
        <f t="shared" si="64"/>
        <v>0</v>
      </c>
      <c r="BA418" s="28">
        <f t="shared" si="65"/>
        <v>0</v>
      </c>
      <c r="BB418" s="28">
        <f t="shared" si="62"/>
        <v>0</v>
      </c>
      <c r="BC418" s="28">
        <f t="shared" si="66"/>
        <v>0</v>
      </c>
      <c r="BD418" s="28">
        <f t="shared" si="67"/>
        <v>0</v>
      </c>
      <c r="BE418" s="28">
        <f t="shared" si="68"/>
        <v>0</v>
      </c>
      <c r="BF418" s="28">
        <f t="shared" si="69"/>
        <v>0</v>
      </c>
      <c r="BG418" s="29">
        <f t="shared" si="70"/>
        <v>0</v>
      </c>
    </row>
    <row r="419" spans="4:59" ht="20.100000000000001" customHeight="1" x14ac:dyDescent="0.15">
      <c r="E419" s="12">
        <v>1</v>
      </c>
      <c r="G419" s="17"/>
      <c r="I419" s="17">
        <v>2</v>
      </c>
      <c r="J419" s="26"/>
      <c r="K419" s="17"/>
      <c r="L419" s="17"/>
      <c r="O419" s="17">
        <v>1</v>
      </c>
      <c r="P419" s="17"/>
      <c r="Q419" s="17"/>
      <c r="R419" s="17"/>
      <c r="S419" s="17"/>
      <c r="U419" s="17">
        <v>1</v>
      </c>
      <c r="AA419" s="17">
        <f t="shared" si="63"/>
        <v>0</v>
      </c>
      <c r="AB419" s="27"/>
      <c r="AC419" s="27"/>
      <c r="AD419" s="27"/>
      <c r="AE419" s="27"/>
      <c r="AF419" s="27"/>
      <c r="AG419" s="27"/>
      <c r="AH419" s="27"/>
      <c r="AI419" s="27"/>
      <c r="AJ419" s="27"/>
      <c r="AY419" s="13">
        <f t="shared" si="71"/>
        <v>1</v>
      </c>
      <c r="AZ419" s="28">
        <f t="shared" si="64"/>
        <v>0</v>
      </c>
      <c r="BA419" s="28">
        <f t="shared" si="65"/>
        <v>0</v>
      </c>
      <c r="BB419" s="28">
        <f t="shared" si="62"/>
        <v>0</v>
      </c>
      <c r="BC419" s="28">
        <f t="shared" si="66"/>
        <v>0</v>
      </c>
      <c r="BD419" s="28">
        <f t="shared" si="67"/>
        <v>0</v>
      </c>
      <c r="BE419" s="28">
        <f t="shared" si="68"/>
        <v>0</v>
      </c>
      <c r="BF419" s="28">
        <f t="shared" si="69"/>
        <v>0</v>
      </c>
      <c r="BG419" s="29">
        <f t="shared" si="70"/>
        <v>0</v>
      </c>
    </row>
    <row r="420" spans="4:59" ht="20.100000000000001" customHeight="1" x14ac:dyDescent="0.15">
      <c r="E420" s="12">
        <v>1</v>
      </c>
      <c r="G420" s="17"/>
      <c r="I420" s="17">
        <v>2</v>
      </c>
      <c r="J420" s="26"/>
      <c r="K420" s="17"/>
      <c r="L420" s="17"/>
      <c r="M420" s="17"/>
      <c r="O420" s="17">
        <v>1</v>
      </c>
      <c r="P420" s="17"/>
      <c r="Q420" s="17"/>
      <c r="R420" s="17"/>
      <c r="S420" s="17"/>
      <c r="U420" s="17">
        <v>1</v>
      </c>
      <c r="AA420" s="17">
        <f t="shared" si="63"/>
        <v>0</v>
      </c>
      <c r="AB420" s="27"/>
      <c r="AC420" s="27"/>
      <c r="AD420" s="27"/>
      <c r="AE420" s="27"/>
      <c r="AF420" s="27"/>
      <c r="AG420" s="27"/>
      <c r="AH420" s="27"/>
      <c r="AI420" s="27"/>
      <c r="AJ420" s="27"/>
      <c r="AY420" s="13">
        <f t="shared" si="71"/>
        <v>1</v>
      </c>
      <c r="AZ420" s="28">
        <f t="shared" si="64"/>
        <v>0</v>
      </c>
      <c r="BA420" s="28">
        <f t="shared" si="65"/>
        <v>0</v>
      </c>
      <c r="BB420" s="28">
        <f t="shared" si="62"/>
        <v>0</v>
      </c>
      <c r="BC420" s="28">
        <f t="shared" si="66"/>
        <v>0</v>
      </c>
      <c r="BD420" s="28">
        <f t="shared" si="67"/>
        <v>0</v>
      </c>
      <c r="BE420" s="28">
        <f t="shared" si="68"/>
        <v>0</v>
      </c>
      <c r="BF420" s="28">
        <f t="shared" si="69"/>
        <v>0</v>
      </c>
      <c r="BG420" s="29">
        <f t="shared" si="70"/>
        <v>0</v>
      </c>
    </row>
    <row r="421" spans="4:59" ht="20.100000000000001" customHeight="1" x14ac:dyDescent="0.15">
      <c r="E421" s="12">
        <v>1</v>
      </c>
      <c r="G421" s="17"/>
      <c r="I421" s="17">
        <v>2</v>
      </c>
      <c r="J421" s="26"/>
      <c r="K421" s="17"/>
      <c r="L421" s="17"/>
      <c r="M421" s="17"/>
      <c r="O421" s="17">
        <v>1</v>
      </c>
      <c r="P421" s="17"/>
      <c r="Q421" s="17"/>
      <c r="R421" s="17"/>
      <c r="S421" s="17"/>
      <c r="U421" s="17">
        <v>1</v>
      </c>
      <c r="AA421" s="17">
        <f t="shared" si="63"/>
        <v>0</v>
      </c>
      <c r="AB421" s="27"/>
      <c r="AC421" s="27"/>
      <c r="AD421" s="27"/>
      <c r="AE421" s="27"/>
      <c r="AF421" s="27"/>
      <c r="AG421" s="27"/>
      <c r="AH421" s="27"/>
      <c r="AI421" s="27"/>
      <c r="AJ421" s="27"/>
      <c r="AY421" s="13">
        <f t="shared" si="71"/>
        <v>1</v>
      </c>
      <c r="AZ421" s="28">
        <f t="shared" si="64"/>
        <v>0</v>
      </c>
      <c r="BA421" s="28">
        <f t="shared" si="65"/>
        <v>0</v>
      </c>
      <c r="BB421" s="28">
        <f t="shared" si="62"/>
        <v>0</v>
      </c>
      <c r="BC421" s="28">
        <f t="shared" si="66"/>
        <v>0</v>
      </c>
      <c r="BD421" s="28">
        <f t="shared" si="67"/>
        <v>0</v>
      </c>
      <c r="BE421" s="28">
        <f t="shared" si="68"/>
        <v>0</v>
      </c>
      <c r="BF421" s="28">
        <f t="shared" si="69"/>
        <v>0</v>
      </c>
      <c r="BG421" s="29">
        <f t="shared" si="70"/>
        <v>0</v>
      </c>
    </row>
    <row r="422" spans="4:59" ht="20.100000000000001" customHeight="1" x14ac:dyDescent="0.15">
      <c r="E422" s="12">
        <v>1</v>
      </c>
      <c r="G422" s="17"/>
      <c r="I422" s="17">
        <v>2</v>
      </c>
      <c r="J422" s="26"/>
      <c r="K422" s="17"/>
      <c r="L422" s="17"/>
      <c r="M422" s="17"/>
      <c r="O422" s="17">
        <v>1</v>
      </c>
      <c r="P422" s="17"/>
      <c r="Q422" s="17"/>
      <c r="R422" s="17"/>
      <c r="S422" s="17"/>
      <c r="U422" s="17">
        <v>1</v>
      </c>
      <c r="AA422" s="17">
        <f t="shared" si="63"/>
        <v>0</v>
      </c>
      <c r="AB422" s="27"/>
      <c r="AC422" s="27"/>
      <c r="AD422" s="27"/>
      <c r="AE422" s="27"/>
      <c r="AF422" s="27"/>
      <c r="AG422" s="27"/>
      <c r="AH422" s="27"/>
      <c r="AI422" s="27"/>
      <c r="AJ422" s="27"/>
      <c r="AY422" s="13">
        <f t="shared" si="71"/>
        <v>1</v>
      </c>
      <c r="AZ422" s="28">
        <f t="shared" si="64"/>
        <v>0</v>
      </c>
      <c r="BA422" s="28">
        <f t="shared" si="65"/>
        <v>0</v>
      </c>
      <c r="BB422" s="28">
        <f t="shared" si="62"/>
        <v>0</v>
      </c>
      <c r="BC422" s="28">
        <f t="shared" si="66"/>
        <v>0</v>
      </c>
      <c r="BD422" s="28">
        <f t="shared" si="67"/>
        <v>0</v>
      </c>
      <c r="BE422" s="28">
        <f t="shared" si="68"/>
        <v>0</v>
      </c>
      <c r="BF422" s="28">
        <f t="shared" si="69"/>
        <v>0</v>
      </c>
      <c r="BG422" s="29">
        <f t="shared" si="70"/>
        <v>0</v>
      </c>
    </row>
    <row r="423" spans="4:59" ht="20.100000000000001" customHeight="1" x14ac:dyDescent="0.15">
      <c r="D423" s="32"/>
      <c r="E423" s="12">
        <v>1</v>
      </c>
      <c r="G423" s="17"/>
      <c r="I423" s="17">
        <v>2</v>
      </c>
      <c r="J423" s="26"/>
      <c r="K423" s="17"/>
      <c r="L423" s="17"/>
      <c r="M423" s="17"/>
      <c r="O423" s="17">
        <v>1</v>
      </c>
      <c r="P423" s="17"/>
      <c r="Q423" s="17"/>
      <c r="R423" s="17"/>
      <c r="S423" s="17"/>
      <c r="U423" s="17">
        <v>1</v>
      </c>
      <c r="AA423" s="17">
        <f t="shared" si="63"/>
        <v>0</v>
      </c>
      <c r="AB423" s="27"/>
      <c r="AC423" s="27"/>
      <c r="AD423" s="27"/>
      <c r="AE423" s="27"/>
      <c r="AF423" s="27"/>
      <c r="AG423" s="27"/>
      <c r="AH423" s="27"/>
      <c r="AI423" s="27"/>
      <c r="AJ423" s="27"/>
      <c r="AY423" s="13">
        <f t="shared" si="71"/>
        <v>1</v>
      </c>
      <c r="AZ423" s="28">
        <f t="shared" si="64"/>
        <v>0</v>
      </c>
      <c r="BA423" s="28">
        <f t="shared" si="65"/>
        <v>0</v>
      </c>
      <c r="BB423" s="28">
        <f t="shared" si="62"/>
        <v>0</v>
      </c>
      <c r="BC423" s="28">
        <f t="shared" si="66"/>
        <v>0</v>
      </c>
      <c r="BD423" s="28">
        <f t="shared" si="67"/>
        <v>0</v>
      </c>
      <c r="BE423" s="28">
        <f t="shared" si="68"/>
        <v>0</v>
      </c>
      <c r="BF423" s="28">
        <f t="shared" si="69"/>
        <v>0</v>
      </c>
      <c r="BG423" s="29">
        <f t="shared" si="70"/>
        <v>0</v>
      </c>
    </row>
    <row r="424" spans="4:59" ht="20.100000000000001" customHeight="1" x14ac:dyDescent="0.15">
      <c r="E424" s="12">
        <v>1</v>
      </c>
      <c r="G424" s="17"/>
      <c r="I424" s="17">
        <v>2</v>
      </c>
      <c r="J424" s="26"/>
      <c r="K424" s="17"/>
      <c r="L424" s="17"/>
      <c r="M424" s="17"/>
      <c r="O424" s="17">
        <v>1</v>
      </c>
      <c r="P424" s="17"/>
      <c r="Q424" s="17"/>
      <c r="R424" s="17"/>
      <c r="S424" s="17"/>
      <c r="U424" s="17">
        <v>1</v>
      </c>
      <c r="AA424" s="17">
        <f t="shared" si="63"/>
        <v>0</v>
      </c>
      <c r="AB424" s="27"/>
      <c r="AC424" s="27"/>
      <c r="AD424" s="27"/>
      <c r="AE424" s="27"/>
      <c r="AF424" s="27"/>
      <c r="AG424" s="27"/>
      <c r="AH424" s="27"/>
      <c r="AI424" s="27"/>
      <c r="AJ424" s="27"/>
      <c r="AY424" s="13">
        <f t="shared" si="71"/>
        <v>1</v>
      </c>
      <c r="AZ424" s="28">
        <f t="shared" si="64"/>
        <v>0</v>
      </c>
      <c r="BA424" s="28">
        <f t="shared" si="65"/>
        <v>0</v>
      </c>
      <c r="BB424" s="28">
        <f t="shared" si="62"/>
        <v>0</v>
      </c>
      <c r="BC424" s="28">
        <f t="shared" si="66"/>
        <v>0</v>
      </c>
      <c r="BD424" s="28">
        <f t="shared" si="67"/>
        <v>0</v>
      </c>
      <c r="BE424" s="28">
        <f t="shared" si="68"/>
        <v>0</v>
      </c>
      <c r="BF424" s="28">
        <f t="shared" si="69"/>
        <v>0</v>
      </c>
      <c r="BG424" s="29">
        <f t="shared" si="70"/>
        <v>0</v>
      </c>
    </row>
    <row r="425" spans="4:59" ht="20.100000000000001" customHeight="1" x14ac:dyDescent="0.15">
      <c r="E425" s="12">
        <v>1</v>
      </c>
      <c r="G425" s="17"/>
      <c r="I425" s="17">
        <v>2</v>
      </c>
      <c r="J425" s="26"/>
      <c r="K425" s="17"/>
      <c r="L425" s="17"/>
      <c r="M425" s="17"/>
      <c r="O425" s="17">
        <v>1</v>
      </c>
      <c r="P425" s="17"/>
      <c r="Q425" s="17"/>
      <c r="R425" s="17"/>
      <c r="S425" s="17"/>
      <c r="U425" s="17">
        <v>1</v>
      </c>
      <c r="AA425" s="17">
        <f t="shared" si="63"/>
        <v>0</v>
      </c>
      <c r="AB425" s="27"/>
      <c r="AC425" s="27"/>
      <c r="AD425" s="27"/>
      <c r="AE425" s="27"/>
      <c r="AF425" s="27"/>
      <c r="AG425" s="27"/>
      <c r="AH425" s="27"/>
      <c r="AI425" s="27"/>
      <c r="AJ425" s="27"/>
      <c r="AY425" s="13">
        <f t="shared" si="71"/>
        <v>1</v>
      </c>
      <c r="AZ425" s="28">
        <f t="shared" si="64"/>
        <v>0</v>
      </c>
      <c r="BA425" s="28">
        <f t="shared" si="65"/>
        <v>0</v>
      </c>
      <c r="BB425" s="28">
        <f t="shared" si="62"/>
        <v>0</v>
      </c>
      <c r="BC425" s="28">
        <f t="shared" si="66"/>
        <v>0</v>
      </c>
      <c r="BD425" s="28">
        <f t="shared" si="67"/>
        <v>0</v>
      </c>
      <c r="BE425" s="28">
        <f t="shared" si="68"/>
        <v>0</v>
      </c>
      <c r="BF425" s="28">
        <f t="shared" si="69"/>
        <v>0</v>
      </c>
      <c r="BG425" s="29">
        <f t="shared" si="70"/>
        <v>0</v>
      </c>
    </row>
    <row r="426" spans="4:59" ht="20.100000000000001" customHeight="1" x14ac:dyDescent="0.15">
      <c r="E426" s="12">
        <v>1</v>
      </c>
      <c r="G426" s="17"/>
      <c r="I426" s="17">
        <v>2</v>
      </c>
      <c r="J426" s="26"/>
      <c r="K426" s="17"/>
      <c r="L426" s="17"/>
      <c r="M426" s="17"/>
      <c r="O426" s="17">
        <v>1</v>
      </c>
      <c r="P426" s="17"/>
      <c r="Q426" s="17"/>
      <c r="R426" s="17"/>
      <c r="S426" s="17"/>
      <c r="U426" s="17">
        <v>1</v>
      </c>
      <c r="AA426" s="17">
        <f t="shared" si="63"/>
        <v>0</v>
      </c>
      <c r="AB426" s="27"/>
      <c r="AC426" s="27"/>
      <c r="AD426" s="27"/>
      <c r="AE426" s="27"/>
      <c r="AF426" s="27"/>
      <c r="AG426" s="27"/>
      <c r="AH426" s="27"/>
      <c r="AI426" s="27"/>
      <c r="AJ426" s="27"/>
      <c r="AY426" s="13">
        <f t="shared" si="71"/>
        <v>1</v>
      </c>
      <c r="AZ426" s="28">
        <f t="shared" si="64"/>
        <v>0</v>
      </c>
      <c r="BA426" s="28">
        <f t="shared" si="65"/>
        <v>0</v>
      </c>
      <c r="BB426" s="28">
        <f t="shared" si="62"/>
        <v>0</v>
      </c>
      <c r="BC426" s="28">
        <f t="shared" si="66"/>
        <v>0</v>
      </c>
      <c r="BD426" s="28">
        <f t="shared" si="67"/>
        <v>0</v>
      </c>
      <c r="BE426" s="28">
        <f t="shared" si="68"/>
        <v>0</v>
      </c>
      <c r="BF426" s="28">
        <f t="shared" si="69"/>
        <v>0</v>
      </c>
      <c r="BG426" s="29">
        <f t="shared" si="70"/>
        <v>0</v>
      </c>
    </row>
    <row r="427" spans="4:59" ht="20.100000000000001" customHeight="1" x14ac:dyDescent="0.15">
      <c r="E427" s="12">
        <v>1</v>
      </c>
      <c r="G427" s="17"/>
      <c r="I427" s="17">
        <v>2</v>
      </c>
      <c r="J427" s="26"/>
      <c r="K427" s="17"/>
      <c r="L427" s="17"/>
      <c r="M427" s="17"/>
      <c r="O427" s="17">
        <v>1</v>
      </c>
      <c r="P427" s="17"/>
      <c r="Q427" s="17"/>
      <c r="R427" s="17"/>
      <c r="S427" s="17"/>
      <c r="U427" s="17">
        <v>1</v>
      </c>
      <c r="AA427" s="17">
        <f t="shared" si="63"/>
        <v>0</v>
      </c>
      <c r="AB427" s="27"/>
      <c r="AC427" s="27"/>
      <c r="AD427" s="27"/>
      <c r="AE427" s="27"/>
      <c r="AF427" s="27"/>
      <c r="AG427" s="27"/>
      <c r="AH427" s="27"/>
      <c r="AI427" s="27"/>
      <c r="AJ427" s="27"/>
      <c r="AY427" s="13">
        <f t="shared" si="71"/>
        <v>1</v>
      </c>
      <c r="AZ427" s="28">
        <f t="shared" si="64"/>
        <v>0</v>
      </c>
      <c r="BA427" s="28">
        <f t="shared" si="65"/>
        <v>0</v>
      </c>
      <c r="BB427" s="28">
        <f t="shared" si="62"/>
        <v>0</v>
      </c>
      <c r="BC427" s="28">
        <f t="shared" si="66"/>
        <v>0</v>
      </c>
      <c r="BD427" s="28">
        <f t="shared" si="67"/>
        <v>0</v>
      </c>
      <c r="BE427" s="28">
        <f t="shared" si="68"/>
        <v>0</v>
      </c>
      <c r="BF427" s="28">
        <f t="shared" si="69"/>
        <v>0</v>
      </c>
      <c r="BG427" s="29">
        <f t="shared" si="70"/>
        <v>0</v>
      </c>
    </row>
    <row r="428" spans="4:59" ht="20.100000000000001" customHeight="1" x14ac:dyDescent="0.15">
      <c r="E428" s="12">
        <v>1</v>
      </c>
      <c r="G428" s="17"/>
      <c r="I428" s="17">
        <v>2</v>
      </c>
      <c r="J428" s="26"/>
      <c r="K428" s="17"/>
      <c r="L428" s="17"/>
      <c r="M428" s="17"/>
      <c r="O428" s="17">
        <v>1</v>
      </c>
      <c r="P428" s="17"/>
      <c r="Q428" s="17"/>
      <c r="R428" s="17"/>
      <c r="S428" s="17"/>
      <c r="U428" s="17">
        <v>1</v>
      </c>
      <c r="AA428" s="17">
        <f t="shared" si="63"/>
        <v>0</v>
      </c>
      <c r="AB428" s="27"/>
      <c r="AC428" s="27"/>
      <c r="AD428" s="27"/>
      <c r="AE428" s="27"/>
      <c r="AF428" s="27"/>
      <c r="AG428" s="27"/>
      <c r="AH428" s="27"/>
      <c r="AI428" s="27"/>
      <c r="AJ428" s="27"/>
      <c r="AY428" s="13">
        <f t="shared" si="71"/>
        <v>1</v>
      </c>
      <c r="AZ428" s="28">
        <f t="shared" si="64"/>
        <v>0</v>
      </c>
      <c r="BA428" s="28">
        <f t="shared" si="65"/>
        <v>0</v>
      </c>
      <c r="BB428" s="28">
        <f t="shared" si="62"/>
        <v>0</v>
      </c>
      <c r="BC428" s="28">
        <f t="shared" si="66"/>
        <v>0</v>
      </c>
      <c r="BD428" s="28">
        <f t="shared" si="67"/>
        <v>0</v>
      </c>
      <c r="BE428" s="28">
        <f t="shared" si="68"/>
        <v>0</v>
      </c>
      <c r="BF428" s="28">
        <f t="shared" si="69"/>
        <v>0</v>
      </c>
      <c r="BG428" s="29">
        <f t="shared" si="70"/>
        <v>0</v>
      </c>
    </row>
    <row r="429" spans="4:59" ht="20.100000000000001" customHeight="1" x14ac:dyDescent="0.15">
      <c r="E429" s="12">
        <v>1</v>
      </c>
      <c r="G429" s="17"/>
      <c r="I429" s="17">
        <v>2</v>
      </c>
      <c r="J429" s="26"/>
      <c r="K429" s="17"/>
      <c r="L429" s="17"/>
      <c r="M429" s="17"/>
      <c r="O429" s="17">
        <v>1</v>
      </c>
      <c r="P429" s="17"/>
      <c r="Q429" s="17"/>
      <c r="R429" s="17"/>
      <c r="S429" s="17"/>
      <c r="U429" s="17">
        <v>1</v>
      </c>
      <c r="AA429" s="17">
        <f t="shared" si="63"/>
        <v>0</v>
      </c>
      <c r="AB429" s="27"/>
      <c r="AC429" s="27"/>
      <c r="AD429" s="27"/>
      <c r="AE429" s="27"/>
      <c r="AF429" s="27"/>
      <c r="AG429" s="27"/>
      <c r="AH429" s="27"/>
      <c r="AI429" s="27"/>
      <c r="AJ429" s="27"/>
      <c r="AY429" s="13">
        <f t="shared" si="71"/>
        <v>1</v>
      </c>
      <c r="AZ429" s="28">
        <f t="shared" si="64"/>
        <v>0</v>
      </c>
      <c r="BA429" s="28">
        <f t="shared" si="65"/>
        <v>0</v>
      </c>
      <c r="BB429" s="28">
        <f t="shared" si="62"/>
        <v>0</v>
      </c>
      <c r="BC429" s="28">
        <f t="shared" si="66"/>
        <v>0</v>
      </c>
      <c r="BD429" s="28">
        <f t="shared" si="67"/>
        <v>0</v>
      </c>
      <c r="BE429" s="28">
        <f t="shared" si="68"/>
        <v>0</v>
      </c>
      <c r="BF429" s="28">
        <f t="shared" si="69"/>
        <v>0</v>
      </c>
      <c r="BG429" s="29">
        <f t="shared" si="70"/>
        <v>0</v>
      </c>
    </row>
    <row r="430" spans="4:59" ht="20.100000000000001" customHeight="1" x14ac:dyDescent="0.15">
      <c r="E430" s="12">
        <v>1</v>
      </c>
      <c r="G430" s="17"/>
      <c r="I430" s="17">
        <v>2</v>
      </c>
      <c r="J430" s="26"/>
      <c r="K430" s="17"/>
      <c r="L430" s="17"/>
      <c r="M430" s="17"/>
      <c r="O430" s="17">
        <v>1</v>
      </c>
      <c r="P430" s="17"/>
      <c r="Q430" s="17"/>
      <c r="R430" s="17"/>
      <c r="S430" s="17"/>
      <c r="U430" s="17">
        <v>1</v>
      </c>
      <c r="AA430" s="17">
        <f t="shared" si="63"/>
        <v>0</v>
      </c>
      <c r="AB430" s="27"/>
      <c r="AC430" s="27"/>
      <c r="AD430" s="27"/>
      <c r="AE430" s="27"/>
      <c r="AF430" s="27"/>
      <c r="AG430" s="27"/>
      <c r="AH430" s="27"/>
      <c r="AI430" s="27"/>
      <c r="AJ430" s="27"/>
      <c r="AY430" s="13">
        <f t="shared" si="71"/>
        <v>1</v>
      </c>
      <c r="AZ430" s="28">
        <f t="shared" si="64"/>
        <v>0</v>
      </c>
      <c r="BA430" s="28">
        <f t="shared" si="65"/>
        <v>0</v>
      </c>
      <c r="BB430" s="28">
        <f t="shared" si="62"/>
        <v>0</v>
      </c>
      <c r="BC430" s="28">
        <f t="shared" si="66"/>
        <v>0</v>
      </c>
      <c r="BD430" s="28">
        <f t="shared" si="67"/>
        <v>0</v>
      </c>
      <c r="BE430" s="28">
        <f t="shared" si="68"/>
        <v>0</v>
      </c>
      <c r="BF430" s="28">
        <f t="shared" si="69"/>
        <v>0</v>
      </c>
      <c r="BG430" s="29">
        <f t="shared" si="70"/>
        <v>0</v>
      </c>
    </row>
    <row r="431" spans="4:59" ht="20.100000000000001" customHeight="1" x14ac:dyDescent="0.15">
      <c r="E431" s="12">
        <v>1</v>
      </c>
      <c r="G431" s="17"/>
      <c r="I431" s="17">
        <v>2</v>
      </c>
      <c r="J431" s="26"/>
      <c r="K431" s="17"/>
      <c r="L431" s="17"/>
      <c r="M431" s="17"/>
      <c r="O431" s="17">
        <v>1</v>
      </c>
      <c r="P431" s="17"/>
      <c r="Q431" s="17"/>
      <c r="R431" s="17"/>
      <c r="S431" s="17"/>
      <c r="U431" s="17">
        <v>1</v>
      </c>
      <c r="AA431" s="17">
        <f t="shared" si="63"/>
        <v>0</v>
      </c>
      <c r="AB431" s="27"/>
      <c r="AC431" s="27"/>
      <c r="AD431" s="27"/>
      <c r="AE431" s="27"/>
      <c r="AF431" s="27"/>
      <c r="AG431" s="27"/>
      <c r="AH431" s="27"/>
      <c r="AI431" s="27"/>
      <c r="AJ431" s="27"/>
      <c r="AY431" s="13">
        <f t="shared" si="71"/>
        <v>1</v>
      </c>
      <c r="AZ431" s="28">
        <f t="shared" si="64"/>
        <v>0</v>
      </c>
      <c r="BA431" s="28">
        <f t="shared" si="65"/>
        <v>0</v>
      </c>
      <c r="BB431" s="28">
        <f t="shared" si="62"/>
        <v>0</v>
      </c>
      <c r="BC431" s="28">
        <f t="shared" si="66"/>
        <v>0</v>
      </c>
      <c r="BD431" s="28">
        <f t="shared" si="67"/>
        <v>0</v>
      </c>
      <c r="BE431" s="28">
        <f t="shared" si="68"/>
        <v>0</v>
      </c>
      <c r="BF431" s="28">
        <f t="shared" si="69"/>
        <v>0</v>
      </c>
      <c r="BG431" s="29">
        <f t="shared" si="70"/>
        <v>0</v>
      </c>
    </row>
    <row r="432" spans="4:59" ht="20.100000000000001" customHeight="1" x14ac:dyDescent="0.15">
      <c r="E432" s="12">
        <v>1</v>
      </c>
      <c r="G432" s="17"/>
      <c r="I432" s="17">
        <v>2</v>
      </c>
      <c r="J432" s="26"/>
      <c r="K432" s="17"/>
      <c r="L432" s="17"/>
      <c r="M432" s="17"/>
      <c r="O432" s="17">
        <v>1</v>
      </c>
      <c r="P432" s="17"/>
      <c r="Q432" s="17"/>
      <c r="R432" s="17"/>
      <c r="S432" s="17"/>
      <c r="U432" s="17">
        <v>1</v>
      </c>
      <c r="AA432" s="17">
        <f t="shared" si="63"/>
        <v>0</v>
      </c>
      <c r="AB432" s="27"/>
      <c r="AC432" s="27"/>
      <c r="AD432" s="27"/>
      <c r="AE432" s="27"/>
      <c r="AF432" s="27"/>
      <c r="AG432" s="27"/>
      <c r="AH432" s="27"/>
      <c r="AI432" s="27"/>
      <c r="AJ432" s="27"/>
      <c r="AY432" s="13">
        <f t="shared" si="71"/>
        <v>1</v>
      </c>
      <c r="AZ432" s="28">
        <f t="shared" si="64"/>
        <v>0</v>
      </c>
      <c r="BA432" s="28">
        <f t="shared" si="65"/>
        <v>0</v>
      </c>
      <c r="BB432" s="28">
        <f t="shared" si="62"/>
        <v>0</v>
      </c>
      <c r="BC432" s="28">
        <f t="shared" si="66"/>
        <v>0</v>
      </c>
      <c r="BD432" s="28">
        <f t="shared" si="67"/>
        <v>0</v>
      </c>
      <c r="BE432" s="28">
        <f t="shared" si="68"/>
        <v>0</v>
      </c>
      <c r="BF432" s="28">
        <f t="shared" si="69"/>
        <v>0</v>
      </c>
      <c r="BG432" s="29">
        <f t="shared" si="70"/>
        <v>0</v>
      </c>
    </row>
    <row r="433" spans="4:59" ht="20.100000000000001" customHeight="1" x14ac:dyDescent="0.15">
      <c r="E433" s="12">
        <v>1</v>
      </c>
      <c r="G433" s="17"/>
      <c r="I433" s="17">
        <v>2</v>
      </c>
      <c r="J433" s="26"/>
      <c r="K433" s="17"/>
      <c r="L433" s="17"/>
      <c r="M433" s="17"/>
      <c r="O433" s="17">
        <v>1</v>
      </c>
      <c r="P433" s="17"/>
      <c r="Q433" s="17"/>
      <c r="R433" s="17"/>
      <c r="S433" s="17"/>
      <c r="U433" s="17">
        <v>1</v>
      </c>
      <c r="AA433" s="17">
        <f t="shared" si="63"/>
        <v>0</v>
      </c>
      <c r="AB433" s="27"/>
      <c r="AC433" s="27"/>
      <c r="AD433" s="27"/>
      <c r="AE433" s="27"/>
      <c r="AF433" s="27"/>
      <c r="AG433" s="27"/>
      <c r="AH433" s="27"/>
      <c r="AI433" s="27"/>
      <c r="AJ433" s="27"/>
      <c r="AY433" s="13">
        <f t="shared" si="71"/>
        <v>1</v>
      </c>
      <c r="AZ433" s="28">
        <f t="shared" si="64"/>
        <v>0</v>
      </c>
      <c r="BA433" s="28">
        <f t="shared" si="65"/>
        <v>0</v>
      </c>
      <c r="BB433" s="28">
        <f t="shared" si="62"/>
        <v>0</v>
      </c>
      <c r="BC433" s="28">
        <f t="shared" si="66"/>
        <v>0</v>
      </c>
      <c r="BD433" s="28">
        <f t="shared" si="67"/>
        <v>0</v>
      </c>
      <c r="BE433" s="28">
        <f t="shared" si="68"/>
        <v>0</v>
      </c>
      <c r="BF433" s="28">
        <f t="shared" si="69"/>
        <v>0</v>
      </c>
      <c r="BG433" s="29">
        <f t="shared" si="70"/>
        <v>0</v>
      </c>
    </row>
    <row r="434" spans="4:59" ht="20.100000000000001" customHeight="1" x14ac:dyDescent="0.15">
      <c r="E434" s="12">
        <v>1</v>
      </c>
      <c r="G434" s="17"/>
      <c r="I434" s="17">
        <v>2</v>
      </c>
      <c r="J434" s="26"/>
      <c r="K434" s="17"/>
      <c r="L434" s="17"/>
      <c r="M434" s="17"/>
      <c r="O434" s="17">
        <v>1</v>
      </c>
      <c r="P434" s="17"/>
      <c r="Q434" s="17"/>
      <c r="R434" s="17"/>
      <c r="S434" s="17"/>
      <c r="U434" s="17">
        <v>1</v>
      </c>
      <c r="AA434" s="17">
        <f t="shared" si="63"/>
        <v>0</v>
      </c>
      <c r="AB434" s="27"/>
      <c r="AC434" s="27"/>
      <c r="AD434" s="27"/>
      <c r="AE434" s="27"/>
      <c r="AF434" s="27"/>
      <c r="AG434" s="27"/>
      <c r="AH434" s="27"/>
      <c r="AI434" s="27"/>
      <c r="AJ434" s="27"/>
      <c r="AY434" s="13">
        <f t="shared" si="71"/>
        <v>1</v>
      </c>
      <c r="AZ434" s="28">
        <f t="shared" si="64"/>
        <v>0</v>
      </c>
      <c r="BA434" s="28">
        <f t="shared" si="65"/>
        <v>0</v>
      </c>
      <c r="BB434" s="28">
        <f t="shared" si="62"/>
        <v>0</v>
      </c>
      <c r="BC434" s="28">
        <f t="shared" si="66"/>
        <v>0</v>
      </c>
      <c r="BD434" s="28">
        <f t="shared" si="67"/>
        <v>0</v>
      </c>
      <c r="BE434" s="28">
        <f t="shared" si="68"/>
        <v>0</v>
      </c>
      <c r="BF434" s="28">
        <f t="shared" si="69"/>
        <v>0</v>
      </c>
      <c r="BG434" s="29">
        <f t="shared" si="70"/>
        <v>0</v>
      </c>
    </row>
    <row r="435" spans="4:59" ht="20.100000000000001" customHeight="1" x14ac:dyDescent="0.15">
      <c r="E435" s="12">
        <v>1</v>
      </c>
      <c r="G435" s="17"/>
      <c r="I435" s="17">
        <v>2</v>
      </c>
      <c r="J435" s="26"/>
      <c r="K435" s="17"/>
      <c r="L435" s="17"/>
      <c r="M435" s="17"/>
      <c r="O435" s="17">
        <v>1</v>
      </c>
      <c r="P435" s="17"/>
      <c r="Q435" s="17"/>
      <c r="R435" s="17"/>
      <c r="S435" s="17"/>
      <c r="U435" s="17">
        <v>1</v>
      </c>
      <c r="AA435" s="17">
        <f t="shared" si="63"/>
        <v>0</v>
      </c>
      <c r="AB435" s="27"/>
      <c r="AC435" s="27"/>
      <c r="AD435" s="27"/>
      <c r="AE435" s="27"/>
      <c r="AF435" s="27"/>
      <c r="AG435" s="27"/>
      <c r="AH435" s="27"/>
      <c r="AI435" s="27"/>
      <c r="AJ435" s="27"/>
      <c r="AY435" s="13">
        <f t="shared" si="71"/>
        <v>1</v>
      </c>
      <c r="AZ435" s="28">
        <f t="shared" si="64"/>
        <v>0</v>
      </c>
      <c r="BA435" s="28">
        <f t="shared" si="65"/>
        <v>0</v>
      </c>
      <c r="BB435" s="28">
        <f t="shared" si="62"/>
        <v>0</v>
      </c>
      <c r="BC435" s="28">
        <f t="shared" si="66"/>
        <v>0</v>
      </c>
      <c r="BD435" s="28">
        <f t="shared" si="67"/>
        <v>0</v>
      </c>
      <c r="BE435" s="28">
        <f t="shared" si="68"/>
        <v>0</v>
      </c>
      <c r="BF435" s="28">
        <f t="shared" si="69"/>
        <v>0</v>
      </c>
      <c r="BG435" s="29">
        <f t="shared" si="70"/>
        <v>0</v>
      </c>
    </row>
    <row r="436" spans="4:59" ht="20.100000000000001" customHeight="1" x14ac:dyDescent="0.15">
      <c r="E436" s="12">
        <v>1</v>
      </c>
      <c r="G436" s="17"/>
      <c r="I436" s="17">
        <v>2</v>
      </c>
      <c r="J436" s="26"/>
      <c r="K436" s="17"/>
      <c r="L436" s="17"/>
      <c r="M436" s="17"/>
      <c r="O436" s="17">
        <v>1</v>
      </c>
      <c r="P436" s="17"/>
      <c r="Q436" s="17"/>
      <c r="R436" s="17"/>
      <c r="S436" s="17"/>
      <c r="U436" s="17">
        <v>1</v>
      </c>
      <c r="AA436" s="17">
        <f t="shared" si="63"/>
        <v>0</v>
      </c>
      <c r="AB436" s="27"/>
      <c r="AC436" s="27"/>
      <c r="AD436" s="27"/>
      <c r="AE436" s="27"/>
      <c r="AF436" s="27"/>
      <c r="AG436" s="27"/>
      <c r="AH436" s="27"/>
      <c r="AI436" s="27"/>
      <c r="AJ436" s="27"/>
      <c r="AY436" s="13">
        <f t="shared" si="71"/>
        <v>1</v>
      </c>
      <c r="AZ436" s="28">
        <f t="shared" si="64"/>
        <v>0</v>
      </c>
      <c r="BA436" s="28">
        <f t="shared" si="65"/>
        <v>0</v>
      </c>
      <c r="BB436" s="28">
        <f t="shared" si="62"/>
        <v>0</v>
      </c>
      <c r="BC436" s="28">
        <f t="shared" si="66"/>
        <v>0</v>
      </c>
      <c r="BD436" s="28">
        <f t="shared" si="67"/>
        <v>0</v>
      </c>
      <c r="BE436" s="28">
        <f t="shared" si="68"/>
        <v>0</v>
      </c>
      <c r="BF436" s="28">
        <f t="shared" si="69"/>
        <v>0</v>
      </c>
      <c r="BG436" s="29">
        <f t="shared" si="70"/>
        <v>0</v>
      </c>
    </row>
    <row r="437" spans="4:59" ht="20.100000000000001" customHeight="1" x14ac:dyDescent="0.15">
      <c r="E437" s="12">
        <v>1</v>
      </c>
      <c r="I437" s="17">
        <v>2</v>
      </c>
      <c r="J437" s="26"/>
      <c r="K437" s="17"/>
      <c r="L437" s="17"/>
      <c r="M437" s="17"/>
      <c r="O437" s="17">
        <v>1</v>
      </c>
      <c r="U437" s="17">
        <v>1</v>
      </c>
      <c r="AA437" s="17">
        <f t="shared" si="63"/>
        <v>0</v>
      </c>
      <c r="AB437" s="27"/>
      <c r="AC437" s="27"/>
      <c r="AD437" s="27"/>
      <c r="AE437" s="27"/>
      <c r="AF437" s="27"/>
      <c r="AG437" s="27"/>
      <c r="AH437" s="27"/>
      <c r="AI437" s="27"/>
      <c r="AJ437" s="27"/>
      <c r="AY437" s="13">
        <f t="shared" si="71"/>
        <v>1</v>
      </c>
      <c r="AZ437" s="28">
        <f t="shared" si="64"/>
        <v>0</v>
      </c>
      <c r="BA437" s="28">
        <f t="shared" si="65"/>
        <v>0</v>
      </c>
      <c r="BB437" s="28">
        <f t="shared" si="62"/>
        <v>0</v>
      </c>
      <c r="BC437" s="28">
        <f t="shared" si="66"/>
        <v>0</v>
      </c>
      <c r="BD437" s="28">
        <f t="shared" si="67"/>
        <v>0</v>
      </c>
      <c r="BE437" s="28">
        <f t="shared" si="68"/>
        <v>0</v>
      </c>
      <c r="BF437" s="28">
        <f t="shared" si="69"/>
        <v>0</v>
      </c>
      <c r="BG437" s="29">
        <f t="shared" si="70"/>
        <v>0</v>
      </c>
    </row>
    <row r="438" spans="4:59" ht="20.100000000000001" customHeight="1" x14ac:dyDescent="0.15">
      <c r="E438" s="12">
        <v>1</v>
      </c>
      <c r="I438" s="17">
        <v>2</v>
      </c>
      <c r="J438" s="26"/>
      <c r="K438" s="17"/>
      <c r="L438" s="17"/>
      <c r="M438" s="17"/>
      <c r="O438" s="17">
        <v>1</v>
      </c>
      <c r="U438" s="17">
        <v>1</v>
      </c>
      <c r="AA438" s="17">
        <f t="shared" si="63"/>
        <v>0</v>
      </c>
      <c r="AZ438" s="28">
        <f t="shared" si="64"/>
        <v>0</v>
      </c>
      <c r="BA438" s="28">
        <f t="shared" si="65"/>
        <v>0</v>
      </c>
      <c r="BB438" s="28">
        <f t="shared" si="62"/>
        <v>0</v>
      </c>
      <c r="BC438" s="28">
        <f t="shared" si="66"/>
        <v>0</v>
      </c>
      <c r="BD438" s="28">
        <f t="shared" si="67"/>
        <v>0</v>
      </c>
      <c r="BE438" s="28">
        <f t="shared" si="68"/>
        <v>0</v>
      </c>
      <c r="BF438" s="28">
        <f t="shared" si="69"/>
        <v>0</v>
      </c>
      <c r="BG438" s="29">
        <f t="shared" si="70"/>
        <v>0</v>
      </c>
    </row>
    <row r="439" spans="4:59" ht="20.100000000000001" customHeight="1" x14ac:dyDescent="0.15">
      <c r="E439" s="12">
        <v>1</v>
      </c>
      <c r="G439" s="35"/>
      <c r="H439" s="36"/>
      <c r="I439" s="17">
        <v>2</v>
      </c>
      <c r="J439" s="26"/>
      <c r="K439" s="17"/>
      <c r="L439" s="17"/>
      <c r="N439" s="36"/>
      <c r="O439" s="17">
        <v>1</v>
      </c>
      <c r="P439" s="35"/>
      <c r="Q439" s="35"/>
      <c r="R439" s="35"/>
      <c r="S439" s="35"/>
      <c r="T439" s="36"/>
      <c r="U439" s="17">
        <v>1</v>
      </c>
      <c r="V439" s="35"/>
      <c r="W439" s="35"/>
      <c r="X439" s="35"/>
      <c r="Y439" s="35"/>
      <c r="Z439" s="36"/>
      <c r="AA439" s="17">
        <f t="shared" si="63"/>
        <v>0</v>
      </c>
      <c r="AZ439" s="28">
        <f t="shared" si="64"/>
        <v>0</v>
      </c>
      <c r="BA439" s="28">
        <f t="shared" si="65"/>
        <v>0</v>
      </c>
      <c r="BB439" s="28">
        <f t="shared" si="62"/>
        <v>0</v>
      </c>
      <c r="BC439" s="28">
        <f t="shared" si="66"/>
        <v>0</v>
      </c>
      <c r="BD439" s="28">
        <f t="shared" si="67"/>
        <v>0</v>
      </c>
      <c r="BE439" s="28">
        <f t="shared" si="68"/>
        <v>0</v>
      </c>
      <c r="BF439" s="28">
        <f t="shared" si="69"/>
        <v>0</v>
      </c>
      <c r="BG439" s="29">
        <f t="shared" si="70"/>
        <v>0</v>
      </c>
    </row>
    <row r="440" spans="4:59" ht="20.100000000000001" customHeight="1" x14ac:dyDescent="0.15">
      <c r="D440" s="32"/>
      <c r="E440" s="12">
        <v>1</v>
      </c>
      <c r="F440" s="32"/>
      <c r="G440" s="35"/>
      <c r="H440" s="36"/>
      <c r="I440" s="17">
        <v>2</v>
      </c>
      <c r="J440" s="14"/>
      <c r="N440" s="36"/>
      <c r="O440" s="17">
        <v>1</v>
      </c>
      <c r="P440" s="35"/>
      <c r="Q440" s="35"/>
      <c r="R440" s="35"/>
      <c r="S440" s="35"/>
      <c r="T440" s="36"/>
      <c r="U440" s="17">
        <v>1</v>
      </c>
      <c r="V440" s="35"/>
      <c r="W440" s="35"/>
      <c r="X440" s="35"/>
      <c r="Y440" s="35"/>
      <c r="Z440" s="36"/>
      <c r="AA440" s="17">
        <f t="shared" si="63"/>
        <v>0</v>
      </c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Z440" s="28">
        <f t="shared" si="64"/>
        <v>0</v>
      </c>
      <c r="BA440" s="28">
        <f t="shared" si="65"/>
        <v>0</v>
      </c>
      <c r="BB440" s="28">
        <f t="shared" si="62"/>
        <v>0</v>
      </c>
      <c r="BC440" s="28">
        <f t="shared" si="66"/>
        <v>0</v>
      </c>
      <c r="BD440" s="28">
        <f t="shared" si="67"/>
        <v>0</v>
      </c>
      <c r="BE440" s="28">
        <f t="shared" si="68"/>
        <v>0</v>
      </c>
      <c r="BF440" s="28">
        <f t="shared" si="69"/>
        <v>0</v>
      </c>
      <c r="BG440" s="29">
        <f t="shared" si="70"/>
        <v>0</v>
      </c>
    </row>
    <row r="441" spans="4:59" ht="20.100000000000001" customHeight="1" x14ac:dyDescent="0.15">
      <c r="E441" s="12">
        <v>1</v>
      </c>
      <c r="I441" s="17">
        <v>2</v>
      </c>
      <c r="J441" s="35"/>
      <c r="K441" s="35"/>
      <c r="L441" s="35"/>
      <c r="M441" s="35"/>
      <c r="O441" s="17">
        <v>1</v>
      </c>
      <c r="U441" s="17">
        <v>1</v>
      </c>
      <c r="AA441" s="17">
        <f t="shared" si="63"/>
        <v>0</v>
      </c>
      <c r="AK441" s="32"/>
      <c r="AL441" s="32"/>
      <c r="AZ441" s="28">
        <f t="shared" si="64"/>
        <v>0</v>
      </c>
      <c r="BA441" s="28">
        <f t="shared" si="65"/>
        <v>0</v>
      </c>
      <c r="BB441" s="28">
        <f t="shared" si="62"/>
        <v>0</v>
      </c>
      <c r="BC441" s="28">
        <f t="shared" si="66"/>
        <v>0</v>
      </c>
      <c r="BD441" s="28">
        <f t="shared" si="67"/>
        <v>0</v>
      </c>
      <c r="BE441" s="28">
        <f t="shared" si="68"/>
        <v>0</v>
      </c>
      <c r="BF441" s="28">
        <f t="shared" si="69"/>
        <v>0</v>
      </c>
      <c r="BG441" s="29">
        <f t="shared" si="70"/>
        <v>0</v>
      </c>
    </row>
    <row r="442" spans="4:59" ht="20.100000000000001" customHeight="1" x14ac:dyDescent="0.15">
      <c r="E442" s="12">
        <v>1</v>
      </c>
      <c r="I442" s="17">
        <v>2</v>
      </c>
      <c r="J442" s="35"/>
      <c r="K442" s="35"/>
      <c r="L442" s="35"/>
      <c r="M442" s="35"/>
      <c r="O442" s="17">
        <v>1</v>
      </c>
      <c r="U442" s="17">
        <v>1</v>
      </c>
      <c r="AA442" s="17">
        <f t="shared" si="63"/>
        <v>0</v>
      </c>
      <c r="AZ442" s="28">
        <f t="shared" si="64"/>
        <v>0</v>
      </c>
      <c r="BA442" s="28">
        <f t="shared" si="65"/>
        <v>0</v>
      </c>
      <c r="BB442" s="28">
        <f t="shared" si="62"/>
        <v>0</v>
      </c>
      <c r="BC442" s="28">
        <f t="shared" si="66"/>
        <v>0</v>
      </c>
      <c r="BD442" s="28">
        <f t="shared" si="67"/>
        <v>0</v>
      </c>
      <c r="BE442" s="28">
        <f t="shared" si="68"/>
        <v>0</v>
      </c>
      <c r="BF442" s="28">
        <f t="shared" si="69"/>
        <v>0</v>
      </c>
      <c r="BG442" s="29">
        <f t="shared" si="70"/>
        <v>0</v>
      </c>
    </row>
    <row r="443" spans="4:59" ht="20.100000000000001" customHeight="1" x14ac:dyDescent="0.15">
      <c r="E443" s="12">
        <v>1</v>
      </c>
      <c r="I443" s="17">
        <v>2</v>
      </c>
      <c r="J443" s="14"/>
      <c r="O443" s="17">
        <v>1</v>
      </c>
      <c r="U443" s="17">
        <v>1</v>
      </c>
      <c r="AA443" s="17">
        <f t="shared" si="63"/>
        <v>0</v>
      </c>
      <c r="AZ443" s="28">
        <f t="shared" si="64"/>
        <v>0</v>
      </c>
      <c r="BA443" s="28">
        <f t="shared" si="65"/>
        <v>0</v>
      </c>
      <c r="BB443" s="28">
        <f t="shared" si="62"/>
        <v>0</v>
      </c>
      <c r="BC443" s="28">
        <f t="shared" si="66"/>
        <v>0</v>
      </c>
      <c r="BD443" s="28">
        <f t="shared" si="67"/>
        <v>0</v>
      </c>
      <c r="BE443" s="28">
        <f t="shared" si="68"/>
        <v>0</v>
      </c>
      <c r="BF443" s="28">
        <f t="shared" si="69"/>
        <v>0</v>
      </c>
      <c r="BG443" s="29">
        <f t="shared" si="70"/>
        <v>0</v>
      </c>
    </row>
    <row r="444" spans="4:59" ht="20.100000000000001" customHeight="1" x14ac:dyDescent="0.15">
      <c r="E444" s="12">
        <v>1</v>
      </c>
      <c r="I444" s="17">
        <v>2</v>
      </c>
      <c r="O444" s="17">
        <v>1</v>
      </c>
      <c r="U444" s="17">
        <v>1</v>
      </c>
      <c r="AA444" s="17">
        <f t="shared" si="63"/>
        <v>0</v>
      </c>
      <c r="AZ444" s="28">
        <f t="shared" si="64"/>
        <v>0</v>
      </c>
      <c r="BA444" s="28">
        <f t="shared" si="65"/>
        <v>0</v>
      </c>
      <c r="BB444" s="28">
        <f t="shared" si="62"/>
        <v>0</v>
      </c>
      <c r="BC444" s="28">
        <f t="shared" si="66"/>
        <v>0</v>
      </c>
      <c r="BD444" s="28">
        <f t="shared" si="67"/>
        <v>0</v>
      </c>
      <c r="BE444" s="28">
        <f t="shared" si="68"/>
        <v>0</v>
      </c>
      <c r="BF444" s="28">
        <f t="shared" si="69"/>
        <v>0</v>
      </c>
      <c r="BG444" s="29">
        <f t="shared" si="70"/>
        <v>0</v>
      </c>
    </row>
    <row r="445" spans="4:59" ht="20.100000000000001" customHeight="1" x14ac:dyDescent="0.15">
      <c r="E445" s="12">
        <v>1</v>
      </c>
      <c r="I445" s="17">
        <v>2</v>
      </c>
      <c r="O445" s="17">
        <v>1</v>
      </c>
      <c r="U445" s="17">
        <v>1</v>
      </c>
      <c r="AA445" s="17">
        <f t="shared" si="63"/>
        <v>0</v>
      </c>
      <c r="AZ445" s="28">
        <f t="shared" si="64"/>
        <v>0</v>
      </c>
      <c r="BA445" s="28">
        <f t="shared" si="65"/>
        <v>0</v>
      </c>
      <c r="BB445" s="28">
        <f t="shared" si="62"/>
        <v>0</v>
      </c>
      <c r="BC445" s="28">
        <f t="shared" si="66"/>
        <v>0</v>
      </c>
      <c r="BD445" s="28">
        <f t="shared" si="67"/>
        <v>0</v>
      </c>
      <c r="BE445" s="28">
        <f t="shared" si="68"/>
        <v>0</v>
      </c>
      <c r="BF445" s="28">
        <f t="shared" si="69"/>
        <v>0</v>
      </c>
      <c r="BG445" s="29">
        <f t="shared" si="70"/>
        <v>0</v>
      </c>
    </row>
    <row r="446" spans="4:59" ht="20.100000000000001" customHeight="1" x14ac:dyDescent="0.15">
      <c r="E446" s="12">
        <v>1</v>
      </c>
      <c r="I446" s="17">
        <v>2</v>
      </c>
      <c r="O446" s="17">
        <v>1</v>
      </c>
      <c r="U446" s="17">
        <v>1</v>
      </c>
      <c r="AA446" s="17">
        <f t="shared" si="63"/>
        <v>0</v>
      </c>
      <c r="AZ446" s="28">
        <f t="shared" si="64"/>
        <v>0</v>
      </c>
      <c r="BA446" s="28">
        <f t="shared" si="65"/>
        <v>0</v>
      </c>
      <c r="BB446" s="28">
        <f t="shared" si="62"/>
        <v>0</v>
      </c>
      <c r="BC446" s="28">
        <f t="shared" si="66"/>
        <v>0</v>
      </c>
      <c r="BD446" s="28">
        <f t="shared" si="67"/>
        <v>0</v>
      </c>
      <c r="BE446" s="28">
        <f t="shared" si="68"/>
        <v>0</v>
      </c>
      <c r="BF446" s="28">
        <f t="shared" si="69"/>
        <v>0</v>
      </c>
      <c r="BG446" s="29">
        <f t="shared" si="70"/>
        <v>0</v>
      </c>
    </row>
    <row r="447" spans="4:59" ht="20.100000000000001" customHeight="1" x14ac:dyDescent="0.15">
      <c r="E447" s="12">
        <v>1</v>
      </c>
      <c r="I447" s="17">
        <v>2</v>
      </c>
      <c r="O447" s="17">
        <v>1</v>
      </c>
      <c r="U447" s="17">
        <v>1</v>
      </c>
      <c r="AA447" s="17">
        <f t="shared" si="63"/>
        <v>0</v>
      </c>
      <c r="AZ447" s="28">
        <f t="shared" si="64"/>
        <v>0</v>
      </c>
      <c r="BA447" s="28">
        <f t="shared" si="65"/>
        <v>0</v>
      </c>
      <c r="BB447" s="28">
        <f t="shared" si="62"/>
        <v>0</v>
      </c>
      <c r="BC447" s="28">
        <f t="shared" si="66"/>
        <v>0</v>
      </c>
      <c r="BD447" s="28">
        <f t="shared" si="67"/>
        <v>0</v>
      </c>
      <c r="BE447" s="28">
        <f t="shared" si="68"/>
        <v>0</v>
      </c>
      <c r="BF447" s="28">
        <f t="shared" si="69"/>
        <v>0</v>
      </c>
      <c r="BG447" s="29">
        <f t="shared" si="70"/>
        <v>0</v>
      </c>
    </row>
    <row r="448" spans="4:59" ht="20.100000000000001" customHeight="1" x14ac:dyDescent="0.15">
      <c r="E448" s="12">
        <v>1</v>
      </c>
      <c r="I448" s="17">
        <v>2</v>
      </c>
      <c r="O448" s="17">
        <v>1</v>
      </c>
      <c r="U448" s="17">
        <v>1</v>
      </c>
      <c r="AA448" s="17">
        <f t="shared" si="63"/>
        <v>0</v>
      </c>
      <c r="AZ448" s="28">
        <f t="shared" si="64"/>
        <v>0</v>
      </c>
      <c r="BA448" s="28">
        <f t="shared" si="65"/>
        <v>0</v>
      </c>
      <c r="BB448" s="28">
        <f t="shared" ref="BB448:BB485" si="72">ROUNDDOWN(ROUNDDOWN(Y448/200000,0)/U448,2)*U448-ROUNDDOWN(ROUNDDOWN(Y448/200000,0)/U448,2)*(U448-1)</f>
        <v>0</v>
      </c>
      <c r="BC448" s="28">
        <f t="shared" si="66"/>
        <v>0</v>
      </c>
      <c r="BD448" s="28">
        <f t="shared" si="67"/>
        <v>0</v>
      </c>
      <c r="BE448" s="28">
        <f t="shared" si="68"/>
        <v>0</v>
      </c>
      <c r="BF448" s="28">
        <f t="shared" si="69"/>
        <v>0</v>
      </c>
      <c r="BG448" s="29">
        <f t="shared" si="70"/>
        <v>0</v>
      </c>
    </row>
    <row r="449" spans="5:59" ht="20.100000000000001" customHeight="1" x14ac:dyDescent="0.15">
      <c r="E449" s="12">
        <v>1</v>
      </c>
      <c r="I449" s="17">
        <v>2</v>
      </c>
      <c r="O449" s="17">
        <v>1</v>
      </c>
      <c r="U449" s="17">
        <v>1</v>
      </c>
      <c r="AA449" s="17">
        <f t="shared" si="63"/>
        <v>0</v>
      </c>
      <c r="AZ449" s="28">
        <f t="shared" si="64"/>
        <v>0</v>
      </c>
      <c r="BA449" s="28">
        <f t="shared" si="65"/>
        <v>0</v>
      </c>
      <c r="BB449" s="28">
        <f t="shared" si="72"/>
        <v>0</v>
      </c>
      <c r="BC449" s="28">
        <f t="shared" si="66"/>
        <v>0</v>
      </c>
      <c r="BD449" s="28">
        <f t="shared" si="67"/>
        <v>0</v>
      </c>
      <c r="BE449" s="28">
        <f t="shared" si="68"/>
        <v>0</v>
      </c>
      <c r="BF449" s="28">
        <f t="shared" si="69"/>
        <v>0</v>
      </c>
      <c r="BG449" s="29">
        <f t="shared" si="70"/>
        <v>0</v>
      </c>
    </row>
    <row r="450" spans="5:59" ht="20.100000000000001" customHeight="1" x14ac:dyDescent="0.15">
      <c r="E450" s="12">
        <v>1</v>
      </c>
      <c r="I450" s="17">
        <v>2</v>
      </c>
      <c r="O450" s="17">
        <v>1</v>
      </c>
      <c r="U450" s="17">
        <v>1</v>
      </c>
      <c r="AA450" s="17">
        <f t="shared" si="63"/>
        <v>0</v>
      </c>
      <c r="AZ450" s="28">
        <f t="shared" si="64"/>
        <v>0</v>
      </c>
      <c r="BA450" s="28">
        <f t="shared" si="65"/>
        <v>0</v>
      </c>
      <c r="BB450" s="28">
        <f t="shared" si="72"/>
        <v>0</v>
      </c>
      <c r="BC450" s="28">
        <f t="shared" si="66"/>
        <v>0</v>
      </c>
      <c r="BD450" s="28">
        <f t="shared" si="67"/>
        <v>0</v>
      </c>
      <c r="BE450" s="28">
        <f t="shared" si="68"/>
        <v>0</v>
      </c>
      <c r="BF450" s="28">
        <f t="shared" si="69"/>
        <v>0</v>
      </c>
      <c r="BG450" s="29">
        <f t="shared" si="70"/>
        <v>0</v>
      </c>
    </row>
    <row r="451" spans="5:59" ht="20.100000000000001" customHeight="1" x14ac:dyDescent="0.15">
      <c r="E451" s="12">
        <v>1</v>
      </c>
      <c r="I451" s="17">
        <v>2</v>
      </c>
      <c r="O451" s="17">
        <v>1</v>
      </c>
      <c r="U451" s="17">
        <v>1</v>
      </c>
      <c r="AA451" s="17">
        <f t="shared" si="63"/>
        <v>0</v>
      </c>
      <c r="AZ451" s="28">
        <f t="shared" si="64"/>
        <v>0</v>
      </c>
      <c r="BA451" s="28">
        <f t="shared" si="65"/>
        <v>0</v>
      </c>
      <c r="BB451" s="28">
        <f t="shared" si="72"/>
        <v>0</v>
      </c>
      <c r="BC451" s="28">
        <f t="shared" si="66"/>
        <v>0</v>
      </c>
      <c r="BD451" s="28">
        <f t="shared" si="67"/>
        <v>0</v>
      </c>
      <c r="BE451" s="28">
        <f t="shared" si="68"/>
        <v>0</v>
      </c>
      <c r="BF451" s="28">
        <f t="shared" si="69"/>
        <v>0</v>
      </c>
      <c r="BG451" s="29">
        <f t="shared" si="70"/>
        <v>0</v>
      </c>
    </row>
    <row r="452" spans="5:59" ht="20.100000000000001" customHeight="1" x14ac:dyDescent="0.15">
      <c r="E452" s="12">
        <v>1</v>
      </c>
      <c r="I452" s="17">
        <v>2</v>
      </c>
      <c r="O452" s="17">
        <v>1</v>
      </c>
      <c r="U452" s="17">
        <v>1</v>
      </c>
      <c r="AA452" s="17">
        <f t="shared" si="63"/>
        <v>0</v>
      </c>
      <c r="AZ452" s="28">
        <f t="shared" si="64"/>
        <v>0</v>
      </c>
      <c r="BA452" s="28">
        <f t="shared" si="65"/>
        <v>0</v>
      </c>
      <c r="BB452" s="28">
        <f t="shared" si="72"/>
        <v>0</v>
      </c>
      <c r="BC452" s="28">
        <f t="shared" si="66"/>
        <v>0</v>
      </c>
      <c r="BD452" s="28">
        <f t="shared" si="67"/>
        <v>0</v>
      </c>
      <c r="BE452" s="28">
        <f t="shared" si="68"/>
        <v>0</v>
      </c>
      <c r="BF452" s="28">
        <f t="shared" si="69"/>
        <v>0</v>
      </c>
      <c r="BG452" s="29">
        <f t="shared" si="70"/>
        <v>0</v>
      </c>
    </row>
    <row r="453" spans="5:59" ht="20.100000000000001" customHeight="1" x14ac:dyDescent="0.15">
      <c r="E453" s="12">
        <v>1</v>
      </c>
      <c r="I453" s="17">
        <v>2</v>
      </c>
      <c r="O453" s="17">
        <v>1</v>
      </c>
      <c r="U453" s="17">
        <v>1</v>
      </c>
      <c r="AA453" s="17">
        <f t="shared" si="63"/>
        <v>0</v>
      </c>
      <c r="AZ453" s="28">
        <f t="shared" si="64"/>
        <v>0</v>
      </c>
      <c r="BA453" s="28">
        <f t="shared" si="65"/>
        <v>0</v>
      </c>
      <c r="BB453" s="28">
        <f t="shared" si="72"/>
        <v>0</v>
      </c>
      <c r="BC453" s="28">
        <f t="shared" si="66"/>
        <v>0</v>
      </c>
      <c r="BD453" s="28">
        <f t="shared" si="67"/>
        <v>0</v>
      </c>
      <c r="BE453" s="28">
        <f t="shared" si="68"/>
        <v>0</v>
      </c>
      <c r="BF453" s="28">
        <f t="shared" si="69"/>
        <v>0</v>
      </c>
      <c r="BG453" s="29">
        <f t="shared" si="70"/>
        <v>0</v>
      </c>
    </row>
    <row r="454" spans="5:59" ht="20.100000000000001" customHeight="1" x14ac:dyDescent="0.15">
      <c r="E454" s="12">
        <v>1</v>
      </c>
      <c r="I454" s="17">
        <v>2</v>
      </c>
      <c r="O454" s="17">
        <v>1</v>
      </c>
      <c r="U454" s="17">
        <v>1</v>
      </c>
      <c r="AA454" s="17">
        <f t="shared" si="63"/>
        <v>0</v>
      </c>
      <c r="AZ454" s="28">
        <f t="shared" si="64"/>
        <v>0</v>
      </c>
      <c r="BA454" s="28">
        <f t="shared" si="65"/>
        <v>0</v>
      </c>
      <c r="BB454" s="28">
        <f t="shared" si="72"/>
        <v>0</v>
      </c>
      <c r="BC454" s="28">
        <f t="shared" si="66"/>
        <v>0</v>
      </c>
      <c r="BD454" s="28">
        <f t="shared" si="67"/>
        <v>0</v>
      </c>
      <c r="BE454" s="28">
        <f t="shared" si="68"/>
        <v>0</v>
      </c>
      <c r="BF454" s="28">
        <f t="shared" si="69"/>
        <v>0</v>
      </c>
      <c r="BG454" s="29">
        <f t="shared" si="70"/>
        <v>0</v>
      </c>
    </row>
    <row r="455" spans="5:59" ht="20.100000000000001" customHeight="1" x14ac:dyDescent="0.15">
      <c r="E455" s="12">
        <v>1</v>
      </c>
      <c r="I455" s="17">
        <v>2</v>
      </c>
      <c r="O455" s="17">
        <v>1</v>
      </c>
      <c r="U455" s="17">
        <v>1</v>
      </c>
      <c r="AA455" s="17">
        <f t="shared" si="63"/>
        <v>0</v>
      </c>
      <c r="AZ455" s="28">
        <f t="shared" si="64"/>
        <v>0</v>
      </c>
      <c r="BA455" s="28">
        <f t="shared" si="65"/>
        <v>0</v>
      </c>
      <c r="BB455" s="28">
        <f t="shared" si="72"/>
        <v>0</v>
      </c>
      <c r="BC455" s="28">
        <f t="shared" si="66"/>
        <v>0</v>
      </c>
      <c r="BD455" s="28">
        <f t="shared" si="67"/>
        <v>0</v>
      </c>
      <c r="BE455" s="28">
        <f t="shared" si="68"/>
        <v>0</v>
      </c>
      <c r="BF455" s="28">
        <f t="shared" si="69"/>
        <v>0</v>
      </c>
      <c r="BG455" s="29">
        <f t="shared" si="70"/>
        <v>0</v>
      </c>
    </row>
    <row r="456" spans="5:59" ht="20.100000000000001" customHeight="1" x14ac:dyDescent="0.15">
      <c r="E456" s="12">
        <v>1</v>
      </c>
      <c r="I456" s="17">
        <v>2</v>
      </c>
      <c r="O456" s="17">
        <v>1</v>
      </c>
      <c r="U456" s="17">
        <v>1</v>
      </c>
      <c r="AA456" s="17">
        <f t="shared" ref="AA456:AA485" si="73">G456+M456+S456+Y456</f>
        <v>0</v>
      </c>
      <c r="AZ456" s="28">
        <f t="shared" ref="AZ456:AZ485" si="74">ROUNDDOWN(ROUNDDOWN(M456/200000,0)/I456,2)*I456-ROUNDDOWN(ROUNDDOWN(M456/200000,0)/I456,2)*(I456-1)</f>
        <v>0</v>
      </c>
      <c r="BA456" s="28">
        <f t="shared" ref="BA456:BA487" si="75">ROUNDDOWN(ROUNDDOWN(S456/200000,0)/O456,2)*O456-ROUNDDOWN(ROUNDDOWN(S456/200000,0)/O456,2)*(O456-1)</f>
        <v>0</v>
      </c>
      <c r="BB456" s="28">
        <f t="shared" si="72"/>
        <v>0</v>
      </c>
      <c r="BC456" s="28">
        <f t="shared" ref="BC456:BC485" si="76">AA456/200000</f>
        <v>0</v>
      </c>
      <c r="BD456" s="28">
        <f t="shared" ref="BD456:BD485" si="77">ROUNDDOWN(BC456,0)</f>
        <v>0</v>
      </c>
      <c r="BE456" s="28">
        <f t="shared" ref="BE456:BE485" si="78">SUM(BF456/E456)</f>
        <v>0</v>
      </c>
      <c r="BF456" s="28">
        <f t="shared" ref="BF456:BF485" si="79">ROUNDDOWN(BG456,0)</f>
        <v>0</v>
      </c>
      <c r="BG456" s="29">
        <f t="shared" ref="BG456:BG485" si="80">SUM(G456/200000)</f>
        <v>0</v>
      </c>
    </row>
    <row r="457" spans="5:59" ht="20.100000000000001" customHeight="1" x14ac:dyDescent="0.15">
      <c r="E457" s="12">
        <v>1</v>
      </c>
      <c r="I457" s="17">
        <v>2</v>
      </c>
      <c r="O457" s="17">
        <v>1</v>
      </c>
      <c r="U457" s="17">
        <v>1</v>
      </c>
      <c r="AA457" s="17">
        <f t="shared" si="73"/>
        <v>0</v>
      </c>
      <c r="AZ457" s="28">
        <f t="shared" si="74"/>
        <v>0</v>
      </c>
      <c r="BA457" s="28">
        <f t="shared" si="75"/>
        <v>0</v>
      </c>
      <c r="BB457" s="28">
        <f t="shared" si="72"/>
        <v>0</v>
      </c>
      <c r="BC457" s="28">
        <f t="shared" si="76"/>
        <v>0</v>
      </c>
      <c r="BD457" s="28">
        <f t="shared" si="77"/>
        <v>0</v>
      </c>
      <c r="BE457" s="28">
        <f t="shared" si="78"/>
        <v>0</v>
      </c>
      <c r="BF457" s="28">
        <f t="shared" si="79"/>
        <v>0</v>
      </c>
      <c r="BG457" s="29">
        <f t="shared" si="80"/>
        <v>0</v>
      </c>
    </row>
    <row r="458" spans="5:59" ht="20.100000000000001" customHeight="1" x14ac:dyDescent="0.15">
      <c r="E458" s="12">
        <v>1</v>
      </c>
      <c r="I458" s="17">
        <v>2</v>
      </c>
      <c r="O458" s="17">
        <v>1</v>
      </c>
      <c r="U458" s="17">
        <v>1</v>
      </c>
      <c r="AA458" s="17">
        <f t="shared" si="73"/>
        <v>0</v>
      </c>
      <c r="AZ458" s="28">
        <f t="shared" si="74"/>
        <v>0</v>
      </c>
      <c r="BA458" s="28">
        <f t="shared" si="75"/>
        <v>0</v>
      </c>
      <c r="BB458" s="28">
        <f t="shared" si="72"/>
        <v>0</v>
      </c>
      <c r="BC458" s="28">
        <f t="shared" si="76"/>
        <v>0</v>
      </c>
      <c r="BD458" s="28">
        <f t="shared" si="77"/>
        <v>0</v>
      </c>
      <c r="BE458" s="28">
        <f t="shared" si="78"/>
        <v>0</v>
      </c>
      <c r="BF458" s="28">
        <f t="shared" si="79"/>
        <v>0</v>
      </c>
      <c r="BG458" s="29">
        <f t="shared" si="80"/>
        <v>0</v>
      </c>
    </row>
    <row r="459" spans="5:59" ht="20.100000000000001" customHeight="1" x14ac:dyDescent="0.15">
      <c r="E459" s="12">
        <v>1</v>
      </c>
      <c r="I459" s="17">
        <v>2</v>
      </c>
      <c r="O459" s="17">
        <v>1</v>
      </c>
      <c r="U459" s="17">
        <v>1</v>
      </c>
      <c r="AA459" s="17">
        <f t="shared" si="73"/>
        <v>0</v>
      </c>
      <c r="AZ459" s="28">
        <f t="shared" si="74"/>
        <v>0</v>
      </c>
      <c r="BA459" s="28">
        <f t="shared" si="75"/>
        <v>0</v>
      </c>
      <c r="BB459" s="28">
        <f t="shared" si="72"/>
        <v>0</v>
      </c>
      <c r="BC459" s="28">
        <f t="shared" si="76"/>
        <v>0</v>
      </c>
      <c r="BD459" s="28">
        <f t="shared" si="77"/>
        <v>0</v>
      </c>
      <c r="BE459" s="28">
        <f t="shared" si="78"/>
        <v>0</v>
      </c>
      <c r="BF459" s="28">
        <f t="shared" si="79"/>
        <v>0</v>
      </c>
      <c r="BG459" s="29">
        <f t="shared" si="80"/>
        <v>0</v>
      </c>
    </row>
    <row r="460" spans="5:59" ht="20.100000000000001" customHeight="1" x14ac:dyDescent="0.15">
      <c r="E460" s="12">
        <v>1</v>
      </c>
      <c r="I460" s="17">
        <v>2</v>
      </c>
      <c r="O460" s="17">
        <v>1</v>
      </c>
      <c r="U460" s="17">
        <v>1</v>
      </c>
      <c r="AA460" s="17">
        <f t="shared" si="73"/>
        <v>0</v>
      </c>
      <c r="AZ460" s="28">
        <f t="shared" si="74"/>
        <v>0</v>
      </c>
      <c r="BA460" s="28">
        <f t="shared" si="75"/>
        <v>0</v>
      </c>
      <c r="BB460" s="28">
        <f t="shared" si="72"/>
        <v>0</v>
      </c>
      <c r="BC460" s="28">
        <f t="shared" si="76"/>
        <v>0</v>
      </c>
      <c r="BD460" s="28">
        <f t="shared" si="77"/>
        <v>0</v>
      </c>
      <c r="BE460" s="28">
        <f t="shared" si="78"/>
        <v>0</v>
      </c>
      <c r="BF460" s="28">
        <f t="shared" si="79"/>
        <v>0</v>
      </c>
      <c r="BG460" s="29">
        <f t="shared" si="80"/>
        <v>0</v>
      </c>
    </row>
    <row r="461" spans="5:59" ht="20.100000000000001" customHeight="1" x14ac:dyDescent="0.15">
      <c r="E461" s="12">
        <v>1</v>
      </c>
      <c r="I461" s="17">
        <v>2</v>
      </c>
      <c r="O461" s="17">
        <v>1</v>
      </c>
      <c r="U461" s="17">
        <v>1</v>
      </c>
      <c r="AA461" s="17">
        <f t="shared" si="73"/>
        <v>0</v>
      </c>
      <c r="AZ461" s="28">
        <f t="shared" si="74"/>
        <v>0</v>
      </c>
      <c r="BA461" s="28">
        <f t="shared" si="75"/>
        <v>0</v>
      </c>
      <c r="BB461" s="28">
        <f t="shared" si="72"/>
        <v>0</v>
      </c>
      <c r="BC461" s="28">
        <f t="shared" si="76"/>
        <v>0</v>
      </c>
      <c r="BD461" s="28">
        <f t="shared" si="77"/>
        <v>0</v>
      </c>
      <c r="BE461" s="28">
        <f t="shared" si="78"/>
        <v>0</v>
      </c>
      <c r="BF461" s="28">
        <f t="shared" si="79"/>
        <v>0</v>
      </c>
      <c r="BG461" s="29">
        <f t="shared" si="80"/>
        <v>0</v>
      </c>
    </row>
    <row r="462" spans="5:59" ht="20.100000000000001" customHeight="1" x14ac:dyDescent="0.15">
      <c r="E462" s="12">
        <v>1</v>
      </c>
      <c r="I462" s="17">
        <v>2</v>
      </c>
      <c r="O462" s="17">
        <v>1</v>
      </c>
      <c r="U462" s="17">
        <v>1</v>
      </c>
      <c r="AA462" s="17">
        <f t="shared" si="73"/>
        <v>0</v>
      </c>
      <c r="AZ462" s="28">
        <f t="shared" si="74"/>
        <v>0</v>
      </c>
      <c r="BA462" s="28">
        <f t="shared" si="75"/>
        <v>0</v>
      </c>
      <c r="BB462" s="28">
        <f t="shared" si="72"/>
        <v>0</v>
      </c>
      <c r="BC462" s="28">
        <f t="shared" si="76"/>
        <v>0</v>
      </c>
      <c r="BD462" s="28">
        <f t="shared" si="77"/>
        <v>0</v>
      </c>
      <c r="BE462" s="28">
        <f t="shared" si="78"/>
        <v>0</v>
      </c>
      <c r="BF462" s="28">
        <f t="shared" si="79"/>
        <v>0</v>
      </c>
      <c r="BG462" s="29">
        <f t="shared" si="80"/>
        <v>0</v>
      </c>
    </row>
    <row r="463" spans="5:59" ht="20.100000000000001" customHeight="1" x14ac:dyDescent="0.15">
      <c r="E463" s="12">
        <v>1</v>
      </c>
      <c r="I463" s="17">
        <v>2</v>
      </c>
      <c r="O463" s="17">
        <v>1</v>
      </c>
      <c r="U463" s="17">
        <v>1</v>
      </c>
      <c r="AA463" s="17">
        <f t="shared" si="73"/>
        <v>0</v>
      </c>
      <c r="AZ463" s="28">
        <f t="shared" si="74"/>
        <v>0</v>
      </c>
      <c r="BA463" s="28">
        <f t="shared" si="75"/>
        <v>0</v>
      </c>
      <c r="BB463" s="28">
        <f t="shared" si="72"/>
        <v>0</v>
      </c>
      <c r="BC463" s="28">
        <f t="shared" si="76"/>
        <v>0</v>
      </c>
      <c r="BD463" s="28">
        <f t="shared" si="77"/>
        <v>0</v>
      </c>
      <c r="BE463" s="28">
        <f t="shared" si="78"/>
        <v>0</v>
      </c>
      <c r="BF463" s="28">
        <f t="shared" si="79"/>
        <v>0</v>
      </c>
      <c r="BG463" s="29">
        <f t="shared" si="80"/>
        <v>0</v>
      </c>
    </row>
    <row r="464" spans="5:59" ht="20.100000000000001" customHeight="1" x14ac:dyDescent="0.15">
      <c r="E464" s="12">
        <v>1</v>
      </c>
      <c r="I464" s="17">
        <v>2</v>
      </c>
      <c r="O464" s="17">
        <v>1</v>
      </c>
      <c r="U464" s="17">
        <v>1</v>
      </c>
      <c r="AA464" s="17">
        <f t="shared" si="73"/>
        <v>0</v>
      </c>
      <c r="AZ464" s="28">
        <f t="shared" si="74"/>
        <v>0</v>
      </c>
      <c r="BA464" s="28">
        <f t="shared" si="75"/>
        <v>0</v>
      </c>
      <c r="BB464" s="28">
        <f t="shared" si="72"/>
        <v>0</v>
      </c>
      <c r="BC464" s="28">
        <f t="shared" si="76"/>
        <v>0</v>
      </c>
      <c r="BD464" s="28">
        <f t="shared" si="77"/>
        <v>0</v>
      </c>
      <c r="BE464" s="28">
        <f t="shared" si="78"/>
        <v>0</v>
      </c>
      <c r="BF464" s="28">
        <f t="shared" si="79"/>
        <v>0</v>
      </c>
      <c r="BG464" s="29">
        <f t="shared" si="80"/>
        <v>0</v>
      </c>
    </row>
    <row r="465" spans="5:59" ht="20.100000000000001" customHeight="1" x14ac:dyDescent="0.15">
      <c r="E465" s="12">
        <v>1</v>
      </c>
      <c r="I465" s="17">
        <v>2</v>
      </c>
      <c r="O465" s="17">
        <v>1</v>
      </c>
      <c r="U465" s="17">
        <v>1</v>
      </c>
      <c r="AA465" s="17">
        <f t="shared" si="73"/>
        <v>0</v>
      </c>
      <c r="AZ465" s="28">
        <f t="shared" si="74"/>
        <v>0</v>
      </c>
      <c r="BA465" s="28">
        <f t="shared" si="75"/>
        <v>0</v>
      </c>
      <c r="BB465" s="28">
        <f t="shared" si="72"/>
        <v>0</v>
      </c>
      <c r="BC465" s="28">
        <f t="shared" si="76"/>
        <v>0</v>
      </c>
      <c r="BD465" s="28">
        <f t="shared" si="77"/>
        <v>0</v>
      </c>
      <c r="BE465" s="28">
        <f t="shared" si="78"/>
        <v>0</v>
      </c>
      <c r="BF465" s="28">
        <f t="shared" si="79"/>
        <v>0</v>
      </c>
      <c r="BG465" s="29">
        <f t="shared" si="80"/>
        <v>0</v>
      </c>
    </row>
    <row r="466" spans="5:59" ht="20.100000000000001" customHeight="1" x14ac:dyDescent="0.15">
      <c r="E466" s="12">
        <v>1</v>
      </c>
      <c r="I466" s="17">
        <v>2</v>
      </c>
      <c r="O466" s="17">
        <v>1</v>
      </c>
      <c r="U466" s="17">
        <v>1</v>
      </c>
      <c r="AA466" s="17">
        <f t="shared" si="73"/>
        <v>0</v>
      </c>
      <c r="AZ466" s="28">
        <f t="shared" si="74"/>
        <v>0</v>
      </c>
      <c r="BA466" s="28">
        <f t="shared" si="75"/>
        <v>0</v>
      </c>
      <c r="BB466" s="28">
        <f t="shared" si="72"/>
        <v>0</v>
      </c>
      <c r="BC466" s="28">
        <f t="shared" si="76"/>
        <v>0</v>
      </c>
      <c r="BD466" s="28">
        <f t="shared" si="77"/>
        <v>0</v>
      </c>
      <c r="BE466" s="28">
        <f t="shared" si="78"/>
        <v>0</v>
      </c>
      <c r="BF466" s="28">
        <f t="shared" si="79"/>
        <v>0</v>
      </c>
      <c r="BG466" s="29">
        <f t="shared" si="80"/>
        <v>0</v>
      </c>
    </row>
    <row r="467" spans="5:59" ht="20.100000000000001" customHeight="1" x14ac:dyDescent="0.15">
      <c r="E467" s="12">
        <v>1</v>
      </c>
      <c r="I467" s="17">
        <v>2</v>
      </c>
      <c r="O467" s="17">
        <v>1</v>
      </c>
      <c r="U467" s="17">
        <v>1</v>
      </c>
      <c r="AA467" s="17">
        <f t="shared" si="73"/>
        <v>0</v>
      </c>
      <c r="AZ467" s="28">
        <f t="shared" si="74"/>
        <v>0</v>
      </c>
      <c r="BA467" s="28">
        <f t="shared" si="75"/>
        <v>0</v>
      </c>
      <c r="BB467" s="28">
        <f t="shared" si="72"/>
        <v>0</v>
      </c>
      <c r="BC467" s="28">
        <f t="shared" si="76"/>
        <v>0</v>
      </c>
      <c r="BD467" s="28">
        <f t="shared" si="77"/>
        <v>0</v>
      </c>
      <c r="BE467" s="28">
        <f t="shared" si="78"/>
        <v>0</v>
      </c>
      <c r="BF467" s="28">
        <f t="shared" si="79"/>
        <v>0</v>
      </c>
      <c r="BG467" s="29">
        <f t="shared" si="80"/>
        <v>0</v>
      </c>
    </row>
    <row r="468" spans="5:59" ht="20.100000000000001" customHeight="1" x14ac:dyDescent="0.15">
      <c r="E468" s="12">
        <v>1</v>
      </c>
      <c r="I468" s="17">
        <v>2</v>
      </c>
      <c r="O468" s="17">
        <v>1</v>
      </c>
      <c r="U468" s="17">
        <v>1</v>
      </c>
      <c r="AA468" s="17">
        <f t="shared" si="73"/>
        <v>0</v>
      </c>
      <c r="AZ468" s="28">
        <f t="shared" si="74"/>
        <v>0</v>
      </c>
      <c r="BA468" s="28">
        <f t="shared" si="75"/>
        <v>0</v>
      </c>
      <c r="BB468" s="28">
        <f t="shared" si="72"/>
        <v>0</v>
      </c>
      <c r="BC468" s="28">
        <f t="shared" si="76"/>
        <v>0</v>
      </c>
      <c r="BD468" s="28">
        <f t="shared" si="77"/>
        <v>0</v>
      </c>
      <c r="BE468" s="28">
        <f t="shared" si="78"/>
        <v>0</v>
      </c>
      <c r="BF468" s="28">
        <f t="shared" si="79"/>
        <v>0</v>
      </c>
      <c r="BG468" s="29">
        <f t="shared" si="80"/>
        <v>0</v>
      </c>
    </row>
    <row r="469" spans="5:59" ht="20.100000000000001" customHeight="1" x14ac:dyDescent="0.15">
      <c r="E469" s="12">
        <v>1</v>
      </c>
      <c r="I469" s="17">
        <v>2</v>
      </c>
      <c r="O469" s="17">
        <v>1</v>
      </c>
      <c r="U469" s="17">
        <v>1</v>
      </c>
      <c r="AA469" s="17">
        <f t="shared" si="73"/>
        <v>0</v>
      </c>
      <c r="AZ469" s="28">
        <f t="shared" si="74"/>
        <v>0</v>
      </c>
      <c r="BA469" s="28">
        <f t="shared" si="75"/>
        <v>0</v>
      </c>
      <c r="BB469" s="28">
        <f t="shared" si="72"/>
        <v>0</v>
      </c>
      <c r="BC469" s="28">
        <f t="shared" si="76"/>
        <v>0</v>
      </c>
      <c r="BD469" s="28">
        <f t="shared" si="77"/>
        <v>0</v>
      </c>
      <c r="BE469" s="28">
        <f t="shared" si="78"/>
        <v>0</v>
      </c>
      <c r="BF469" s="28">
        <f t="shared" si="79"/>
        <v>0</v>
      </c>
      <c r="BG469" s="29">
        <f t="shared" si="80"/>
        <v>0</v>
      </c>
    </row>
    <row r="470" spans="5:59" ht="20.100000000000001" customHeight="1" x14ac:dyDescent="0.15">
      <c r="E470" s="12">
        <v>1</v>
      </c>
      <c r="I470" s="17">
        <v>2</v>
      </c>
      <c r="O470" s="17">
        <v>1</v>
      </c>
      <c r="U470" s="17">
        <v>1</v>
      </c>
      <c r="AA470" s="17">
        <f t="shared" si="73"/>
        <v>0</v>
      </c>
      <c r="AZ470" s="28">
        <f t="shared" si="74"/>
        <v>0</v>
      </c>
      <c r="BA470" s="28">
        <f t="shared" si="75"/>
        <v>0</v>
      </c>
      <c r="BB470" s="28">
        <f t="shared" si="72"/>
        <v>0</v>
      </c>
      <c r="BC470" s="28">
        <f t="shared" si="76"/>
        <v>0</v>
      </c>
      <c r="BD470" s="28">
        <f t="shared" si="77"/>
        <v>0</v>
      </c>
      <c r="BE470" s="28">
        <f t="shared" si="78"/>
        <v>0</v>
      </c>
      <c r="BF470" s="28">
        <f t="shared" si="79"/>
        <v>0</v>
      </c>
      <c r="BG470" s="29">
        <f t="shared" si="80"/>
        <v>0</v>
      </c>
    </row>
    <row r="471" spans="5:59" ht="20.100000000000001" customHeight="1" x14ac:dyDescent="0.15">
      <c r="E471" s="12">
        <v>1</v>
      </c>
      <c r="I471" s="17">
        <v>2</v>
      </c>
      <c r="O471" s="17">
        <v>1</v>
      </c>
      <c r="U471" s="17">
        <v>1</v>
      </c>
      <c r="AA471" s="17">
        <f t="shared" si="73"/>
        <v>0</v>
      </c>
      <c r="AZ471" s="28">
        <f t="shared" si="74"/>
        <v>0</v>
      </c>
      <c r="BA471" s="28">
        <f t="shared" si="75"/>
        <v>0</v>
      </c>
      <c r="BB471" s="28">
        <f t="shared" si="72"/>
        <v>0</v>
      </c>
      <c r="BC471" s="28">
        <f t="shared" si="76"/>
        <v>0</v>
      </c>
      <c r="BD471" s="28">
        <f t="shared" si="77"/>
        <v>0</v>
      </c>
      <c r="BE471" s="28">
        <f t="shared" si="78"/>
        <v>0</v>
      </c>
      <c r="BF471" s="28">
        <f t="shared" si="79"/>
        <v>0</v>
      </c>
      <c r="BG471" s="29">
        <f t="shared" si="80"/>
        <v>0</v>
      </c>
    </row>
    <row r="472" spans="5:59" ht="20.100000000000001" customHeight="1" x14ac:dyDescent="0.15">
      <c r="E472" s="12">
        <v>1</v>
      </c>
      <c r="I472" s="17">
        <v>2</v>
      </c>
      <c r="O472" s="17">
        <v>1</v>
      </c>
      <c r="U472" s="17">
        <v>1</v>
      </c>
      <c r="AA472" s="17">
        <f t="shared" si="73"/>
        <v>0</v>
      </c>
      <c r="AZ472" s="28">
        <f t="shared" si="74"/>
        <v>0</v>
      </c>
      <c r="BA472" s="28">
        <f t="shared" si="75"/>
        <v>0</v>
      </c>
      <c r="BB472" s="28">
        <f t="shared" si="72"/>
        <v>0</v>
      </c>
      <c r="BC472" s="28">
        <f t="shared" si="76"/>
        <v>0</v>
      </c>
      <c r="BD472" s="28">
        <f t="shared" si="77"/>
        <v>0</v>
      </c>
      <c r="BE472" s="28">
        <f t="shared" si="78"/>
        <v>0</v>
      </c>
      <c r="BF472" s="28">
        <f t="shared" si="79"/>
        <v>0</v>
      </c>
      <c r="BG472" s="29">
        <f t="shared" si="80"/>
        <v>0</v>
      </c>
    </row>
    <row r="473" spans="5:59" ht="20.100000000000001" customHeight="1" x14ac:dyDescent="0.15">
      <c r="E473" s="12">
        <v>1</v>
      </c>
      <c r="I473" s="17">
        <v>2</v>
      </c>
      <c r="O473" s="17">
        <v>1</v>
      </c>
      <c r="U473" s="17">
        <v>1</v>
      </c>
      <c r="AA473" s="17">
        <f t="shared" si="73"/>
        <v>0</v>
      </c>
      <c r="AZ473" s="28">
        <f t="shared" si="74"/>
        <v>0</v>
      </c>
      <c r="BA473" s="28">
        <f t="shared" si="75"/>
        <v>0</v>
      </c>
      <c r="BB473" s="28">
        <f t="shared" si="72"/>
        <v>0</v>
      </c>
      <c r="BC473" s="28">
        <f t="shared" si="76"/>
        <v>0</v>
      </c>
      <c r="BD473" s="28">
        <f t="shared" si="77"/>
        <v>0</v>
      </c>
      <c r="BE473" s="28">
        <f t="shared" si="78"/>
        <v>0</v>
      </c>
      <c r="BF473" s="28">
        <f t="shared" si="79"/>
        <v>0</v>
      </c>
      <c r="BG473" s="29">
        <f t="shared" si="80"/>
        <v>0</v>
      </c>
    </row>
    <row r="474" spans="5:59" ht="20.100000000000001" customHeight="1" x14ac:dyDescent="0.15">
      <c r="E474" s="12">
        <v>1</v>
      </c>
      <c r="I474" s="17">
        <v>2</v>
      </c>
      <c r="O474" s="17">
        <v>1</v>
      </c>
      <c r="U474" s="17">
        <v>1</v>
      </c>
      <c r="AA474" s="17">
        <f t="shared" si="73"/>
        <v>0</v>
      </c>
      <c r="AZ474" s="28">
        <f t="shared" si="74"/>
        <v>0</v>
      </c>
      <c r="BA474" s="28">
        <f t="shared" si="75"/>
        <v>0</v>
      </c>
      <c r="BB474" s="28">
        <f t="shared" si="72"/>
        <v>0</v>
      </c>
      <c r="BC474" s="28">
        <f t="shared" si="76"/>
        <v>0</v>
      </c>
      <c r="BD474" s="28">
        <f t="shared" si="77"/>
        <v>0</v>
      </c>
      <c r="BE474" s="28">
        <f t="shared" si="78"/>
        <v>0</v>
      </c>
      <c r="BF474" s="28">
        <f t="shared" si="79"/>
        <v>0</v>
      </c>
      <c r="BG474" s="29">
        <f t="shared" si="80"/>
        <v>0</v>
      </c>
    </row>
    <row r="475" spans="5:59" ht="20.100000000000001" customHeight="1" x14ac:dyDescent="0.15">
      <c r="E475" s="12">
        <v>1</v>
      </c>
      <c r="I475" s="17">
        <v>2</v>
      </c>
      <c r="O475" s="17">
        <v>1</v>
      </c>
      <c r="U475" s="17">
        <v>1</v>
      </c>
      <c r="AA475" s="17">
        <f t="shared" si="73"/>
        <v>0</v>
      </c>
      <c r="AZ475" s="28">
        <f t="shared" si="74"/>
        <v>0</v>
      </c>
      <c r="BA475" s="28">
        <f t="shared" si="75"/>
        <v>0</v>
      </c>
      <c r="BB475" s="28">
        <f t="shared" si="72"/>
        <v>0</v>
      </c>
      <c r="BC475" s="28">
        <f t="shared" si="76"/>
        <v>0</v>
      </c>
      <c r="BD475" s="28">
        <f t="shared" si="77"/>
        <v>0</v>
      </c>
      <c r="BE475" s="28">
        <f t="shared" si="78"/>
        <v>0</v>
      </c>
      <c r="BF475" s="28">
        <f t="shared" si="79"/>
        <v>0</v>
      </c>
      <c r="BG475" s="29">
        <f t="shared" si="80"/>
        <v>0</v>
      </c>
    </row>
    <row r="476" spans="5:59" ht="20.100000000000001" customHeight="1" x14ac:dyDescent="0.15">
      <c r="E476" s="12">
        <v>1</v>
      </c>
      <c r="I476" s="17">
        <v>2</v>
      </c>
      <c r="O476" s="17">
        <v>1</v>
      </c>
      <c r="U476" s="17">
        <v>1</v>
      </c>
      <c r="AA476" s="17">
        <f t="shared" si="73"/>
        <v>0</v>
      </c>
      <c r="AZ476" s="28">
        <f t="shared" si="74"/>
        <v>0</v>
      </c>
      <c r="BA476" s="28">
        <f t="shared" si="75"/>
        <v>0</v>
      </c>
      <c r="BB476" s="28">
        <f t="shared" si="72"/>
        <v>0</v>
      </c>
      <c r="BC476" s="28">
        <f t="shared" si="76"/>
        <v>0</v>
      </c>
      <c r="BD476" s="28">
        <f t="shared" si="77"/>
        <v>0</v>
      </c>
      <c r="BE476" s="28">
        <f t="shared" si="78"/>
        <v>0</v>
      </c>
      <c r="BF476" s="28">
        <f t="shared" si="79"/>
        <v>0</v>
      </c>
      <c r="BG476" s="29">
        <f t="shared" si="80"/>
        <v>0</v>
      </c>
    </row>
    <row r="477" spans="5:59" ht="20.100000000000001" customHeight="1" x14ac:dyDescent="0.15">
      <c r="E477" s="12">
        <v>1</v>
      </c>
      <c r="I477" s="17">
        <v>2</v>
      </c>
      <c r="O477" s="17">
        <v>1</v>
      </c>
      <c r="U477" s="17">
        <v>1</v>
      </c>
      <c r="AA477" s="17">
        <f t="shared" si="73"/>
        <v>0</v>
      </c>
      <c r="AZ477" s="28">
        <f t="shared" si="74"/>
        <v>0</v>
      </c>
      <c r="BA477" s="28">
        <f t="shared" si="75"/>
        <v>0</v>
      </c>
      <c r="BB477" s="28">
        <f t="shared" si="72"/>
        <v>0</v>
      </c>
      <c r="BC477" s="28">
        <f t="shared" si="76"/>
        <v>0</v>
      </c>
      <c r="BD477" s="28">
        <f t="shared" si="77"/>
        <v>0</v>
      </c>
      <c r="BE477" s="28">
        <f t="shared" si="78"/>
        <v>0</v>
      </c>
      <c r="BF477" s="28">
        <f t="shared" si="79"/>
        <v>0</v>
      </c>
      <c r="BG477" s="29">
        <f t="shared" si="80"/>
        <v>0</v>
      </c>
    </row>
    <row r="478" spans="5:59" ht="20.100000000000001" customHeight="1" x14ac:dyDescent="0.15">
      <c r="E478" s="12">
        <v>1</v>
      </c>
      <c r="I478" s="17">
        <v>2</v>
      </c>
      <c r="O478" s="17">
        <v>1</v>
      </c>
      <c r="U478" s="17">
        <v>1</v>
      </c>
      <c r="AA478" s="17">
        <f t="shared" si="73"/>
        <v>0</v>
      </c>
      <c r="AZ478" s="28">
        <f t="shared" si="74"/>
        <v>0</v>
      </c>
      <c r="BA478" s="28">
        <f t="shared" si="75"/>
        <v>0</v>
      </c>
      <c r="BB478" s="28">
        <f t="shared" si="72"/>
        <v>0</v>
      </c>
      <c r="BC478" s="28">
        <f t="shared" si="76"/>
        <v>0</v>
      </c>
      <c r="BD478" s="28">
        <f t="shared" si="77"/>
        <v>0</v>
      </c>
      <c r="BE478" s="28">
        <f t="shared" si="78"/>
        <v>0</v>
      </c>
      <c r="BF478" s="28">
        <f t="shared" si="79"/>
        <v>0</v>
      </c>
      <c r="BG478" s="29">
        <f t="shared" si="80"/>
        <v>0</v>
      </c>
    </row>
    <row r="479" spans="5:59" ht="20.100000000000001" customHeight="1" x14ac:dyDescent="0.15">
      <c r="E479" s="12">
        <v>1</v>
      </c>
      <c r="I479" s="17">
        <v>2</v>
      </c>
      <c r="O479" s="17">
        <v>1</v>
      </c>
      <c r="U479" s="17">
        <v>1</v>
      </c>
      <c r="AA479" s="17">
        <f t="shared" si="73"/>
        <v>0</v>
      </c>
      <c r="AZ479" s="28">
        <f t="shared" si="74"/>
        <v>0</v>
      </c>
      <c r="BA479" s="28">
        <f t="shared" si="75"/>
        <v>0</v>
      </c>
      <c r="BB479" s="28">
        <f t="shared" si="72"/>
        <v>0</v>
      </c>
      <c r="BC479" s="28">
        <f t="shared" si="76"/>
        <v>0</v>
      </c>
      <c r="BD479" s="28">
        <f t="shared" si="77"/>
        <v>0</v>
      </c>
      <c r="BE479" s="28">
        <f t="shared" si="78"/>
        <v>0</v>
      </c>
      <c r="BF479" s="28">
        <f t="shared" si="79"/>
        <v>0</v>
      </c>
      <c r="BG479" s="29">
        <f t="shared" si="80"/>
        <v>0</v>
      </c>
    </row>
    <row r="480" spans="5:59" ht="20.100000000000001" customHeight="1" x14ac:dyDescent="0.15">
      <c r="E480" s="12">
        <v>1</v>
      </c>
      <c r="I480" s="17">
        <v>2</v>
      </c>
      <c r="O480" s="17">
        <v>1</v>
      </c>
      <c r="U480" s="17">
        <v>1</v>
      </c>
      <c r="AA480" s="17">
        <f t="shared" si="73"/>
        <v>0</v>
      </c>
      <c r="AZ480" s="28">
        <f t="shared" si="74"/>
        <v>0</v>
      </c>
      <c r="BA480" s="28">
        <f t="shared" si="75"/>
        <v>0</v>
      </c>
      <c r="BB480" s="28">
        <f t="shared" si="72"/>
        <v>0</v>
      </c>
      <c r="BC480" s="28">
        <f t="shared" si="76"/>
        <v>0</v>
      </c>
      <c r="BD480" s="28">
        <f t="shared" si="77"/>
        <v>0</v>
      </c>
      <c r="BE480" s="28">
        <f t="shared" si="78"/>
        <v>0</v>
      </c>
      <c r="BF480" s="28">
        <f t="shared" si="79"/>
        <v>0</v>
      </c>
      <c r="BG480" s="29">
        <f t="shared" si="80"/>
        <v>0</v>
      </c>
    </row>
    <row r="481" spans="2:59" ht="20.100000000000001" customHeight="1" x14ac:dyDescent="0.15">
      <c r="E481" s="12">
        <v>1</v>
      </c>
      <c r="I481" s="17">
        <v>2</v>
      </c>
      <c r="O481" s="17">
        <v>1</v>
      </c>
      <c r="U481" s="17">
        <v>1</v>
      </c>
      <c r="AA481" s="17">
        <f t="shared" si="73"/>
        <v>0</v>
      </c>
      <c r="AZ481" s="28">
        <f t="shared" si="74"/>
        <v>0</v>
      </c>
      <c r="BA481" s="28">
        <f t="shared" si="75"/>
        <v>0</v>
      </c>
      <c r="BB481" s="28">
        <f t="shared" si="72"/>
        <v>0</v>
      </c>
      <c r="BC481" s="28">
        <f t="shared" si="76"/>
        <v>0</v>
      </c>
      <c r="BD481" s="28">
        <f t="shared" si="77"/>
        <v>0</v>
      </c>
      <c r="BE481" s="28">
        <f t="shared" si="78"/>
        <v>0</v>
      </c>
      <c r="BF481" s="28">
        <f t="shared" si="79"/>
        <v>0</v>
      </c>
      <c r="BG481" s="29">
        <f t="shared" si="80"/>
        <v>0</v>
      </c>
    </row>
    <row r="482" spans="2:59" ht="20.100000000000001" customHeight="1" x14ac:dyDescent="0.15">
      <c r="E482" s="12">
        <v>1</v>
      </c>
      <c r="I482" s="17">
        <v>2</v>
      </c>
      <c r="O482" s="17">
        <v>1</v>
      </c>
      <c r="U482" s="17">
        <v>1</v>
      </c>
      <c r="AA482" s="17">
        <f t="shared" si="73"/>
        <v>0</v>
      </c>
      <c r="AZ482" s="28">
        <f t="shared" si="74"/>
        <v>0</v>
      </c>
      <c r="BA482" s="28">
        <f t="shared" si="75"/>
        <v>0</v>
      </c>
      <c r="BB482" s="28">
        <f t="shared" si="72"/>
        <v>0</v>
      </c>
      <c r="BC482" s="28">
        <f t="shared" si="76"/>
        <v>0</v>
      </c>
      <c r="BD482" s="28">
        <f t="shared" si="77"/>
        <v>0</v>
      </c>
      <c r="BE482" s="28">
        <f t="shared" si="78"/>
        <v>0</v>
      </c>
      <c r="BF482" s="28">
        <f t="shared" si="79"/>
        <v>0</v>
      </c>
      <c r="BG482" s="29">
        <f t="shared" si="80"/>
        <v>0</v>
      </c>
    </row>
    <row r="483" spans="2:59" ht="20.100000000000001" customHeight="1" x14ac:dyDescent="0.15">
      <c r="E483" s="12">
        <v>2</v>
      </c>
      <c r="I483" s="17">
        <v>2</v>
      </c>
      <c r="O483" s="17">
        <v>1</v>
      </c>
      <c r="U483" s="17">
        <v>1</v>
      </c>
      <c r="AA483" s="17">
        <f t="shared" si="73"/>
        <v>0</v>
      </c>
      <c r="AZ483" s="28">
        <f t="shared" si="74"/>
        <v>0</v>
      </c>
      <c r="BA483" s="28">
        <f t="shared" si="75"/>
        <v>0</v>
      </c>
      <c r="BB483" s="28">
        <f t="shared" si="72"/>
        <v>0</v>
      </c>
      <c r="BC483" s="28">
        <f t="shared" si="76"/>
        <v>0</v>
      </c>
      <c r="BD483" s="28">
        <f t="shared" si="77"/>
        <v>0</v>
      </c>
      <c r="BE483" s="28">
        <f t="shared" si="78"/>
        <v>0</v>
      </c>
      <c r="BF483" s="28">
        <f t="shared" si="79"/>
        <v>0</v>
      </c>
      <c r="BG483" s="29">
        <f t="shared" si="80"/>
        <v>0</v>
      </c>
    </row>
    <row r="484" spans="2:59" ht="20.100000000000001" customHeight="1" x14ac:dyDescent="0.15">
      <c r="E484" s="12">
        <v>1</v>
      </c>
      <c r="I484" s="17">
        <v>2</v>
      </c>
      <c r="O484" s="17">
        <v>1</v>
      </c>
      <c r="U484" s="17">
        <v>1</v>
      </c>
      <c r="AA484" s="17">
        <f t="shared" si="73"/>
        <v>0</v>
      </c>
      <c r="AZ484" s="28">
        <f t="shared" si="74"/>
        <v>0</v>
      </c>
      <c r="BA484" s="28">
        <f t="shared" si="75"/>
        <v>0</v>
      </c>
      <c r="BB484" s="28">
        <f t="shared" si="72"/>
        <v>0</v>
      </c>
      <c r="BC484" s="28">
        <f t="shared" si="76"/>
        <v>0</v>
      </c>
      <c r="BD484" s="28">
        <f t="shared" si="77"/>
        <v>0</v>
      </c>
      <c r="BE484" s="28">
        <f t="shared" si="78"/>
        <v>0</v>
      </c>
      <c r="BF484" s="28">
        <f t="shared" si="79"/>
        <v>0</v>
      </c>
      <c r="BG484" s="29">
        <f t="shared" si="80"/>
        <v>0</v>
      </c>
    </row>
    <row r="485" spans="2:59" ht="20.100000000000001" customHeight="1" x14ac:dyDescent="0.15">
      <c r="E485" s="12">
        <v>1</v>
      </c>
      <c r="I485" s="17">
        <v>2</v>
      </c>
      <c r="O485" s="17">
        <v>1</v>
      </c>
      <c r="U485" s="17">
        <v>1</v>
      </c>
      <c r="AA485" s="17">
        <f t="shared" si="73"/>
        <v>0</v>
      </c>
      <c r="AZ485" s="28">
        <f t="shared" si="74"/>
        <v>0</v>
      </c>
      <c r="BA485" s="28">
        <f t="shared" si="75"/>
        <v>0</v>
      </c>
      <c r="BB485" s="28">
        <f t="shared" si="72"/>
        <v>0</v>
      </c>
      <c r="BC485" s="28">
        <f t="shared" si="76"/>
        <v>0</v>
      </c>
      <c r="BD485" s="28">
        <f t="shared" si="77"/>
        <v>0</v>
      </c>
      <c r="BE485" s="28">
        <f t="shared" si="78"/>
        <v>0</v>
      </c>
      <c r="BF485" s="28">
        <f t="shared" si="79"/>
        <v>0</v>
      </c>
      <c r="BG485" s="29">
        <f t="shared" si="80"/>
        <v>0</v>
      </c>
    </row>
    <row r="486" spans="2:59" ht="20.100000000000001" customHeight="1" x14ac:dyDescent="0.15">
      <c r="E486" s="12">
        <v>1</v>
      </c>
      <c r="I486" s="17">
        <v>2</v>
      </c>
      <c r="O486" s="14">
        <v>1</v>
      </c>
      <c r="AZ486" s="28"/>
      <c r="BA486" s="37">
        <f t="shared" si="75"/>
        <v>0</v>
      </c>
      <c r="BB486" s="37"/>
      <c r="BC486" s="37"/>
      <c r="BD486" s="37"/>
      <c r="BE486" s="37"/>
      <c r="BF486" s="37"/>
    </row>
    <row r="487" spans="2:59" ht="20.100000000000001" customHeight="1" x14ac:dyDescent="0.15">
      <c r="E487" s="12">
        <v>1</v>
      </c>
      <c r="I487" s="17">
        <v>2</v>
      </c>
      <c r="O487" s="14">
        <v>1</v>
      </c>
      <c r="BA487" s="12">
        <f t="shared" si="75"/>
        <v>0</v>
      </c>
    </row>
    <row r="488" spans="2:59" s="38" customFormat="1" ht="19.5" customHeight="1" x14ac:dyDescent="0.15">
      <c r="B488" s="38" t="s">
        <v>54</v>
      </c>
      <c r="C488" s="39"/>
      <c r="D488" s="40"/>
      <c r="E488" s="40"/>
      <c r="F488" s="40"/>
      <c r="G488" s="41"/>
      <c r="H488" s="42"/>
      <c r="I488" s="43"/>
      <c r="J488" s="43"/>
      <c r="K488" s="43"/>
      <c r="L488" s="43"/>
      <c r="M488" s="41"/>
      <c r="N488" s="42"/>
      <c r="O488" s="44"/>
      <c r="P488" s="44"/>
      <c r="Q488" s="44"/>
      <c r="R488" s="44"/>
      <c r="S488" s="44"/>
      <c r="T488" s="45"/>
      <c r="U488" s="46"/>
      <c r="V488" s="46"/>
      <c r="W488" s="46"/>
      <c r="X488" s="46"/>
      <c r="Y488" s="46"/>
      <c r="Z488" s="45"/>
      <c r="AA488" s="47"/>
      <c r="AY488" s="39"/>
    </row>
    <row r="489" spans="2:59" s="38" customFormat="1" ht="19.5" customHeight="1" x14ac:dyDescent="0.15">
      <c r="C489" s="39"/>
      <c r="D489" s="40"/>
      <c r="E489" s="40"/>
      <c r="F489" s="40"/>
      <c r="G489" s="41"/>
      <c r="H489" s="42"/>
      <c r="I489" s="43"/>
      <c r="J489" s="43"/>
      <c r="K489" s="43"/>
      <c r="L489" s="43"/>
      <c r="M489" s="41"/>
      <c r="N489" s="42"/>
      <c r="O489" s="44"/>
      <c r="P489" s="44">
        <v>0</v>
      </c>
      <c r="Q489" s="44">
        <v>20</v>
      </c>
      <c r="R489" s="44"/>
      <c r="S489" s="44"/>
      <c r="T489" s="45"/>
      <c r="U489" s="46"/>
      <c r="V489" s="46"/>
      <c r="W489" s="46"/>
      <c r="X489" s="46"/>
      <c r="Y489" s="46"/>
      <c r="Z489" s="45"/>
      <c r="AA489" s="47"/>
      <c r="AY489" s="39"/>
    </row>
    <row r="490" spans="2:59" ht="20.100000000000001" customHeight="1" thickBot="1" x14ac:dyDescent="0.2">
      <c r="J490" s="16" t="s">
        <v>55</v>
      </c>
    </row>
    <row r="491" spans="2:59" ht="20.100000000000001" customHeight="1" thickTop="1" thickBot="1" x14ac:dyDescent="0.3">
      <c r="J491" s="48"/>
      <c r="K491" s="48"/>
      <c r="L491" s="48"/>
      <c r="M491" s="48"/>
      <c r="N491" s="48"/>
      <c r="O491" s="48"/>
      <c r="P491" s="48"/>
    </row>
    <row r="492" spans="2:59" ht="17.25" thickTop="1" x14ac:dyDescent="0.3">
      <c r="D492" s="284">
        <v>44925</v>
      </c>
      <c r="E492" s="284"/>
      <c r="F492" s="284"/>
      <c r="G492" s="284"/>
      <c r="H492" s="49"/>
      <c r="I492" s="50"/>
      <c r="J492" s="51" t="s">
        <v>56</v>
      </c>
      <c r="K492" s="50"/>
      <c r="L492" s="50"/>
      <c r="M492" s="50"/>
    </row>
    <row r="493" spans="2:59" ht="23.25" customHeight="1" thickBot="1" x14ac:dyDescent="0.35">
      <c r="D493" s="284"/>
      <c r="E493" s="285"/>
      <c r="F493" s="285"/>
      <c r="G493" s="285"/>
      <c r="H493" s="49"/>
      <c r="I493" s="50"/>
      <c r="J493" s="51"/>
      <c r="K493" s="50"/>
      <c r="L493" s="50"/>
      <c r="M493" s="50"/>
    </row>
    <row r="494" spans="2:59" s="52" customFormat="1" ht="23.25" customHeight="1" thickTop="1" thickBot="1" x14ac:dyDescent="0.55000000000000004">
      <c r="C494" s="53"/>
      <c r="D494" s="54"/>
      <c r="E494" s="55" t="s">
        <v>44</v>
      </c>
      <c r="F494" s="56" t="s">
        <v>44</v>
      </c>
      <c r="G494" s="56" t="s">
        <v>45</v>
      </c>
      <c r="H494" s="56"/>
      <c r="I494" s="56" t="s">
        <v>48</v>
      </c>
      <c r="J494" s="56" t="s">
        <v>41</v>
      </c>
      <c r="K494" s="56" t="s">
        <v>40</v>
      </c>
      <c r="L494" s="56" t="s">
        <v>50</v>
      </c>
      <c r="M494" s="56" t="s">
        <v>46</v>
      </c>
      <c r="N494" s="57"/>
      <c r="O494" s="58" t="s">
        <v>43</v>
      </c>
      <c r="P494" s="58" t="s">
        <v>42</v>
      </c>
      <c r="Q494" s="58" t="s">
        <v>47</v>
      </c>
      <c r="R494" s="58"/>
      <c r="S494" s="58"/>
      <c r="T494" s="57" t="s">
        <v>57</v>
      </c>
      <c r="U494" s="58"/>
      <c r="V494" s="58"/>
      <c r="W494" s="58"/>
      <c r="X494" s="58"/>
      <c r="Y494" s="58"/>
      <c r="Z494" s="15"/>
      <c r="AA494" s="59"/>
    </row>
    <row r="495" spans="2:59" ht="23.25" customHeight="1" thickTop="1" x14ac:dyDescent="0.3">
      <c r="D495" s="286" t="s">
        <v>58</v>
      </c>
      <c r="E495" s="60">
        <v>0</v>
      </c>
      <c r="F495" s="61">
        <f t="shared" ref="F495:Y495" si="81">SUMIF($D3:$D485,F494,$BE3:$BE485)</f>
        <v>0</v>
      </c>
      <c r="G495" s="61">
        <f t="shared" si="81"/>
        <v>42</v>
      </c>
      <c r="H495" s="62">
        <f t="shared" si="81"/>
        <v>0</v>
      </c>
      <c r="I495" s="61">
        <f t="shared" si="81"/>
        <v>39</v>
      </c>
      <c r="J495" s="61">
        <f t="shared" si="81"/>
        <v>19</v>
      </c>
      <c r="K495" s="61">
        <f t="shared" si="81"/>
        <v>9.5</v>
      </c>
      <c r="L495" s="61">
        <f t="shared" si="81"/>
        <v>9</v>
      </c>
      <c r="M495" s="61">
        <f t="shared" si="81"/>
        <v>3.5</v>
      </c>
      <c r="N495" s="63">
        <f t="shared" si="81"/>
        <v>0</v>
      </c>
      <c r="O495" s="64">
        <f t="shared" si="81"/>
        <v>0</v>
      </c>
      <c r="P495" s="64">
        <f t="shared" si="81"/>
        <v>0</v>
      </c>
      <c r="Q495" s="64">
        <f t="shared" si="81"/>
        <v>0</v>
      </c>
      <c r="R495" s="64">
        <f t="shared" si="81"/>
        <v>0</v>
      </c>
      <c r="S495" s="64">
        <f t="shared" si="81"/>
        <v>0</v>
      </c>
      <c r="T495" s="63">
        <f t="shared" si="81"/>
        <v>0</v>
      </c>
      <c r="U495" s="64">
        <f t="shared" si="81"/>
        <v>0</v>
      </c>
      <c r="V495" s="64">
        <f t="shared" si="81"/>
        <v>0</v>
      </c>
      <c r="W495" s="64">
        <f t="shared" si="81"/>
        <v>0</v>
      </c>
      <c r="X495" s="64">
        <f t="shared" si="81"/>
        <v>0</v>
      </c>
      <c r="Y495" s="64">
        <f t="shared" si="81"/>
        <v>0</v>
      </c>
    </row>
    <row r="496" spans="2:59" ht="23.25" customHeight="1" thickBot="1" x14ac:dyDescent="0.35">
      <c r="D496" s="287"/>
      <c r="E496" s="65">
        <f t="shared" ref="E496:Y496" si="82">SUMIF($F3:$F485,E494,$BE3:$BE485)</f>
        <v>0</v>
      </c>
      <c r="F496" s="66">
        <f t="shared" si="82"/>
        <v>0</v>
      </c>
      <c r="G496" s="66">
        <f t="shared" si="82"/>
        <v>0</v>
      </c>
      <c r="H496" s="67">
        <f t="shared" si="82"/>
        <v>0</v>
      </c>
      <c r="I496" s="66">
        <f t="shared" si="82"/>
        <v>3.5</v>
      </c>
      <c r="J496" s="66">
        <f t="shared" si="82"/>
        <v>0</v>
      </c>
      <c r="K496" s="66">
        <f t="shared" si="82"/>
        <v>0</v>
      </c>
      <c r="L496" s="66">
        <f t="shared" si="82"/>
        <v>0</v>
      </c>
      <c r="M496" s="66">
        <f t="shared" si="82"/>
        <v>0</v>
      </c>
      <c r="N496" s="68">
        <f t="shared" si="82"/>
        <v>0</v>
      </c>
      <c r="O496" s="69">
        <f t="shared" si="82"/>
        <v>0</v>
      </c>
      <c r="P496" s="69">
        <f t="shared" si="82"/>
        <v>0</v>
      </c>
      <c r="Q496" s="69">
        <f t="shared" si="82"/>
        <v>0</v>
      </c>
      <c r="R496" s="69">
        <f t="shared" si="82"/>
        <v>0</v>
      </c>
      <c r="S496" s="69">
        <f t="shared" si="82"/>
        <v>0</v>
      </c>
      <c r="T496" s="68">
        <f t="shared" si="82"/>
        <v>0</v>
      </c>
      <c r="U496" s="69">
        <f t="shared" si="82"/>
        <v>0</v>
      </c>
      <c r="V496" s="69">
        <f t="shared" si="82"/>
        <v>0</v>
      </c>
      <c r="W496" s="69">
        <f t="shared" si="82"/>
        <v>0</v>
      </c>
      <c r="X496" s="69">
        <f t="shared" si="82"/>
        <v>0</v>
      </c>
      <c r="Y496" s="69">
        <f t="shared" si="82"/>
        <v>0</v>
      </c>
    </row>
    <row r="497" spans="3:56" s="74" customFormat="1" ht="23.25" customHeight="1" x14ac:dyDescent="0.3">
      <c r="C497" s="13"/>
      <c r="D497" s="288" t="s">
        <v>59</v>
      </c>
      <c r="E497" s="70">
        <v>0</v>
      </c>
      <c r="F497" s="71">
        <f t="shared" ref="F497:Y497" si="83">SUMIF($J3:$J485,F494,$AZ3:$AZ485)</f>
        <v>0</v>
      </c>
      <c r="G497" s="71">
        <f t="shared" si="83"/>
        <v>1</v>
      </c>
      <c r="H497" s="67">
        <f t="shared" si="83"/>
        <v>0</v>
      </c>
      <c r="I497" s="71">
        <f t="shared" si="83"/>
        <v>3</v>
      </c>
      <c r="J497" s="71">
        <f t="shared" si="83"/>
        <v>0.5</v>
      </c>
      <c r="K497" s="71">
        <f t="shared" si="83"/>
        <v>3</v>
      </c>
      <c r="L497" s="71">
        <f t="shared" si="83"/>
        <v>0</v>
      </c>
      <c r="M497" s="71">
        <f t="shared" si="83"/>
        <v>1</v>
      </c>
      <c r="N497" s="68">
        <f t="shared" si="83"/>
        <v>0</v>
      </c>
      <c r="O497" s="72">
        <f t="shared" si="83"/>
        <v>0</v>
      </c>
      <c r="P497" s="72">
        <f t="shared" si="83"/>
        <v>0.5</v>
      </c>
      <c r="Q497" s="72">
        <f t="shared" si="83"/>
        <v>0</v>
      </c>
      <c r="R497" s="72">
        <f t="shared" si="83"/>
        <v>0</v>
      </c>
      <c r="S497" s="72">
        <f t="shared" si="83"/>
        <v>0</v>
      </c>
      <c r="T497" s="68">
        <f t="shared" si="83"/>
        <v>0</v>
      </c>
      <c r="U497" s="72">
        <f t="shared" si="83"/>
        <v>0</v>
      </c>
      <c r="V497" s="72">
        <f t="shared" si="83"/>
        <v>0</v>
      </c>
      <c r="W497" s="72">
        <f t="shared" si="83"/>
        <v>0</v>
      </c>
      <c r="X497" s="72">
        <f t="shared" si="83"/>
        <v>0</v>
      </c>
      <c r="Y497" s="72">
        <f t="shared" si="83"/>
        <v>0</v>
      </c>
      <c r="Z497" s="15"/>
      <c r="AA497" s="73"/>
    </row>
    <row r="498" spans="3:56" s="74" customFormat="1" ht="23.25" customHeight="1" x14ac:dyDescent="0.3">
      <c r="C498" s="13"/>
      <c r="D498" s="289"/>
      <c r="E498" s="70">
        <v>0</v>
      </c>
      <c r="F498" s="71">
        <f t="shared" ref="F498:Y498" si="84">SUMIF($K3:$K485,F494,$AZ3:$AZ485)</f>
        <v>0</v>
      </c>
      <c r="G498" s="71">
        <f t="shared" si="84"/>
        <v>0.5</v>
      </c>
      <c r="H498" s="67">
        <f t="shared" si="84"/>
        <v>0</v>
      </c>
      <c r="I498" s="71">
        <f t="shared" si="84"/>
        <v>0.5</v>
      </c>
      <c r="J498" s="71">
        <f t="shared" si="84"/>
        <v>2</v>
      </c>
      <c r="K498" s="71">
        <f t="shared" si="84"/>
        <v>0</v>
      </c>
      <c r="L498" s="71">
        <f t="shared" si="84"/>
        <v>0</v>
      </c>
      <c r="M498" s="71">
        <f t="shared" si="84"/>
        <v>3</v>
      </c>
      <c r="N498" s="68">
        <f t="shared" si="84"/>
        <v>0</v>
      </c>
      <c r="O498" s="72">
        <f t="shared" si="84"/>
        <v>2</v>
      </c>
      <c r="P498" s="72">
        <f t="shared" si="84"/>
        <v>0.5</v>
      </c>
      <c r="Q498" s="72">
        <f t="shared" si="84"/>
        <v>0</v>
      </c>
      <c r="R498" s="72">
        <f t="shared" si="84"/>
        <v>0</v>
      </c>
      <c r="S498" s="72">
        <f t="shared" si="84"/>
        <v>0</v>
      </c>
      <c r="T498" s="68">
        <f t="shared" si="84"/>
        <v>0</v>
      </c>
      <c r="U498" s="72">
        <f t="shared" si="84"/>
        <v>0</v>
      </c>
      <c r="V498" s="72">
        <f t="shared" si="84"/>
        <v>0</v>
      </c>
      <c r="W498" s="72">
        <f t="shared" si="84"/>
        <v>0</v>
      </c>
      <c r="X498" s="72">
        <f t="shared" si="84"/>
        <v>0</v>
      </c>
      <c r="Y498" s="72">
        <f t="shared" si="84"/>
        <v>0</v>
      </c>
      <c r="Z498" s="15"/>
      <c r="AA498" s="73"/>
    </row>
    <row r="499" spans="3:56" s="74" customFormat="1" ht="23.25" customHeight="1" thickBot="1" x14ac:dyDescent="0.35">
      <c r="C499" s="13"/>
      <c r="D499" s="290"/>
      <c r="E499" s="70">
        <f t="shared" ref="E499:Y499" si="85">SUMIF($L3:$L485,E494,$AZ3:$AZ485)</f>
        <v>0</v>
      </c>
      <c r="F499" s="71">
        <f t="shared" si="85"/>
        <v>0</v>
      </c>
      <c r="G499" s="71">
        <f t="shared" si="85"/>
        <v>0</v>
      </c>
      <c r="H499" s="67">
        <f t="shared" si="85"/>
        <v>0</v>
      </c>
      <c r="I499" s="71">
        <f t="shared" si="85"/>
        <v>0</v>
      </c>
      <c r="J499" s="71">
        <f t="shared" si="85"/>
        <v>0.5</v>
      </c>
      <c r="K499" s="71">
        <f t="shared" si="85"/>
        <v>0</v>
      </c>
      <c r="L499" s="71">
        <f t="shared" si="85"/>
        <v>0.5</v>
      </c>
      <c r="M499" s="71">
        <f t="shared" si="85"/>
        <v>0</v>
      </c>
      <c r="N499" s="68">
        <f t="shared" si="85"/>
        <v>0</v>
      </c>
      <c r="O499" s="72">
        <f t="shared" si="85"/>
        <v>0</v>
      </c>
      <c r="P499" s="72">
        <f t="shared" si="85"/>
        <v>0</v>
      </c>
      <c r="Q499" s="72">
        <f t="shared" si="85"/>
        <v>1</v>
      </c>
      <c r="R499" s="72">
        <f t="shared" si="85"/>
        <v>0</v>
      </c>
      <c r="S499" s="72">
        <f t="shared" si="85"/>
        <v>0</v>
      </c>
      <c r="T499" s="68">
        <f t="shared" si="85"/>
        <v>0</v>
      </c>
      <c r="U499" s="72">
        <f t="shared" si="85"/>
        <v>0</v>
      </c>
      <c r="V499" s="72">
        <f t="shared" si="85"/>
        <v>0</v>
      </c>
      <c r="W499" s="72">
        <f t="shared" si="85"/>
        <v>0</v>
      </c>
      <c r="X499" s="72">
        <f t="shared" si="85"/>
        <v>0</v>
      </c>
      <c r="Y499" s="72">
        <f t="shared" si="85"/>
        <v>0</v>
      </c>
      <c r="Z499" s="15"/>
      <c r="AA499" s="73"/>
      <c r="BD499" s="75"/>
    </row>
    <row r="500" spans="3:56" ht="23.25" customHeight="1" x14ac:dyDescent="0.3">
      <c r="D500" s="286" t="s">
        <v>60</v>
      </c>
      <c r="E500" s="65">
        <v>0</v>
      </c>
      <c r="F500" s="66">
        <f t="shared" ref="F500:Y500" si="86">SUMIF($P3:$P485,F494,$BA3:$BA485)</f>
        <v>0</v>
      </c>
      <c r="G500" s="66">
        <f t="shared" si="86"/>
        <v>0</v>
      </c>
      <c r="H500" s="67">
        <f t="shared" si="86"/>
        <v>0</v>
      </c>
      <c r="I500" s="66">
        <f t="shared" si="86"/>
        <v>0</v>
      </c>
      <c r="J500" s="66">
        <f t="shared" si="86"/>
        <v>0</v>
      </c>
      <c r="K500" s="66">
        <f t="shared" si="86"/>
        <v>0</v>
      </c>
      <c r="L500" s="66">
        <f t="shared" si="86"/>
        <v>0</v>
      </c>
      <c r="M500" s="66">
        <f t="shared" si="86"/>
        <v>0</v>
      </c>
      <c r="N500" s="68">
        <f t="shared" si="86"/>
        <v>0</v>
      </c>
      <c r="O500" s="69">
        <f t="shared" si="86"/>
        <v>0</v>
      </c>
      <c r="P500" s="69">
        <f t="shared" si="86"/>
        <v>0</v>
      </c>
      <c r="Q500" s="69">
        <f t="shared" si="86"/>
        <v>0</v>
      </c>
      <c r="R500" s="69">
        <f t="shared" si="86"/>
        <v>0</v>
      </c>
      <c r="S500" s="69">
        <f t="shared" si="86"/>
        <v>0</v>
      </c>
      <c r="T500" s="68">
        <f t="shared" si="86"/>
        <v>0</v>
      </c>
      <c r="U500" s="69">
        <f t="shared" si="86"/>
        <v>0</v>
      </c>
      <c r="V500" s="69">
        <f t="shared" si="86"/>
        <v>0</v>
      </c>
      <c r="W500" s="69">
        <f t="shared" si="86"/>
        <v>0</v>
      </c>
      <c r="X500" s="69">
        <f t="shared" si="86"/>
        <v>0</v>
      </c>
      <c r="Y500" s="69">
        <f t="shared" si="86"/>
        <v>0</v>
      </c>
    </row>
    <row r="501" spans="3:56" ht="23.25" customHeight="1" x14ac:dyDescent="0.3">
      <c r="D501" s="291"/>
      <c r="E501" s="65">
        <f t="shared" ref="E501:Y501" si="87">SUMIF($Q3:$Q485,E494,$BA3:$BA485)</f>
        <v>0</v>
      </c>
      <c r="F501" s="66">
        <f t="shared" si="87"/>
        <v>0</v>
      </c>
      <c r="G501" s="66">
        <f t="shared" si="87"/>
        <v>0</v>
      </c>
      <c r="H501" s="67">
        <f t="shared" si="87"/>
        <v>0</v>
      </c>
      <c r="I501" s="66">
        <f t="shared" si="87"/>
        <v>0</v>
      </c>
      <c r="J501" s="66">
        <f t="shared" si="87"/>
        <v>0</v>
      </c>
      <c r="K501" s="66">
        <f t="shared" si="87"/>
        <v>0</v>
      </c>
      <c r="L501" s="66">
        <f t="shared" si="87"/>
        <v>0</v>
      </c>
      <c r="M501" s="66">
        <f t="shared" si="87"/>
        <v>0</v>
      </c>
      <c r="N501" s="68">
        <f t="shared" si="87"/>
        <v>0</v>
      </c>
      <c r="O501" s="69">
        <f t="shared" si="87"/>
        <v>0</v>
      </c>
      <c r="P501" s="69">
        <f t="shared" si="87"/>
        <v>0</v>
      </c>
      <c r="Q501" s="69">
        <f t="shared" si="87"/>
        <v>0</v>
      </c>
      <c r="R501" s="69">
        <f t="shared" si="87"/>
        <v>0</v>
      </c>
      <c r="S501" s="69">
        <f t="shared" si="87"/>
        <v>0</v>
      </c>
      <c r="T501" s="68">
        <f t="shared" si="87"/>
        <v>0</v>
      </c>
      <c r="U501" s="69">
        <f t="shared" si="87"/>
        <v>0</v>
      </c>
      <c r="V501" s="69">
        <f t="shared" si="87"/>
        <v>0</v>
      </c>
      <c r="W501" s="69">
        <f t="shared" si="87"/>
        <v>0</v>
      </c>
      <c r="X501" s="69">
        <f t="shared" si="87"/>
        <v>0</v>
      </c>
      <c r="Y501" s="69">
        <f t="shared" si="87"/>
        <v>0</v>
      </c>
    </row>
    <row r="502" spans="3:56" ht="23.25" customHeight="1" thickBot="1" x14ac:dyDescent="0.35">
      <c r="D502" s="287"/>
      <c r="E502" s="65">
        <f t="shared" ref="E502:Y502" si="88">SUMIF($R3:$R485,E494,$AZ3:$AZ485)</f>
        <v>0</v>
      </c>
      <c r="F502" s="66">
        <f t="shared" si="88"/>
        <v>0</v>
      </c>
      <c r="G502" s="66">
        <f t="shared" si="88"/>
        <v>0</v>
      </c>
      <c r="H502" s="67">
        <f t="shared" si="88"/>
        <v>0</v>
      </c>
      <c r="I502" s="66">
        <f t="shared" si="88"/>
        <v>0</v>
      </c>
      <c r="J502" s="66">
        <f t="shared" si="88"/>
        <v>0</v>
      </c>
      <c r="K502" s="66">
        <f t="shared" si="88"/>
        <v>0</v>
      </c>
      <c r="L502" s="66">
        <f t="shared" si="88"/>
        <v>0</v>
      </c>
      <c r="M502" s="66">
        <f t="shared" si="88"/>
        <v>0</v>
      </c>
      <c r="N502" s="68">
        <f t="shared" si="88"/>
        <v>0</v>
      </c>
      <c r="O502" s="69">
        <f t="shared" si="88"/>
        <v>0</v>
      </c>
      <c r="P502" s="69">
        <f t="shared" si="88"/>
        <v>0</v>
      </c>
      <c r="Q502" s="69">
        <f t="shared" si="88"/>
        <v>0</v>
      </c>
      <c r="R502" s="69">
        <f t="shared" si="88"/>
        <v>0</v>
      </c>
      <c r="S502" s="69">
        <f t="shared" si="88"/>
        <v>0</v>
      </c>
      <c r="T502" s="68">
        <f t="shared" si="88"/>
        <v>0</v>
      </c>
      <c r="U502" s="69">
        <f t="shared" si="88"/>
        <v>0</v>
      </c>
      <c r="V502" s="69">
        <f t="shared" si="88"/>
        <v>0</v>
      </c>
      <c r="W502" s="69">
        <f t="shared" si="88"/>
        <v>0</v>
      </c>
      <c r="X502" s="69">
        <f t="shared" si="88"/>
        <v>0</v>
      </c>
      <c r="Y502" s="69">
        <f t="shared" si="88"/>
        <v>0</v>
      </c>
    </row>
    <row r="503" spans="3:56" s="74" customFormat="1" ht="23.25" customHeight="1" x14ac:dyDescent="0.3">
      <c r="C503" s="13"/>
      <c r="D503" s="292" t="s">
        <v>61</v>
      </c>
      <c r="E503" s="70">
        <f t="shared" ref="E503:Y503" si="89">SUMIF($V3:$V485,E494,$BB3:$BB485)</f>
        <v>0</v>
      </c>
      <c r="F503" s="71">
        <f t="shared" si="89"/>
        <v>0</v>
      </c>
      <c r="G503" s="71">
        <f t="shared" si="89"/>
        <v>0</v>
      </c>
      <c r="H503" s="67">
        <f t="shared" si="89"/>
        <v>0</v>
      </c>
      <c r="I503" s="71">
        <f t="shared" si="89"/>
        <v>0</v>
      </c>
      <c r="J503" s="71">
        <f t="shared" si="89"/>
        <v>0</v>
      </c>
      <c r="K503" s="71">
        <f t="shared" si="89"/>
        <v>0</v>
      </c>
      <c r="L503" s="71">
        <f t="shared" si="89"/>
        <v>0</v>
      </c>
      <c r="M503" s="71">
        <f t="shared" si="89"/>
        <v>0</v>
      </c>
      <c r="N503" s="68">
        <f t="shared" si="89"/>
        <v>0</v>
      </c>
      <c r="O503" s="72">
        <f t="shared" si="89"/>
        <v>0</v>
      </c>
      <c r="P503" s="72">
        <f t="shared" si="89"/>
        <v>0</v>
      </c>
      <c r="Q503" s="72">
        <f t="shared" si="89"/>
        <v>0</v>
      </c>
      <c r="R503" s="72">
        <f t="shared" si="89"/>
        <v>0</v>
      </c>
      <c r="S503" s="72">
        <f t="shared" si="89"/>
        <v>0</v>
      </c>
      <c r="T503" s="68">
        <f t="shared" si="89"/>
        <v>0</v>
      </c>
      <c r="U503" s="72">
        <f t="shared" si="89"/>
        <v>0</v>
      </c>
      <c r="V503" s="72">
        <f t="shared" si="89"/>
        <v>0</v>
      </c>
      <c r="W503" s="72">
        <f t="shared" si="89"/>
        <v>0</v>
      </c>
      <c r="X503" s="72">
        <f t="shared" si="89"/>
        <v>0</v>
      </c>
      <c r="Y503" s="72">
        <f t="shared" si="89"/>
        <v>0</v>
      </c>
      <c r="Z503" s="15"/>
      <c r="AA503" s="73"/>
    </row>
    <row r="504" spans="3:56" s="74" customFormat="1" ht="23.25" customHeight="1" x14ac:dyDescent="0.3">
      <c r="C504" s="13"/>
      <c r="D504" s="293"/>
      <c r="E504" s="70">
        <f>SUMIF($W3:$W485,E494,$BB3:$BB485)</f>
        <v>0</v>
      </c>
      <c r="F504" s="71">
        <f>SUMIF($W3:$W485,F494,$BB3:$BB485)</f>
        <v>0</v>
      </c>
      <c r="G504" s="71">
        <f>SUMIF($W3:$W485,G494,$BB3:$BB485)</f>
        <v>0</v>
      </c>
      <c r="H504" s="67">
        <f>SUMIF($W3:$W485,H494,$BB3:$BB485)</f>
        <v>0</v>
      </c>
      <c r="I504" s="71">
        <f>SUMIF($V4:$V486,I495,$BB4:$BB486)</f>
        <v>0</v>
      </c>
      <c r="J504" s="71">
        <f t="shared" ref="J504:Y504" si="90">SUMIF($W3:$W485,J494,$BB3:$BB485)</f>
        <v>0</v>
      </c>
      <c r="K504" s="71">
        <f t="shared" si="90"/>
        <v>0</v>
      </c>
      <c r="L504" s="71">
        <f t="shared" si="90"/>
        <v>0</v>
      </c>
      <c r="M504" s="71">
        <f t="shared" si="90"/>
        <v>0</v>
      </c>
      <c r="N504" s="68">
        <f t="shared" si="90"/>
        <v>0</v>
      </c>
      <c r="O504" s="72">
        <f t="shared" si="90"/>
        <v>0</v>
      </c>
      <c r="P504" s="72">
        <f t="shared" si="90"/>
        <v>0</v>
      </c>
      <c r="Q504" s="72">
        <f t="shared" si="90"/>
        <v>0</v>
      </c>
      <c r="R504" s="72">
        <f t="shared" si="90"/>
        <v>0</v>
      </c>
      <c r="S504" s="72">
        <f t="shared" si="90"/>
        <v>0</v>
      </c>
      <c r="T504" s="68">
        <f t="shared" si="90"/>
        <v>0</v>
      </c>
      <c r="U504" s="72">
        <f t="shared" si="90"/>
        <v>0</v>
      </c>
      <c r="V504" s="72">
        <f t="shared" si="90"/>
        <v>0</v>
      </c>
      <c r="W504" s="72">
        <f t="shared" si="90"/>
        <v>0</v>
      </c>
      <c r="X504" s="72">
        <f t="shared" si="90"/>
        <v>0</v>
      </c>
      <c r="Y504" s="72">
        <f t="shared" si="90"/>
        <v>0</v>
      </c>
      <c r="Z504" s="15"/>
      <c r="AA504" s="73"/>
    </row>
    <row r="505" spans="3:56" s="74" customFormat="1" ht="23.25" customHeight="1" thickBot="1" x14ac:dyDescent="0.35">
      <c r="C505" s="13"/>
      <c r="D505" s="294"/>
      <c r="E505" s="76">
        <f t="shared" ref="E505:Y505" si="91">SUMIF($X3:$X485,E494,$BB3:$BB485)</f>
        <v>0</v>
      </c>
      <c r="F505" s="77">
        <f t="shared" si="91"/>
        <v>0</v>
      </c>
      <c r="G505" s="77">
        <f t="shared" si="91"/>
        <v>0</v>
      </c>
      <c r="H505" s="78">
        <f t="shared" si="91"/>
        <v>0</v>
      </c>
      <c r="I505" s="77">
        <f t="shared" si="91"/>
        <v>0</v>
      </c>
      <c r="J505" s="77">
        <f t="shared" si="91"/>
        <v>0</v>
      </c>
      <c r="K505" s="77">
        <f t="shared" si="91"/>
        <v>0</v>
      </c>
      <c r="L505" s="77">
        <f t="shared" si="91"/>
        <v>0</v>
      </c>
      <c r="M505" s="77">
        <f t="shared" si="91"/>
        <v>0</v>
      </c>
      <c r="N505" s="79">
        <f t="shared" si="91"/>
        <v>0</v>
      </c>
      <c r="O505" s="80">
        <f t="shared" si="91"/>
        <v>0</v>
      </c>
      <c r="P505" s="80">
        <f t="shared" si="91"/>
        <v>0</v>
      </c>
      <c r="Q505" s="80">
        <f t="shared" si="91"/>
        <v>0</v>
      </c>
      <c r="R505" s="80">
        <f t="shared" si="91"/>
        <v>0</v>
      </c>
      <c r="S505" s="80">
        <f t="shared" si="91"/>
        <v>0</v>
      </c>
      <c r="T505" s="79">
        <f t="shared" si="91"/>
        <v>0</v>
      </c>
      <c r="U505" s="80">
        <f t="shared" si="91"/>
        <v>0</v>
      </c>
      <c r="V505" s="80">
        <f t="shared" si="91"/>
        <v>0</v>
      </c>
      <c r="W505" s="80">
        <f t="shared" si="91"/>
        <v>0</v>
      </c>
      <c r="X505" s="80">
        <f t="shared" si="91"/>
        <v>0</v>
      </c>
      <c r="Y505" s="80">
        <f t="shared" si="91"/>
        <v>0</v>
      </c>
      <c r="Z505" s="15"/>
      <c r="AA505" s="73"/>
    </row>
    <row r="506" spans="3:56" ht="23.25" customHeight="1" thickBot="1" x14ac:dyDescent="0.35">
      <c r="D506" s="81"/>
      <c r="E506" s="82"/>
      <c r="F506" s="83"/>
      <c r="G506" s="84"/>
      <c r="H506" s="85"/>
      <c r="I506" s="84"/>
      <c r="J506" s="86"/>
      <c r="K506" s="84"/>
      <c r="L506" s="84"/>
      <c r="M506" s="84"/>
      <c r="N506" s="87"/>
      <c r="O506" s="88"/>
      <c r="P506" s="88"/>
      <c r="Q506" s="88"/>
      <c r="R506" s="88"/>
      <c r="S506" s="88"/>
      <c r="T506" s="87"/>
      <c r="U506" s="89"/>
      <c r="V506" s="89"/>
      <c r="W506" s="89"/>
      <c r="X506" s="89"/>
      <c r="Y506" s="89"/>
    </row>
    <row r="507" spans="3:56" ht="15" customHeight="1" thickTop="1" thickBot="1" x14ac:dyDescent="0.35">
      <c r="D507" s="90"/>
      <c r="E507" s="81"/>
      <c r="F507" s="90"/>
      <c r="G507" s="50"/>
      <c r="H507" s="49"/>
      <c r="I507" s="50"/>
      <c r="J507" s="51"/>
      <c r="K507" s="50"/>
      <c r="L507" s="50"/>
      <c r="M507" s="50"/>
    </row>
    <row r="508" spans="3:56" s="100" customFormat="1" ht="20.100000000000001" customHeight="1" thickTop="1" thickBot="1" x14ac:dyDescent="0.35">
      <c r="C508" s="13"/>
      <c r="D508" s="91" t="s">
        <v>62</v>
      </c>
      <c r="E508" s="92">
        <f>SUM(E495:E506)</f>
        <v>0</v>
      </c>
      <c r="F508" s="93">
        <f>SUM(F495:F507)</f>
        <v>0</v>
      </c>
      <c r="G508" s="93">
        <f>SUM(G495:G507)</f>
        <v>43.5</v>
      </c>
      <c r="H508" s="94"/>
      <c r="I508" s="93">
        <f>SUM(I495:I506)</f>
        <v>46</v>
      </c>
      <c r="J508" s="93">
        <f>SUM(J495:J506)</f>
        <v>22</v>
      </c>
      <c r="K508" s="93">
        <f>SUM(K495:K506)</f>
        <v>12.5</v>
      </c>
      <c r="L508" s="93">
        <f>SUM(L495:L506)</f>
        <v>9.5</v>
      </c>
      <c r="M508" s="93">
        <f>SUM(M495:M506)</f>
        <v>7.5</v>
      </c>
      <c r="N508" s="95"/>
      <c r="O508" s="96">
        <f>SUM(O495:O506)</f>
        <v>2</v>
      </c>
      <c r="P508" s="96">
        <f>SUM(P495:P506)</f>
        <v>1</v>
      </c>
      <c r="Q508" s="96">
        <f>SUM(Q495:Q506)</f>
        <v>1</v>
      </c>
      <c r="R508" s="96">
        <f>SUM(R495:R506)</f>
        <v>0</v>
      </c>
      <c r="S508" s="96">
        <f>SUM(S495:S506)</f>
        <v>0</v>
      </c>
      <c r="T508" s="97"/>
      <c r="U508" s="96">
        <f>SUM(U495:U506)</f>
        <v>0</v>
      </c>
      <c r="V508" s="98">
        <f>SUM(V495:V506)</f>
        <v>0</v>
      </c>
      <c r="W508" s="98">
        <f>SUM(W495:W506)</f>
        <v>0</v>
      </c>
      <c r="X508" s="98">
        <f>SUM(X495:X506)</f>
        <v>0</v>
      </c>
      <c r="Y508" s="98">
        <f>SUM(Y495:Y506)</f>
        <v>0</v>
      </c>
      <c r="Z508" s="15"/>
      <c r="AA508" s="99"/>
    </row>
    <row r="509" spans="3:56" ht="20.100000000000001" customHeight="1" thickTop="1" x14ac:dyDescent="0.3">
      <c r="D509" s="101" t="s">
        <v>63</v>
      </c>
      <c r="E509" s="81"/>
      <c r="F509" s="81"/>
      <c r="G509" s="50"/>
      <c r="H509" s="49"/>
      <c r="I509" s="50"/>
      <c r="J509" s="51"/>
      <c r="K509" s="50"/>
      <c r="L509" s="50"/>
      <c r="M509" s="50"/>
    </row>
    <row r="510" spans="3:56" s="108" customFormat="1" ht="20.100000000000001" customHeight="1" x14ac:dyDescent="0.3">
      <c r="C510" s="15"/>
      <c r="D510" s="81"/>
      <c r="E510" s="102">
        <f>SUMIF($D488:$P488,E494,$D489:$P489)</f>
        <v>0</v>
      </c>
      <c r="F510" s="102"/>
      <c r="G510" s="103"/>
      <c r="H510" s="104"/>
      <c r="I510" s="102">
        <f ca="1">SUMIF($E488:$S488,I494,$E489:$P489)</f>
        <v>0</v>
      </c>
      <c r="J510" s="102"/>
      <c r="K510" s="102">
        <f ca="1">SUMIF($E488:$S488,K494,$E489:$P489)</f>
        <v>0</v>
      </c>
      <c r="L510" s="102">
        <f>-L51</f>
        <v>0</v>
      </c>
      <c r="M510" s="102"/>
      <c r="N510" s="105"/>
      <c r="O510" s="106"/>
      <c r="P510" s="106">
        <f ca="1">SUMIF($E488:$S488,P494,$E489:$P489)</f>
        <v>0</v>
      </c>
      <c r="Q510" s="106">
        <f ca="1">SUMIF($E488:$S488,Q494,$E489:$P489)</f>
        <v>0</v>
      </c>
      <c r="R510" s="106">
        <f ca="1">SUMIF($E488:$S488,R494,$E489:$P489)</f>
        <v>0</v>
      </c>
      <c r="S510" s="106">
        <f ca="1">SUMIF($E488:$S488,S494,$E489:$P489)</f>
        <v>0</v>
      </c>
      <c r="T510" s="15"/>
      <c r="U510" s="107"/>
      <c r="V510" s="107"/>
      <c r="W510" s="107"/>
      <c r="X510" s="107"/>
      <c r="Y510" s="107"/>
      <c r="Z510" s="15"/>
      <c r="AN510" s="109"/>
    </row>
    <row r="511" spans="3:56" ht="20.100000000000001" customHeight="1" x14ac:dyDescent="0.3">
      <c r="D511" s="110" t="s">
        <v>64</v>
      </c>
      <c r="E511" s="81"/>
      <c r="F511" s="81"/>
      <c r="G511" s="50"/>
      <c r="H511" s="49"/>
      <c r="I511" s="50"/>
      <c r="J511" s="51"/>
      <c r="K511" s="50"/>
      <c r="L511" s="50"/>
      <c r="M511" s="50"/>
    </row>
    <row r="512" spans="3:56" s="113" customFormat="1" ht="20.100000000000001" customHeight="1" x14ac:dyDescent="0.3">
      <c r="C512" s="13"/>
      <c r="D512" s="110" t="s">
        <v>65</v>
      </c>
      <c r="E512" s="110">
        <f>COUNTIF($D$3:$G$486,E494)</f>
        <v>44</v>
      </c>
      <c r="F512" s="110">
        <f>COUNTIF($D$3:$G$486,F494)</f>
        <v>44</v>
      </c>
      <c r="G512" s="110">
        <f>COUNTIF($D$3:$G$486,G494)</f>
        <v>9</v>
      </c>
      <c r="H512" s="111"/>
      <c r="I512" s="110">
        <f>COUNTIF($D$3:$G$486,I494)</f>
        <v>13</v>
      </c>
      <c r="J512" s="110">
        <f>COUNTIF($D$3:$G$486,J494)</f>
        <v>6</v>
      </c>
      <c r="K512" s="110">
        <f>COUNTIF($D$3:$G$486,K494)</f>
        <v>3</v>
      </c>
      <c r="L512" s="110">
        <f>COUNTIF($D$3:$G$486,L494)</f>
        <v>4</v>
      </c>
      <c r="M512" s="110">
        <f>COUNTIF($D$3:$G$486,M494)</f>
        <v>1</v>
      </c>
      <c r="N512" s="23"/>
      <c r="O512" s="112">
        <f>COUNTIF($D$3:$G$486,O494)</f>
        <v>0</v>
      </c>
      <c r="P512" s="112">
        <f>COUNTIF($D$3:$G$486,P494)</f>
        <v>0</v>
      </c>
      <c r="Q512" s="112">
        <f>COUNTIF($D$3:$G$486,Q494)</f>
        <v>0</v>
      </c>
      <c r="R512" s="112">
        <f>COUNTIF($D$3:$G$486,R494)</f>
        <v>0</v>
      </c>
      <c r="S512" s="112">
        <f>COUNTIF($D$3:$G$486,S494)</f>
        <v>0</v>
      </c>
      <c r="T512" s="23"/>
      <c r="U512" s="112">
        <f>COUNTIF($D$3:$G$492,U494)</f>
        <v>0</v>
      </c>
      <c r="V512" s="112">
        <f>COUNTIF($D$3:$G$492,V494)</f>
        <v>0</v>
      </c>
      <c r="W512" s="112">
        <f>COUNTIF($D$3:$G$492,W494)</f>
        <v>0</v>
      </c>
      <c r="X512" s="112">
        <f>COUNTIF($D$3:$G$492,X494)</f>
        <v>0</v>
      </c>
      <c r="Y512" s="112">
        <f>COUNTIF($D$3:$G$492,Y494)</f>
        <v>0</v>
      </c>
      <c r="Z512" s="15"/>
      <c r="AA512" s="108"/>
    </row>
    <row r="513" spans="3:27" s="113" customFormat="1" ht="20.100000000000001" customHeight="1" x14ac:dyDescent="0.3">
      <c r="C513" s="13"/>
      <c r="D513" s="12"/>
      <c r="E513" s="110">
        <f>COUNTIF($I$3:$M$486,E494)</f>
        <v>0</v>
      </c>
      <c r="F513" s="110">
        <f>COUNTIF($I$3:$M$486,F494)</f>
        <v>0</v>
      </c>
      <c r="G513" s="110">
        <f>COUNTIF($I$3:$M$486,G494)</f>
        <v>3</v>
      </c>
      <c r="H513" s="111"/>
      <c r="I513" s="110">
        <f>COUNTIF($I$3:$M$486,I494)</f>
        <v>5</v>
      </c>
      <c r="J513" s="110">
        <f>COUNTIF($I$3:$M$486,J494)</f>
        <v>5</v>
      </c>
      <c r="K513" s="110">
        <f>COUNTIF($I$3:$M$486,K494)</f>
        <v>6</v>
      </c>
      <c r="L513" s="110">
        <f>COUNTIF($I$3:$M$486,L494)</f>
        <v>1</v>
      </c>
      <c r="M513" s="110">
        <f>COUNTIF($I$3:$M$486,M494)</f>
        <v>5</v>
      </c>
      <c r="N513" s="23"/>
      <c r="O513" s="112">
        <f>COUNTIF($I$3:$M$486,O494)</f>
        <v>4</v>
      </c>
      <c r="P513" s="112">
        <f>COUNTIF($I$3:$M$486,P494)</f>
        <v>2</v>
      </c>
      <c r="Q513" s="112">
        <f>COUNTIF($I$3:$M$486,Q494)</f>
        <v>2</v>
      </c>
      <c r="R513" s="112">
        <f>COUNTIF($I$3:$M$486,R494)</f>
        <v>0</v>
      </c>
      <c r="S513" s="112">
        <f>COUNTIF($I$3:$M$486,S494)</f>
        <v>0</v>
      </c>
      <c r="T513" s="23"/>
      <c r="U513" s="112">
        <f>COUNTIF($I$3:$M$491,U494)</f>
        <v>0</v>
      </c>
      <c r="V513" s="112">
        <f>COUNTIF($I$3:$M$491,V494)</f>
        <v>0</v>
      </c>
      <c r="W513" s="112">
        <f>COUNTIF($I$3:$M$491,W494)</f>
        <v>0</v>
      </c>
      <c r="X513" s="112">
        <f>COUNTIF($I$3:$M$491,X494)</f>
        <v>0</v>
      </c>
      <c r="Y513" s="112">
        <f>COUNTIF($I$3:$M$491,Y494)</f>
        <v>0</v>
      </c>
      <c r="Z513" s="15"/>
      <c r="AA513" s="108"/>
    </row>
  </sheetData>
  <mergeCells count="6">
    <mergeCell ref="D503:D505"/>
    <mergeCell ref="BC2:BD2"/>
    <mergeCell ref="D492:G493"/>
    <mergeCell ref="D495:D496"/>
    <mergeCell ref="D497:D499"/>
    <mergeCell ref="D500:D502"/>
  </mergeCells>
  <phoneticPr fontId="1" type="noConversion"/>
  <printOptions horizontalCentered="1" verticalCentered="1"/>
  <pageMargins left="0.71" right="0.71" top="0.75" bottom="0.75" header="0.31" footer="0.31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DC68-035A-463F-A619-27F6768DBDD3}">
  <sheetPr>
    <tabColor indexed="50"/>
    <pageSetUpPr fitToPage="1"/>
  </sheetPr>
  <dimension ref="A1:X40"/>
  <sheetViews>
    <sheetView zoomScale="85" zoomScaleNormal="85" workbookViewId="0">
      <pane xSplit="2" ySplit="2" topLeftCell="C3" activePane="bottomRight" state="frozenSplit"/>
      <selection pane="topRight"/>
      <selection pane="bottomLeft"/>
      <selection pane="bottomRight" activeCell="J35" sqref="J35"/>
    </sheetView>
  </sheetViews>
  <sheetFormatPr defaultRowHeight="16.5" x14ac:dyDescent="0.3"/>
  <cols>
    <col min="1" max="1" width="13.25" style="117" customWidth="1"/>
    <col min="2" max="2" width="5" style="117" customWidth="1"/>
    <col min="3" max="3" width="8.25" style="117" customWidth="1"/>
    <col min="4" max="6" width="7" style="117" customWidth="1"/>
    <col min="7" max="8" width="12" style="117" customWidth="1"/>
    <col min="9" max="9" width="8.625" style="117" customWidth="1"/>
    <col min="10" max="10" width="22.375" style="117" customWidth="1"/>
    <col min="11" max="11" width="17.75" style="117" customWidth="1"/>
    <col min="12" max="12" width="19.75" style="117" customWidth="1"/>
    <col min="13" max="13" width="16.5" style="117" customWidth="1"/>
    <col min="14" max="20" width="18.375" style="117" customWidth="1"/>
    <col min="21" max="21" width="9" style="116" customWidth="1"/>
    <col min="22" max="22" width="11.25" style="116" customWidth="1"/>
    <col min="23" max="23" width="10" style="116" customWidth="1"/>
    <col min="24" max="24" width="9.375" style="116" customWidth="1"/>
    <col min="25" max="16384" width="9" style="117"/>
  </cols>
  <sheetData>
    <row r="1" spans="1:24" ht="19.5" thickBot="1" x14ac:dyDescent="0.3">
      <c r="A1" s="114" t="s">
        <v>69</v>
      </c>
      <c r="B1" s="295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7"/>
      <c r="N1" s="115"/>
      <c r="O1" s="298" t="s">
        <v>70</v>
      </c>
      <c r="P1" s="299"/>
      <c r="Q1" s="299"/>
      <c r="R1" s="299"/>
      <c r="S1" s="299"/>
      <c r="T1" s="299"/>
    </row>
    <row r="2" spans="1:24" s="129" customFormat="1" ht="17.25" thickBot="1" x14ac:dyDescent="0.35">
      <c r="A2" s="118" t="s">
        <v>71</v>
      </c>
      <c r="B2" s="119" t="s">
        <v>72</v>
      </c>
      <c r="C2" s="119" t="s">
        <v>73</v>
      </c>
      <c r="D2" s="119" t="s">
        <v>74</v>
      </c>
      <c r="E2" s="120" t="s">
        <v>75</v>
      </c>
      <c r="F2" s="121" t="s">
        <v>76</v>
      </c>
      <c r="G2" s="120" t="s">
        <v>77</v>
      </c>
      <c r="H2" s="122" t="s">
        <v>78</v>
      </c>
      <c r="I2" s="120" t="s">
        <v>79</v>
      </c>
      <c r="J2" s="123" t="s">
        <v>80</v>
      </c>
      <c r="K2" s="123" t="s">
        <v>81</v>
      </c>
      <c r="L2" s="124" t="s">
        <v>82</v>
      </c>
      <c r="M2" s="124" t="s">
        <v>83</v>
      </c>
      <c r="N2" s="125" t="s">
        <v>84</v>
      </c>
      <c r="O2" s="126" t="s">
        <v>70</v>
      </c>
      <c r="P2" s="119" t="s">
        <v>85</v>
      </c>
      <c r="Q2" s="119" t="s">
        <v>86</v>
      </c>
      <c r="R2" s="119" t="s">
        <v>87</v>
      </c>
      <c r="S2" s="119" t="s">
        <v>88</v>
      </c>
      <c r="T2" s="127" t="s">
        <v>89</v>
      </c>
      <c r="U2" s="128"/>
      <c r="V2" s="128"/>
      <c r="W2" s="128"/>
      <c r="X2" s="128"/>
    </row>
    <row r="3" spans="1:24" s="147" customFormat="1" ht="17.25" thickBot="1" x14ac:dyDescent="0.35">
      <c r="A3" s="130">
        <v>44896</v>
      </c>
      <c r="B3" s="131" t="s">
        <v>90</v>
      </c>
      <c r="C3" s="132">
        <v>3</v>
      </c>
      <c r="D3" s="133">
        <v>1</v>
      </c>
      <c r="E3" s="134">
        <v>2</v>
      </c>
      <c r="F3" s="134">
        <v>3</v>
      </c>
      <c r="G3" s="135">
        <f t="shared" ref="G3:G33" si="0">IF(C3=0,"0",J3/C3)</f>
        <v>1096666.6666666667</v>
      </c>
      <c r="H3" s="135">
        <f t="shared" ref="H3:H33" si="1">IF(I3=0,"0",J3/I3)</f>
        <v>548333.33333333337</v>
      </c>
      <c r="I3" s="135">
        <v>6</v>
      </c>
      <c r="J3" s="136">
        <v>3290000</v>
      </c>
      <c r="K3" s="136"/>
      <c r="L3" s="137"/>
      <c r="M3" s="138"/>
      <c r="N3" s="139"/>
      <c r="O3" s="140">
        <f t="shared" ref="O3:O27" si="2">SUM(P3,Q3,R3,S3,T3)</f>
        <v>0</v>
      </c>
      <c r="P3" s="141"/>
      <c r="Q3" s="141"/>
      <c r="R3" s="142"/>
      <c r="S3" s="143"/>
      <c r="T3" s="144"/>
      <c r="U3" s="145"/>
      <c r="V3" s="145"/>
      <c r="W3" s="145"/>
      <c r="X3" s="146"/>
    </row>
    <row r="4" spans="1:24" ht="17.25" thickBot="1" x14ac:dyDescent="0.35">
      <c r="A4" s="130">
        <v>44897</v>
      </c>
      <c r="B4" s="131" t="s">
        <v>91</v>
      </c>
      <c r="C4" s="132">
        <v>2</v>
      </c>
      <c r="D4" s="148">
        <v>1</v>
      </c>
      <c r="E4" s="149">
        <v>1</v>
      </c>
      <c r="F4" s="149">
        <v>1</v>
      </c>
      <c r="G4" s="135">
        <f t="shared" si="0"/>
        <v>930000</v>
      </c>
      <c r="H4" s="135">
        <f t="shared" si="1"/>
        <v>372000</v>
      </c>
      <c r="I4" s="150">
        <v>5</v>
      </c>
      <c r="J4" s="151">
        <v>1860000</v>
      </c>
      <c r="K4" s="152"/>
      <c r="L4" s="153"/>
      <c r="M4" s="154"/>
      <c r="N4" s="155"/>
      <c r="O4" s="156">
        <f t="shared" si="2"/>
        <v>0</v>
      </c>
      <c r="P4" s="157"/>
      <c r="Q4" s="157"/>
      <c r="R4" s="158"/>
      <c r="S4" s="159"/>
      <c r="T4" s="160"/>
      <c r="V4" s="161"/>
      <c r="W4" s="161"/>
    </row>
    <row r="5" spans="1:24" ht="17.25" thickBot="1" x14ac:dyDescent="0.35">
      <c r="A5" s="162">
        <v>44898</v>
      </c>
      <c r="B5" s="163" t="s">
        <v>92</v>
      </c>
      <c r="C5" s="164"/>
      <c r="D5" s="165"/>
      <c r="E5" s="166"/>
      <c r="F5" s="166"/>
      <c r="G5" s="167" t="str">
        <f t="shared" si="0"/>
        <v>0</v>
      </c>
      <c r="H5" s="167" t="str">
        <f t="shared" si="1"/>
        <v>0</v>
      </c>
      <c r="I5" s="168"/>
      <c r="J5" s="169"/>
      <c r="K5" s="169"/>
      <c r="L5" s="170"/>
      <c r="M5" s="171"/>
      <c r="N5" s="172"/>
      <c r="O5" s="156">
        <f t="shared" si="2"/>
        <v>0</v>
      </c>
      <c r="P5" s="173"/>
      <c r="Q5" s="173"/>
      <c r="R5" s="158"/>
      <c r="S5" s="159"/>
      <c r="T5" s="160"/>
      <c r="V5" s="161"/>
    </row>
    <row r="6" spans="1:24" s="192" customFormat="1" ht="17.25" thickBot="1" x14ac:dyDescent="0.35">
      <c r="A6" s="174">
        <v>44899</v>
      </c>
      <c r="B6" s="175" t="s">
        <v>93</v>
      </c>
      <c r="C6" s="176"/>
      <c r="D6" s="177"/>
      <c r="E6" s="178"/>
      <c r="F6" s="178"/>
      <c r="G6" s="179" t="str">
        <f t="shared" si="0"/>
        <v>0</v>
      </c>
      <c r="H6" s="179" t="str">
        <f t="shared" si="1"/>
        <v>0</v>
      </c>
      <c r="I6" s="180"/>
      <c r="J6" s="181"/>
      <c r="K6" s="181"/>
      <c r="L6" s="182"/>
      <c r="M6" s="183"/>
      <c r="N6" s="184"/>
      <c r="O6" s="185">
        <f t="shared" si="2"/>
        <v>0</v>
      </c>
      <c r="P6" s="186"/>
      <c r="Q6" s="186"/>
      <c r="R6" s="187"/>
      <c r="S6" s="188"/>
      <c r="T6" s="189"/>
      <c r="U6" s="190"/>
      <c r="V6" s="191"/>
      <c r="W6" s="190"/>
      <c r="X6" s="190"/>
    </row>
    <row r="7" spans="1:24" ht="17.25" thickBot="1" x14ac:dyDescent="0.35">
      <c r="A7" s="130">
        <v>44900</v>
      </c>
      <c r="B7" s="131" t="s">
        <v>94</v>
      </c>
      <c r="C7" s="132">
        <v>6</v>
      </c>
      <c r="D7" s="193">
        <v>2</v>
      </c>
      <c r="E7" s="194">
        <v>4</v>
      </c>
      <c r="F7" s="194">
        <v>4</v>
      </c>
      <c r="G7" s="135">
        <f t="shared" si="0"/>
        <v>790000</v>
      </c>
      <c r="H7" s="135">
        <f t="shared" si="1"/>
        <v>677142.85714285716</v>
      </c>
      <c r="I7" s="195">
        <v>7</v>
      </c>
      <c r="J7" s="196">
        <v>4740000</v>
      </c>
      <c r="K7" s="196"/>
      <c r="L7" s="197"/>
      <c r="M7" s="154"/>
      <c r="N7" s="172"/>
      <c r="O7" s="156">
        <f t="shared" si="2"/>
        <v>0</v>
      </c>
      <c r="P7" s="198"/>
      <c r="Q7" s="198"/>
      <c r="R7" s="199"/>
      <c r="S7" s="200"/>
      <c r="T7" s="160"/>
    </row>
    <row r="8" spans="1:24" ht="17.25" thickBot="1" x14ac:dyDescent="0.35">
      <c r="A8" s="130">
        <v>44901</v>
      </c>
      <c r="B8" s="131" t="s">
        <v>95</v>
      </c>
      <c r="C8" s="132">
        <v>3</v>
      </c>
      <c r="D8" s="193">
        <v>2</v>
      </c>
      <c r="E8" s="194">
        <v>1</v>
      </c>
      <c r="F8" s="194">
        <v>2</v>
      </c>
      <c r="G8" s="135">
        <f t="shared" si="0"/>
        <v>1176666.6666666667</v>
      </c>
      <c r="H8" s="135">
        <f t="shared" si="1"/>
        <v>882500</v>
      </c>
      <c r="I8" s="195">
        <v>4</v>
      </c>
      <c r="J8" s="196">
        <v>3530000</v>
      </c>
      <c r="K8" s="196"/>
      <c r="L8" s="197"/>
      <c r="M8" s="154"/>
      <c r="N8" s="172"/>
      <c r="O8" s="156">
        <f t="shared" si="2"/>
        <v>0</v>
      </c>
      <c r="P8" s="198"/>
      <c r="Q8" s="198"/>
      <c r="R8" s="198"/>
      <c r="S8" s="200"/>
      <c r="T8" s="160"/>
      <c r="U8" s="201"/>
    </row>
    <row r="9" spans="1:24" s="204" customFormat="1" ht="17.25" thickBot="1" x14ac:dyDescent="0.35">
      <c r="A9" s="130">
        <v>44902</v>
      </c>
      <c r="B9" s="131" t="s">
        <v>96</v>
      </c>
      <c r="C9" s="132">
        <v>7</v>
      </c>
      <c r="D9" s="193">
        <v>2</v>
      </c>
      <c r="E9" s="194">
        <v>5</v>
      </c>
      <c r="F9" s="194">
        <v>5</v>
      </c>
      <c r="G9" s="135">
        <f t="shared" si="0"/>
        <v>835714.28571428568</v>
      </c>
      <c r="H9" s="135">
        <f t="shared" si="1"/>
        <v>731250</v>
      </c>
      <c r="I9" s="195">
        <v>8</v>
      </c>
      <c r="J9" s="196">
        <v>5850000</v>
      </c>
      <c r="K9" s="202"/>
      <c r="L9" s="197"/>
      <c r="M9" s="154"/>
      <c r="N9" s="172"/>
      <c r="O9" s="156">
        <f t="shared" si="2"/>
        <v>0</v>
      </c>
      <c r="P9" s="173"/>
      <c r="Q9" s="173"/>
      <c r="R9" s="158"/>
      <c r="S9" s="159"/>
      <c r="T9" s="160"/>
      <c r="U9" s="203"/>
      <c r="V9" s="203"/>
      <c r="W9" s="203"/>
      <c r="X9" s="203"/>
    </row>
    <row r="10" spans="1:24" s="147" customFormat="1" ht="17.25" thickBot="1" x14ac:dyDescent="0.35">
      <c r="A10" s="130">
        <v>44903</v>
      </c>
      <c r="B10" s="131" t="s">
        <v>97</v>
      </c>
      <c r="C10" s="132">
        <v>4</v>
      </c>
      <c r="D10" s="193">
        <v>1</v>
      </c>
      <c r="E10" s="194">
        <v>3</v>
      </c>
      <c r="F10" s="194">
        <v>3</v>
      </c>
      <c r="G10" s="135">
        <f t="shared" si="0"/>
        <v>937500</v>
      </c>
      <c r="H10" s="135">
        <f t="shared" si="1"/>
        <v>625000</v>
      </c>
      <c r="I10" s="195">
        <v>6</v>
      </c>
      <c r="J10" s="196">
        <v>3750000</v>
      </c>
      <c r="K10" s="196"/>
      <c r="L10" s="197"/>
      <c r="M10" s="154"/>
      <c r="N10" s="172"/>
      <c r="O10" s="156">
        <f>SUM(P10,Q10,R10,S10,T10)</f>
        <v>0</v>
      </c>
      <c r="P10" s="173"/>
      <c r="Q10" s="173"/>
      <c r="R10" s="158"/>
      <c r="S10" s="159"/>
      <c r="T10" s="160"/>
      <c r="U10" s="146"/>
      <c r="V10" s="146"/>
      <c r="W10" s="146"/>
      <c r="X10" s="146"/>
    </row>
    <row r="11" spans="1:24" ht="17.25" thickBot="1" x14ac:dyDescent="0.35">
      <c r="A11" s="130">
        <v>44904</v>
      </c>
      <c r="B11" s="131" t="s">
        <v>91</v>
      </c>
      <c r="C11" s="132">
        <v>7</v>
      </c>
      <c r="D11" s="193">
        <v>2</v>
      </c>
      <c r="E11" s="194">
        <v>5</v>
      </c>
      <c r="F11" s="194">
        <v>2</v>
      </c>
      <c r="G11" s="135">
        <f t="shared" si="0"/>
        <v>787142.85714285716</v>
      </c>
      <c r="H11" s="135">
        <f t="shared" si="1"/>
        <v>787142.85714285716</v>
      </c>
      <c r="I11" s="195">
        <v>7</v>
      </c>
      <c r="J11" s="196">
        <v>5510000</v>
      </c>
      <c r="K11" s="196"/>
      <c r="L11" s="197"/>
      <c r="M11" s="154"/>
      <c r="N11" s="172"/>
      <c r="O11" s="156">
        <f t="shared" si="2"/>
        <v>0</v>
      </c>
      <c r="P11" s="173"/>
      <c r="Q11" s="173"/>
      <c r="R11" s="158"/>
      <c r="S11" s="159"/>
      <c r="T11" s="160"/>
    </row>
    <row r="12" spans="1:24" ht="17.25" thickBot="1" x14ac:dyDescent="0.35">
      <c r="A12" s="162">
        <v>44905</v>
      </c>
      <c r="B12" s="163" t="s">
        <v>92</v>
      </c>
      <c r="C12" s="164"/>
      <c r="D12" s="165"/>
      <c r="E12" s="166"/>
      <c r="F12" s="166"/>
      <c r="G12" s="167" t="str">
        <f t="shared" si="0"/>
        <v>0</v>
      </c>
      <c r="H12" s="167" t="str">
        <f t="shared" si="1"/>
        <v>0</v>
      </c>
      <c r="I12" s="168"/>
      <c r="J12" s="169"/>
      <c r="K12" s="169"/>
      <c r="L12" s="170"/>
      <c r="M12" s="171"/>
      <c r="N12" s="172"/>
      <c r="O12" s="156">
        <f t="shared" si="2"/>
        <v>0</v>
      </c>
      <c r="P12" s="173"/>
      <c r="Q12" s="173"/>
      <c r="R12" s="158"/>
      <c r="S12" s="159"/>
      <c r="T12" s="160"/>
      <c r="V12" s="161"/>
    </row>
    <row r="13" spans="1:24" ht="17.25" thickBot="1" x14ac:dyDescent="0.35">
      <c r="A13" s="174">
        <v>44906</v>
      </c>
      <c r="B13" s="175" t="s">
        <v>93</v>
      </c>
      <c r="C13" s="176"/>
      <c r="D13" s="177"/>
      <c r="E13" s="178"/>
      <c r="F13" s="178"/>
      <c r="G13" s="179" t="str">
        <f t="shared" si="0"/>
        <v>0</v>
      </c>
      <c r="H13" s="179" t="str">
        <f t="shared" si="1"/>
        <v>0</v>
      </c>
      <c r="I13" s="180"/>
      <c r="J13" s="181"/>
      <c r="K13" s="181"/>
      <c r="L13" s="182"/>
      <c r="M13" s="205"/>
      <c r="N13" s="172"/>
      <c r="O13" s="156">
        <f t="shared" si="2"/>
        <v>0</v>
      </c>
      <c r="P13" s="198"/>
      <c r="Q13" s="198"/>
      <c r="R13" s="199"/>
      <c r="S13" s="200"/>
      <c r="T13" s="160"/>
      <c r="V13" s="201"/>
    </row>
    <row r="14" spans="1:24" ht="17.25" thickBot="1" x14ac:dyDescent="0.35">
      <c r="A14" s="130">
        <v>44907</v>
      </c>
      <c r="B14" s="131" t="s">
        <v>94</v>
      </c>
      <c r="C14" s="132">
        <v>1</v>
      </c>
      <c r="D14" s="193">
        <v>0</v>
      </c>
      <c r="E14" s="194">
        <v>1</v>
      </c>
      <c r="F14" s="194">
        <v>1</v>
      </c>
      <c r="G14" s="135">
        <f t="shared" si="0"/>
        <v>1210000</v>
      </c>
      <c r="H14" s="135">
        <f t="shared" si="1"/>
        <v>172857.14285714287</v>
      </c>
      <c r="I14" s="195">
        <v>7</v>
      </c>
      <c r="J14" s="196">
        <v>1210000</v>
      </c>
      <c r="K14" s="196"/>
      <c r="L14" s="197"/>
      <c r="M14" s="154"/>
      <c r="N14" s="172"/>
      <c r="O14" s="156">
        <f t="shared" si="2"/>
        <v>0</v>
      </c>
      <c r="P14" s="198"/>
      <c r="Q14" s="198"/>
      <c r="R14" s="199"/>
      <c r="S14" s="200"/>
      <c r="T14" s="160"/>
      <c r="V14" s="201"/>
    </row>
    <row r="15" spans="1:24" ht="17.25" thickBot="1" x14ac:dyDescent="0.35">
      <c r="A15" s="130">
        <v>44908</v>
      </c>
      <c r="B15" s="131" t="s">
        <v>95</v>
      </c>
      <c r="C15" s="132">
        <v>3</v>
      </c>
      <c r="D15" s="193">
        <v>2</v>
      </c>
      <c r="E15" s="194">
        <v>1</v>
      </c>
      <c r="F15" s="194">
        <v>2</v>
      </c>
      <c r="G15" s="135">
        <f t="shared" si="0"/>
        <v>706666.66666666663</v>
      </c>
      <c r="H15" s="135">
        <f t="shared" si="1"/>
        <v>706666.66666666663</v>
      </c>
      <c r="I15" s="195">
        <v>3</v>
      </c>
      <c r="J15" s="196">
        <v>2120000</v>
      </c>
      <c r="K15" s="196"/>
      <c r="L15" s="197"/>
      <c r="M15" s="154"/>
      <c r="N15" s="172"/>
      <c r="O15" s="156">
        <f t="shared" si="2"/>
        <v>0</v>
      </c>
      <c r="P15" s="198"/>
      <c r="Q15" s="198"/>
      <c r="R15" s="198"/>
      <c r="S15" s="200"/>
      <c r="T15" s="160"/>
      <c r="U15" s="201"/>
    </row>
    <row r="16" spans="1:24" s="204" customFormat="1" ht="16.5" customHeight="1" thickBot="1" x14ac:dyDescent="0.35">
      <c r="A16" s="130">
        <v>44909</v>
      </c>
      <c r="B16" s="131" t="s">
        <v>96</v>
      </c>
      <c r="C16" s="132">
        <v>5</v>
      </c>
      <c r="D16" s="193">
        <v>2</v>
      </c>
      <c r="E16" s="194">
        <v>3</v>
      </c>
      <c r="F16" s="194">
        <v>2</v>
      </c>
      <c r="G16" s="135">
        <f t="shared" si="0"/>
        <v>1110000</v>
      </c>
      <c r="H16" s="135">
        <f t="shared" si="1"/>
        <v>693750</v>
      </c>
      <c r="I16" s="195">
        <v>8</v>
      </c>
      <c r="J16" s="196">
        <v>5550000</v>
      </c>
      <c r="K16" s="202"/>
      <c r="L16" s="197"/>
      <c r="M16" s="154"/>
      <c r="N16" s="172"/>
      <c r="O16" s="156">
        <f t="shared" si="2"/>
        <v>0</v>
      </c>
      <c r="P16" s="173"/>
      <c r="Q16" s="173"/>
      <c r="R16" s="158"/>
      <c r="S16" s="159"/>
      <c r="T16" s="160"/>
      <c r="U16" s="203"/>
      <c r="V16" s="203"/>
      <c r="W16" s="203"/>
      <c r="X16" s="203"/>
    </row>
    <row r="17" spans="1:24" s="147" customFormat="1" ht="17.25" thickBot="1" x14ac:dyDescent="0.35">
      <c r="A17" s="130">
        <v>44910</v>
      </c>
      <c r="B17" s="131" t="s">
        <v>97</v>
      </c>
      <c r="C17" s="132">
        <v>3</v>
      </c>
      <c r="D17" s="193">
        <v>1</v>
      </c>
      <c r="E17" s="194">
        <v>2</v>
      </c>
      <c r="F17" s="194">
        <v>3</v>
      </c>
      <c r="G17" s="135">
        <f t="shared" si="0"/>
        <v>1046666.6666666666</v>
      </c>
      <c r="H17" s="135">
        <f t="shared" si="1"/>
        <v>448571.42857142858</v>
      </c>
      <c r="I17" s="195">
        <v>7</v>
      </c>
      <c r="J17" s="196">
        <v>3140000</v>
      </c>
      <c r="K17" s="196"/>
      <c r="L17" s="197"/>
      <c r="M17" s="154"/>
      <c r="N17" s="172"/>
      <c r="O17" s="156">
        <f t="shared" si="2"/>
        <v>0</v>
      </c>
      <c r="P17" s="173"/>
      <c r="Q17" s="173"/>
      <c r="R17" s="158"/>
      <c r="S17" s="159"/>
      <c r="T17" s="160"/>
      <c r="U17" s="146"/>
      <c r="V17" s="146"/>
      <c r="W17" s="146"/>
      <c r="X17" s="146"/>
    </row>
    <row r="18" spans="1:24" ht="17.25" thickBot="1" x14ac:dyDescent="0.35">
      <c r="A18" s="130">
        <v>44911</v>
      </c>
      <c r="B18" s="131" t="s">
        <v>91</v>
      </c>
      <c r="C18" s="132">
        <v>4</v>
      </c>
      <c r="D18" s="193">
        <v>1</v>
      </c>
      <c r="E18" s="194">
        <v>3</v>
      </c>
      <c r="F18" s="194">
        <v>3</v>
      </c>
      <c r="G18" s="135">
        <f t="shared" si="0"/>
        <v>872500</v>
      </c>
      <c r="H18" s="135">
        <f t="shared" si="1"/>
        <v>498571.42857142858</v>
      </c>
      <c r="I18" s="195">
        <v>7</v>
      </c>
      <c r="J18" s="196">
        <v>3490000</v>
      </c>
      <c r="K18" s="196"/>
      <c r="L18" s="197"/>
      <c r="M18" s="154"/>
      <c r="N18" s="172"/>
      <c r="O18" s="156">
        <f t="shared" si="2"/>
        <v>0</v>
      </c>
      <c r="P18" s="173"/>
      <c r="Q18" s="173"/>
      <c r="R18" s="158"/>
      <c r="S18" s="159"/>
      <c r="T18" s="160"/>
    </row>
    <row r="19" spans="1:24" ht="17.25" thickBot="1" x14ac:dyDescent="0.35">
      <c r="A19" s="162">
        <v>44912</v>
      </c>
      <c r="B19" s="163" t="s">
        <v>92</v>
      </c>
      <c r="C19" s="164"/>
      <c r="D19" s="165"/>
      <c r="E19" s="166"/>
      <c r="F19" s="166"/>
      <c r="G19" s="167" t="str">
        <f t="shared" si="0"/>
        <v>0</v>
      </c>
      <c r="H19" s="167" t="str">
        <f t="shared" si="1"/>
        <v>0</v>
      </c>
      <c r="I19" s="168"/>
      <c r="J19" s="206"/>
      <c r="K19" s="169"/>
      <c r="L19" s="170"/>
      <c r="M19" s="171"/>
      <c r="N19" s="172"/>
      <c r="O19" s="156">
        <f t="shared" si="2"/>
        <v>0</v>
      </c>
      <c r="P19" s="173"/>
      <c r="Q19" s="173"/>
      <c r="R19" s="158"/>
      <c r="S19" s="159"/>
      <c r="T19" s="160"/>
      <c r="V19" s="161"/>
    </row>
    <row r="20" spans="1:24" ht="17.25" thickBot="1" x14ac:dyDescent="0.35">
      <c r="A20" s="174">
        <v>44913</v>
      </c>
      <c r="B20" s="175" t="s">
        <v>93</v>
      </c>
      <c r="C20" s="176"/>
      <c r="D20" s="177"/>
      <c r="E20" s="178"/>
      <c r="F20" s="178"/>
      <c r="G20" s="179" t="str">
        <f t="shared" si="0"/>
        <v>0</v>
      </c>
      <c r="H20" s="179" t="str">
        <f t="shared" si="1"/>
        <v>0</v>
      </c>
      <c r="I20" s="180"/>
      <c r="J20" s="181"/>
      <c r="K20" s="181"/>
      <c r="L20" s="182"/>
      <c r="M20" s="205"/>
      <c r="N20" s="172"/>
      <c r="O20" s="156">
        <f t="shared" si="2"/>
        <v>0</v>
      </c>
      <c r="P20" s="198"/>
      <c r="Q20" s="198"/>
      <c r="R20" s="199"/>
      <c r="S20" s="200"/>
      <c r="T20" s="160"/>
      <c r="V20" s="201"/>
    </row>
    <row r="21" spans="1:24" ht="17.25" thickBot="1" x14ac:dyDescent="0.35">
      <c r="A21" s="130">
        <v>44914</v>
      </c>
      <c r="B21" s="131" t="s">
        <v>94</v>
      </c>
      <c r="C21" s="132">
        <v>5</v>
      </c>
      <c r="D21" s="193">
        <v>1</v>
      </c>
      <c r="E21" s="194">
        <v>4</v>
      </c>
      <c r="F21" s="194">
        <v>3</v>
      </c>
      <c r="G21" s="135">
        <f t="shared" si="0"/>
        <v>744000</v>
      </c>
      <c r="H21" s="135">
        <f t="shared" si="1"/>
        <v>531428.57142857148</v>
      </c>
      <c r="I21" s="195">
        <v>7</v>
      </c>
      <c r="J21" s="196">
        <v>3720000</v>
      </c>
      <c r="K21" s="196"/>
      <c r="L21" s="197"/>
      <c r="M21" s="154"/>
      <c r="N21" s="172"/>
      <c r="O21" s="156">
        <f t="shared" si="2"/>
        <v>0</v>
      </c>
      <c r="P21" s="198"/>
      <c r="Q21" s="198"/>
      <c r="R21" s="199"/>
      <c r="S21" s="200"/>
      <c r="T21" s="160"/>
    </row>
    <row r="22" spans="1:24" ht="17.25" thickBot="1" x14ac:dyDescent="0.35">
      <c r="A22" s="130">
        <v>44915</v>
      </c>
      <c r="B22" s="131" t="s">
        <v>95</v>
      </c>
      <c r="C22" s="132">
        <v>5</v>
      </c>
      <c r="D22" s="193">
        <v>1</v>
      </c>
      <c r="E22" s="194">
        <v>4</v>
      </c>
      <c r="F22" s="194">
        <v>3</v>
      </c>
      <c r="G22" s="135">
        <f t="shared" si="0"/>
        <v>742000</v>
      </c>
      <c r="H22" s="135">
        <f t="shared" si="1"/>
        <v>371000</v>
      </c>
      <c r="I22" s="195">
        <v>10</v>
      </c>
      <c r="J22" s="196">
        <v>3710000</v>
      </c>
      <c r="K22" s="196"/>
      <c r="L22" s="197"/>
      <c r="M22" s="154"/>
      <c r="N22" s="172"/>
      <c r="O22" s="156">
        <f t="shared" si="2"/>
        <v>0</v>
      </c>
      <c r="P22" s="198"/>
      <c r="Q22" s="198"/>
      <c r="R22" s="198"/>
      <c r="S22" s="200"/>
      <c r="T22" s="160"/>
      <c r="U22" s="201"/>
    </row>
    <row r="23" spans="1:24" s="204" customFormat="1" ht="17.25" thickBot="1" x14ac:dyDescent="0.35">
      <c r="A23" s="130">
        <v>44916</v>
      </c>
      <c r="B23" s="131" t="s">
        <v>96</v>
      </c>
      <c r="C23" s="132">
        <v>8</v>
      </c>
      <c r="D23" s="193">
        <v>1</v>
      </c>
      <c r="E23" s="194">
        <v>7</v>
      </c>
      <c r="F23" s="194">
        <v>7</v>
      </c>
      <c r="G23" s="135">
        <f t="shared" si="0"/>
        <v>1070000</v>
      </c>
      <c r="H23" s="135">
        <f t="shared" si="1"/>
        <v>1070000</v>
      </c>
      <c r="I23" s="207">
        <v>8</v>
      </c>
      <c r="J23" s="196">
        <v>8560000</v>
      </c>
      <c r="K23" s="202"/>
      <c r="L23" s="197"/>
      <c r="M23" s="154"/>
      <c r="N23" s="172"/>
      <c r="O23" s="156">
        <f t="shared" si="2"/>
        <v>0</v>
      </c>
      <c r="P23" s="173"/>
      <c r="Q23" s="173"/>
      <c r="R23" s="158"/>
      <c r="S23" s="159"/>
      <c r="T23" s="160"/>
      <c r="U23" s="203"/>
      <c r="V23" s="203"/>
      <c r="W23" s="203"/>
      <c r="X23" s="203"/>
    </row>
    <row r="24" spans="1:24" s="147" customFormat="1" ht="17.25" thickBot="1" x14ac:dyDescent="0.35">
      <c r="A24" s="130">
        <v>44917</v>
      </c>
      <c r="B24" s="131" t="s">
        <v>97</v>
      </c>
      <c r="C24" s="132">
        <v>4</v>
      </c>
      <c r="D24" s="193">
        <v>1</v>
      </c>
      <c r="E24" s="194">
        <v>3</v>
      </c>
      <c r="F24" s="194">
        <v>4</v>
      </c>
      <c r="G24" s="135">
        <f t="shared" si="0"/>
        <v>1100000</v>
      </c>
      <c r="H24" s="135">
        <f t="shared" si="1"/>
        <v>550000</v>
      </c>
      <c r="I24" s="195">
        <v>8</v>
      </c>
      <c r="J24" s="196">
        <v>4400000</v>
      </c>
      <c r="K24" s="196"/>
      <c r="L24" s="197"/>
      <c r="M24" s="154"/>
      <c r="N24" s="172"/>
      <c r="O24" s="156">
        <f t="shared" si="2"/>
        <v>0</v>
      </c>
      <c r="P24" s="173"/>
      <c r="Q24" s="173"/>
      <c r="R24" s="158"/>
      <c r="S24" s="159"/>
      <c r="T24" s="160"/>
      <c r="U24" s="146"/>
      <c r="V24" s="146"/>
      <c r="W24" s="146"/>
      <c r="X24" s="146"/>
    </row>
    <row r="25" spans="1:24" ht="17.25" thickBot="1" x14ac:dyDescent="0.35">
      <c r="A25" s="130">
        <v>44918</v>
      </c>
      <c r="B25" s="131" t="s">
        <v>91</v>
      </c>
      <c r="C25" s="132">
        <v>7</v>
      </c>
      <c r="D25" s="193">
        <v>1</v>
      </c>
      <c r="E25" s="194">
        <v>6</v>
      </c>
      <c r="F25" s="194">
        <v>3</v>
      </c>
      <c r="G25" s="135">
        <f t="shared" si="0"/>
        <v>1014285.7142857143</v>
      </c>
      <c r="H25" s="135">
        <f t="shared" si="1"/>
        <v>1014285.7142857143</v>
      </c>
      <c r="I25" s="195">
        <v>7</v>
      </c>
      <c r="J25" s="196">
        <v>7100000</v>
      </c>
      <c r="K25" s="196"/>
      <c r="L25" s="197"/>
      <c r="M25" s="154"/>
      <c r="N25" s="172"/>
      <c r="O25" s="156">
        <f t="shared" si="2"/>
        <v>0</v>
      </c>
      <c r="P25" s="173"/>
      <c r="Q25" s="173"/>
      <c r="R25" s="158"/>
      <c r="S25" s="208"/>
      <c r="T25" s="160"/>
    </row>
    <row r="26" spans="1:24" ht="17.25" thickBot="1" x14ac:dyDescent="0.35">
      <c r="A26" s="162">
        <v>44919</v>
      </c>
      <c r="B26" s="163" t="s">
        <v>92</v>
      </c>
      <c r="C26" s="164"/>
      <c r="D26" s="165"/>
      <c r="E26" s="166"/>
      <c r="F26" s="166"/>
      <c r="G26" s="167" t="str">
        <f t="shared" si="0"/>
        <v>0</v>
      </c>
      <c r="H26" s="167" t="str">
        <f t="shared" si="1"/>
        <v>0</v>
      </c>
      <c r="I26" s="168"/>
      <c r="J26" s="206"/>
      <c r="K26" s="169"/>
      <c r="L26" s="170"/>
      <c r="M26" s="171"/>
      <c r="N26" s="172"/>
      <c r="O26" s="156">
        <f t="shared" si="2"/>
        <v>0</v>
      </c>
      <c r="P26" s="173"/>
      <c r="Q26" s="173"/>
      <c r="R26" s="158"/>
      <c r="S26" s="159"/>
      <c r="T26" s="160"/>
      <c r="V26" s="161"/>
    </row>
    <row r="27" spans="1:24" ht="17.25" thickBot="1" x14ac:dyDescent="0.35">
      <c r="A27" s="174">
        <v>44920</v>
      </c>
      <c r="B27" s="175" t="s">
        <v>93</v>
      </c>
      <c r="C27" s="176"/>
      <c r="D27" s="177"/>
      <c r="E27" s="178"/>
      <c r="F27" s="178"/>
      <c r="G27" s="179" t="str">
        <f t="shared" si="0"/>
        <v>0</v>
      </c>
      <c r="H27" s="179" t="str">
        <f t="shared" si="1"/>
        <v>0</v>
      </c>
      <c r="I27" s="180"/>
      <c r="J27" s="181"/>
      <c r="K27" s="181"/>
      <c r="L27" s="182"/>
      <c r="M27" s="205"/>
      <c r="N27" s="172"/>
      <c r="O27" s="156">
        <f t="shared" si="2"/>
        <v>0</v>
      </c>
      <c r="P27" s="198"/>
      <c r="Q27" s="198"/>
      <c r="R27" s="199"/>
      <c r="S27" s="200"/>
      <c r="T27" s="160"/>
      <c r="V27" s="201"/>
    </row>
    <row r="28" spans="1:24" ht="17.25" thickBot="1" x14ac:dyDescent="0.35">
      <c r="A28" s="130">
        <v>44921</v>
      </c>
      <c r="B28" s="131" t="s">
        <v>94</v>
      </c>
      <c r="C28" s="132">
        <v>2</v>
      </c>
      <c r="D28" s="193">
        <v>1</v>
      </c>
      <c r="E28" s="194">
        <v>1</v>
      </c>
      <c r="F28" s="194">
        <v>2</v>
      </c>
      <c r="G28" s="135">
        <f t="shared" si="0"/>
        <v>495000</v>
      </c>
      <c r="H28" s="135">
        <f t="shared" si="1"/>
        <v>247500</v>
      </c>
      <c r="I28" s="195">
        <v>4</v>
      </c>
      <c r="J28" s="196">
        <v>990000</v>
      </c>
      <c r="K28" s="196"/>
      <c r="L28" s="197"/>
      <c r="M28" s="154"/>
      <c r="N28" s="172"/>
      <c r="O28" s="156"/>
      <c r="P28" s="198"/>
      <c r="Q28" s="198"/>
      <c r="R28" s="199"/>
      <c r="S28" s="200"/>
      <c r="T28" s="160"/>
      <c r="V28" s="201"/>
    </row>
    <row r="29" spans="1:24" ht="17.25" thickBot="1" x14ac:dyDescent="0.35">
      <c r="A29" s="130">
        <v>44922</v>
      </c>
      <c r="B29" s="131" t="s">
        <v>95</v>
      </c>
      <c r="C29" s="132">
        <v>5</v>
      </c>
      <c r="D29" s="193">
        <v>1</v>
      </c>
      <c r="E29" s="194">
        <v>4</v>
      </c>
      <c r="F29" s="194">
        <v>3</v>
      </c>
      <c r="G29" s="135">
        <f t="shared" si="0"/>
        <v>842000</v>
      </c>
      <c r="H29" s="135">
        <f t="shared" si="1"/>
        <v>842000</v>
      </c>
      <c r="I29" s="195">
        <v>5</v>
      </c>
      <c r="J29" s="196">
        <v>4210000</v>
      </c>
      <c r="K29" s="196"/>
      <c r="L29" s="197"/>
      <c r="M29" s="154"/>
      <c r="N29" s="172"/>
      <c r="O29" s="156"/>
      <c r="P29" s="198"/>
      <c r="Q29" s="198"/>
      <c r="R29" s="198"/>
      <c r="S29" s="200"/>
      <c r="T29" s="160"/>
      <c r="U29" s="201"/>
    </row>
    <row r="30" spans="1:24" s="204" customFormat="1" ht="17.25" thickBot="1" x14ac:dyDescent="0.35">
      <c r="A30" s="130">
        <v>44923</v>
      </c>
      <c r="B30" s="131" t="s">
        <v>96</v>
      </c>
      <c r="C30" s="132">
        <v>2</v>
      </c>
      <c r="D30" s="193">
        <v>2</v>
      </c>
      <c r="E30" s="194">
        <v>0</v>
      </c>
      <c r="F30" s="194">
        <v>2</v>
      </c>
      <c r="G30" s="135">
        <f t="shared" si="0"/>
        <v>800000</v>
      </c>
      <c r="H30" s="135">
        <f t="shared" si="1"/>
        <v>266666.66666666669</v>
      </c>
      <c r="I30" s="195">
        <v>6</v>
      </c>
      <c r="J30" s="196">
        <v>1600000</v>
      </c>
      <c r="K30" s="202"/>
      <c r="L30" s="197"/>
      <c r="M30" s="154"/>
      <c r="N30" s="172"/>
      <c r="O30" s="156"/>
      <c r="P30" s="173"/>
      <c r="Q30" s="173"/>
      <c r="R30" s="158"/>
      <c r="S30" s="159"/>
      <c r="T30" s="160"/>
      <c r="U30" s="203"/>
      <c r="V30" s="203"/>
      <c r="W30" s="203"/>
      <c r="X30" s="203"/>
    </row>
    <row r="31" spans="1:24" s="147" customFormat="1" ht="17.25" thickBot="1" x14ac:dyDescent="0.35">
      <c r="A31" s="130">
        <v>44924</v>
      </c>
      <c r="B31" s="131" t="s">
        <v>97</v>
      </c>
      <c r="C31" s="132">
        <v>3</v>
      </c>
      <c r="D31" s="193">
        <v>2</v>
      </c>
      <c r="E31" s="194">
        <v>1</v>
      </c>
      <c r="F31" s="194">
        <v>2</v>
      </c>
      <c r="G31" s="135">
        <f t="shared" si="0"/>
        <v>830000</v>
      </c>
      <c r="H31" s="135">
        <f t="shared" si="1"/>
        <v>498000</v>
      </c>
      <c r="I31" s="195">
        <v>5</v>
      </c>
      <c r="J31" s="196">
        <v>2490000</v>
      </c>
      <c r="K31" s="196"/>
      <c r="L31" s="197"/>
      <c r="M31" s="154"/>
      <c r="N31" s="172"/>
      <c r="O31" s="156"/>
      <c r="P31" s="198"/>
      <c r="Q31" s="198"/>
      <c r="R31" s="199"/>
      <c r="S31" s="200"/>
      <c r="T31" s="160"/>
      <c r="U31" s="146"/>
      <c r="V31" s="209"/>
      <c r="W31" s="146"/>
      <c r="X31" s="146"/>
    </row>
    <row r="32" spans="1:24" ht="17.25" thickBot="1" x14ac:dyDescent="0.35">
      <c r="A32" s="130">
        <v>44925</v>
      </c>
      <c r="B32" s="131" t="s">
        <v>91</v>
      </c>
      <c r="C32" s="132">
        <v>4</v>
      </c>
      <c r="D32" s="193">
        <v>4</v>
      </c>
      <c r="E32" s="194">
        <v>0</v>
      </c>
      <c r="F32" s="194">
        <v>2</v>
      </c>
      <c r="G32" s="135">
        <f t="shared" si="0"/>
        <v>902500</v>
      </c>
      <c r="H32" s="135">
        <f t="shared" si="1"/>
        <v>722000</v>
      </c>
      <c r="I32" s="195">
        <v>5</v>
      </c>
      <c r="J32" s="196">
        <v>3610000</v>
      </c>
      <c r="K32" s="196"/>
      <c r="L32" s="197"/>
      <c r="M32" s="154"/>
      <c r="N32" s="172"/>
      <c r="O32" s="156"/>
      <c r="P32" s="198"/>
      <c r="Q32" s="198"/>
      <c r="R32" s="199"/>
      <c r="S32" s="200"/>
      <c r="T32" s="160"/>
      <c r="V32" s="201"/>
    </row>
    <row r="33" spans="1:24" ht="17.25" thickBot="1" x14ac:dyDescent="0.35">
      <c r="A33" s="162">
        <v>44926</v>
      </c>
      <c r="B33" s="163" t="s">
        <v>92</v>
      </c>
      <c r="C33" s="210"/>
      <c r="D33" s="165"/>
      <c r="E33" s="166"/>
      <c r="F33" s="166"/>
      <c r="G33" s="167" t="str">
        <f t="shared" si="0"/>
        <v>0</v>
      </c>
      <c r="H33" s="167" t="str">
        <f t="shared" si="1"/>
        <v>0</v>
      </c>
      <c r="I33" s="168"/>
      <c r="J33" s="169"/>
      <c r="K33" s="169"/>
      <c r="L33" s="170"/>
      <c r="M33" s="171"/>
      <c r="N33" s="172"/>
      <c r="O33" s="156">
        <f>SUM(P33,Q33,R33,S33,T33)</f>
        <v>0</v>
      </c>
      <c r="P33" s="198"/>
      <c r="Q33" s="198"/>
      <c r="R33" s="199"/>
      <c r="S33" s="200"/>
      <c r="T33" s="160"/>
    </row>
    <row r="34" spans="1:24" s="192" customFormat="1" ht="17.25" thickBot="1" x14ac:dyDescent="0.35">
      <c r="A34" s="211"/>
      <c r="B34" s="131"/>
      <c r="C34" s="212"/>
      <c r="D34" s="213"/>
      <c r="E34" s="214"/>
      <c r="F34" s="214"/>
      <c r="G34" s="215"/>
      <c r="H34" s="215"/>
      <c r="I34" s="216"/>
      <c r="J34" s="217"/>
      <c r="K34" s="196"/>
      <c r="L34" s="218"/>
      <c r="M34" s="219"/>
      <c r="N34" s="219"/>
      <c r="O34" s="220"/>
      <c r="P34" s="221"/>
      <c r="Q34" s="221"/>
      <c r="R34" s="222"/>
      <c r="S34" s="223"/>
      <c r="T34" s="224"/>
      <c r="U34" s="190"/>
      <c r="V34" s="190"/>
      <c r="W34" s="190"/>
      <c r="X34" s="190"/>
    </row>
    <row r="35" spans="1:24" ht="19.5" thickBot="1" x14ac:dyDescent="0.35">
      <c r="A35" s="225"/>
      <c r="B35" s="226"/>
      <c r="C35" s="227">
        <f>SUM(C3:C33)</f>
        <v>93</v>
      </c>
      <c r="D35" s="227">
        <f>SUM(D3:D33)</f>
        <v>32</v>
      </c>
      <c r="E35" s="227">
        <f>SUM(E3:E33)</f>
        <v>61</v>
      </c>
      <c r="F35" s="227">
        <f>SUM(F3:F33)</f>
        <v>62</v>
      </c>
      <c r="G35" s="215">
        <f>AVERAGE(G3:G33)</f>
        <v>910877.70562770555</v>
      </c>
      <c r="H35" s="215">
        <f>AVERAGE(H3:H33)</f>
        <v>602575.75757575757</v>
      </c>
      <c r="I35" s="228"/>
      <c r="J35" s="229">
        <f>SUM(J3:J33)</f>
        <v>84430000</v>
      </c>
      <c r="K35" s="230"/>
      <c r="L35" s="230">
        <f t="shared" ref="L35:T35" si="3">SUM(L3:L33)</f>
        <v>0</v>
      </c>
      <c r="M35" s="231">
        <f t="shared" si="3"/>
        <v>0</v>
      </c>
      <c r="N35" s="232">
        <f t="shared" si="3"/>
        <v>0</v>
      </c>
      <c r="O35" s="233">
        <f t="shared" si="3"/>
        <v>0</v>
      </c>
      <c r="P35" s="234">
        <f t="shared" si="3"/>
        <v>0</v>
      </c>
      <c r="Q35" s="234">
        <f t="shared" si="3"/>
        <v>0</v>
      </c>
      <c r="R35" s="234">
        <f t="shared" si="3"/>
        <v>0</v>
      </c>
      <c r="S35" s="234">
        <f t="shared" si="3"/>
        <v>0</v>
      </c>
      <c r="T35" s="235">
        <f t="shared" si="3"/>
        <v>0</v>
      </c>
    </row>
    <row r="36" spans="1:24" ht="25.5" customHeight="1" thickBot="1" x14ac:dyDescent="0.3">
      <c r="A36" s="236"/>
      <c r="B36" s="237"/>
      <c r="C36" s="238"/>
      <c r="D36" s="239">
        <f>D35/C35</f>
        <v>0.34408602150537637</v>
      </c>
      <c r="E36" s="239">
        <f>E35/C35</f>
        <v>0.65591397849462363</v>
      </c>
      <c r="F36" s="239">
        <f>F35/C35</f>
        <v>0.66666666666666663</v>
      </c>
      <c r="G36" s="240">
        <v>55</v>
      </c>
      <c r="H36" s="241"/>
      <c r="I36" s="241"/>
      <c r="J36" s="242">
        <f>AVERAGE(J3:J33)</f>
        <v>3837727.2727272729</v>
      </c>
      <c r="K36" s="242"/>
      <c r="L36" s="243"/>
      <c r="M36" s="244"/>
      <c r="N36" s="245" t="s">
        <v>98</v>
      </c>
      <c r="O36" s="245" t="s">
        <v>99</v>
      </c>
      <c r="P36" s="246" t="s">
        <v>85</v>
      </c>
      <c r="Q36" s="246" t="s">
        <v>86</v>
      </c>
      <c r="R36" s="246" t="s">
        <v>87</v>
      </c>
      <c r="S36" s="246" t="s">
        <v>88</v>
      </c>
      <c r="T36" s="247" t="s">
        <v>89</v>
      </c>
    </row>
    <row r="37" spans="1:24" ht="26.25" customHeight="1" x14ac:dyDescent="0.3">
      <c r="A37" s="248" t="s">
        <v>100</v>
      </c>
      <c r="B37" s="249" t="s">
        <v>101</v>
      </c>
      <c r="C37" s="249"/>
      <c r="D37" s="249"/>
      <c r="E37" s="249"/>
      <c r="F37" s="249"/>
      <c r="G37" s="249"/>
      <c r="H37" s="249"/>
      <c r="I37" s="249"/>
      <c r="J37" s="249"/>
      <c r="K37" s="249"/>
      <c r="L37" s="250">
        <f>L35/J35</f>
        <v>0</v>
      </c>
      <c r="M37" s="251"/>
      <c r="N37" s="252">
        <f>N35/J35</f>
        <v>0</v>
      </c>
      <c r="O37" s="253">
        <f>O35/J35</f>
        <v>0</v>
      </c>
      <c r="P37" s="254" t="e">
        <f>P35/O35</f>
        <v>#DIV/0!</v>
      </c>
      <c r="Q37" s="254" t="e">
        <f>Q35/O35</f>
        <v>#DIV/0!</v>
      </c>
      <c r="R37" s="254" t="e">
        <f>R35/O35</f>
        <v>#DIV/0!</v>
      </c>
      <c r="S37" s="254" t="e">
        <f>S35/O35</f>
        <v>#DIV/0!</v>
      </c>
      <c r="T37" s="255" t="e">
        <f>T35/O35</f>
        <v>#DIV/0!</v>
      </c>
    </row>
    <row r="38" spans="1:24" ht="32.25" thickBot="1" x14ac:dyDescent="0.35">
      <c r="A38" s="256"/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8"/>
      <c r="M38" s="259"/>
      <c r="N38" s="260"/>
      <c r="O38" s="261"/>
      <c r="P38" s="262"/>
      <c r="Q38" s="262"/>
      <c r="R38" s="262"/>
      <c r="S38" s="262"/>
      <c r="T38" s="263"/>
    </row>
    <row r="40" spans="1:24" x14ac:dyDescent="0.3">
      <c r="I40" s="117">
        <v>59178000</v>
      </c>
    </row>
  </sheetData>
  <mergeCells count="2">
    <mergeCell ref="B1:M1"/>
    <mergeCell ref="O1:T1"/>
  </mergeCells>
  <phoneticPr fontId="1" type="noConversion"/>
  <pageMargins left="0.7" right="0.7" top="0.75" bottom="0.75" header="0.3" footer="0.3"/>
  <pageSetup paperSize="9" scale="3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BCE3-3549-49F7-A14A-C8F64965B022}">
  <dimension ref="A1:B12"/>
  <sheetViews>
    <sheetView workbookViewId="0">
      <selection activeCell="B15" sqref="B15"/>
    </sheetView>
  </sheetViews>
  <sheetFormatPr defaultRowHeight="16.5" x14ac:dyDescent="0.3"/>
  <sheetData>
    <row r="1" spans="1:2" x14ac:dyDescent="0.3">
      <c r="A1" t="s">
        <v>108</v>
      </c>
      <c r="B1">
        <v>31</v>
      </c>
    </row>
    <row r="2" spans="1:2" x14ac:dyDescent="0.3">
      <c r="A2" t="s">
        <v>109</v>
      </c>
      <c r="B2">
        <v>28</v>
      </c>
    </row>
    <row r="3" spans="1:2" x14ac:dyDescent="0.3">
      <c r="A3" t="s">
        <v>110</v>
      </c>
      <c r="B3">
        <v>31</v>
      </c>
    </row>
    <row r="4" spans="1:2" x14ac:dyDescent="0.3">
      <c r="A4" t="s">
        <v>111</v>
      </c>
      <c r="B4">
        <v>30</v>
      </c>
    </row>
    <row r="5" spans="1:2" x14ac:dyDescent="0.3">
      <c r="A5" t="s">
        <v>112</v>
      </c>
      <c r="B5">
        <v>31</v>
      </c>
    </row>
    <row r="6" spans="1:2" x14ac:dyDescent="0.3">
      <c r="A6" t="s">
        <v>113</v>
      </c>
      <c r="B6">
        <v>30</v>
      </c>
    </row>
    <row r="7" spans="1:2" x14ac:dyDescent="0.3">
      <c r="A7" t="s">
        <v>114</v>
      </c>
      <c r="B7">
        <v>31</v>
      </c>
    </row>
    <row r="8" spans="1:2" x14ac:dyDescent="0.3">
      <c r="A8" t="s">
        <v>115</v>
      </c>
      <c r="B8">
        <v>31</v>
      </c>
    </row>
    <row r="9" spans="1:2" x14ac:dyDescent="0.3">
      <c r="A9" t="s">
        <v>116</v>
      </c>
      <c r="B9">
        <v>30</v>
      </c>
    </row>
    <row r="10" spans="1:2" x14ac:dyDescent="0.3">
      <c r="A10" t="s">
        <v>117</v>
      </c>
      <c r="B10">
        <v>31</v>
      </c>
    </row>
    <row r="11" spans="1:2" x14ac:dyDescent="0.3">
      <c r="A11" t="s">
        <v>118</v>
      </c>
      <c r="B11">
        <v>30</v>
      </c>
    </row>
    <row r="12" spans="1:2" x14ac:dyDescent="0.3">
      <c r="A12" t="s">
        <v>119</v>
      </c>
      <c r="B12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E255-4E15-4D21-BAEF-7343403F5ADF}">
  <dimension ref="A1:H10"/>
  <sheetViews>
    <sheetView workbookViewId="0">
      <selection activeCell="B3" sqref="B3:D3"/>
    </sheetView>
  </sheetViews>
  <sheetFormatPr defaultRowHeight="16.5" x14ac:dyDescent="0.3"/>
  <cols>
    <col min="1" max="1" width="12.125" bestFit="1" customWidth="1"/>
    <col min="2" max="4" width="11" bestFit="1" customWidth="1"/>
  </cols>
  <sheetData>
    <row r="1" spans="1:8" x14ac:dyDescent="0.3">
      <c r="A1" s="280">
        <v>345</v>
      </c>
      <c r="B1" s="280">
        <v>150</v>
      </c>
      <c r="C1" s="280">
        <v>110</v>
      </c>
      <c r="D1" s="280">
        <v>85</v>
      </c>
      <c r="E1" s="280"/>
      <c r="F1" s="280"/>
      <c r="G1" s="280"/>
      <c r="H1" s="280"/>
    </row>
    <row r="2" spans="1:8" x14ac:dyDescent="0.3">
      <c r="A2" s="280">
        <v>600000</v>
      </c>
      <c r="B2" s="280">
        <v>600001</v>
      </c>
      <c r="C2" s="280">
        <v>600002</v>
      </c>
      <c r="D2" s="280">
        <v>600003</v>
      </c>
      <c r="E2" s="280"/>
      <c r="F2" s="280"/>
      <c r="G2" s="280"/>
      <c r="H2" s="280"/>
    </row>
    <row r="3" spans="1:8" x14ac:dyDescent="0.3">
      <c r="A3" s="280">
        <f>A2*A1</f>
        <v>207000000</v>
      </c>
      <c r="B3" s="280">
        <f t="shared" ref="B3:D3" si="0">B2*B1</f>
        <v>90000150</v>
      </c>
      <c r="C3" s="280">
        <f t="shared" si="0"/>
        <v>66000220</v>
      </c>
      <c r="D3" s="280">
        <f t="shared" si="0"/>
        <v>51000255</v>
      </c>
      <c r="E3" s="280"/>
      <c r="F3" s="280"/>
      <c r="G3" s="280"/>
      <c r="H3" s="280"/>
    </row>
    <row r="4" spans="1:8" x14ac:dyDescent="0.3">
      <c r="A4" s="280"/>
      <c r="B4" s="280"/>
      <c r="C4" s="280"/>
      <c r="D4" s="280"/>
      <c r="E4" s="280"/>
      <c r="F4" s="280"/>
      <c r="G4" s="280"/>
      <c r="H4" s="280"/>
    </row>
    <row r="5" spans="1:8" x14ac:dyDescent="0.3">
      <c r="A5" s="280"/>
      <c r="B5" s="280"/>
      <c r="C5" s="280"/>
      <c r="D5" s="280"/>
      <c r="E5" s="280"/>
      <c r="F5" s="280"/>
      <c r="G5" s="280"/>
      <c r="H5" s="280"/>
    </row>
    <row r="6" spans="1:8" x14ac:dyDescent="0.3">
      <c r="A6" s="280"/>
      <c r="B6" s="280"/>
      <c r="C6" s="280"/>
      <c r="D6" s="280"/>
      <c r="E6" s="280"/>
      <c r="F6" s="280"/>
      <c r="G6" s="280"/>
      <c r="H6" s="280"/>
    </row>
    <row r="7" spans="1:8" x14ac:dyDescent="0.3">
      <c r="A7" s="280"/>
      <c r="B7" s="280"/>
      <c r="C7" s="280"/>
      <c r="D7" s="280"/>
      <c r="E7" s="280"/>
      <c r="F7" s="280"/>
      <c r="G7" s="280"/>
      <c r="H7" s="280"/>
    </row>
    <row r="8" spans="1:8" x14ac:dyDescent="0.3">
      <c r="A8" s="280"/>
      <c r="B8" s="280"/>
      <c r="C8" s="280"/>
      <c r="D8" s="280"/>
      <c r="E8" s="280"/>
      <c r="F8" s="280"/>
      <c r="G8" s="280"/>
      <c r="H8" s="280"/>
    </row>
    <row r="9" spans="1:8" x14ac:dyDescent="0.3">
      <c r="A9" s="280"/>
      <c r="B9" s="280"/>
      <c r="C9" s="280"/>
      <c r="D9" s="280"/>
      <c r="E9" s="280"/>
      <c r="F9" s="280"/>
      <c r="G9" s="280"/>
      <c r="H9" s="280"/>
    </row>
    <row r="10" spans="1:8" x14ac:dyDescent="0.3">
      <c r="A10" s="280"/>
      <c r="B10" s="280"/>
      <c r="C10" s="280"/>
      <c r="D10" s="280"/>
      <c r="E10" s="280"/>
      <c r="F10" s="280"/>
      <c r="G10" s="280"/>
      <c r="H10" s="28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출퇴근 및 급여</vt:lpstr>
      <vt:lpstr>인센</vt:lpstr>
      <vt:lpstr>주류장부</vt:lpstr>
      <vt:lpstr>달력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rladu</dc:creator>
  <cp:lastModifiedBy>rladu</cp:lastModifiedBy>
  <dcterms:created xsi:type="dcterms:W3CDTF">2023-01-05T11:17:08Z</dcterms:created>
  <dcterms:modified xsi:type="dcterms:W3CDTF">2023-01-06T14:41:27Z</dcterms:modified>
</cp:coreProperties>
</file>