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rladu\OneDrive\바탕 화면\DHY bar\마감자료\아레나\202212\"/>
    </mc:Choice>
  </mc:AlternateContent>
  <xr:revisionPtr revIDLastSave="0" documentId="13_ncr:1_{8467FBAF-52B7-4DF9-8DF7-0DBD6FF19CB4}" xr6:coauthVersionLast="47" xr6:coauthVersionMax="47" xr10:uidLastSave="{00000000-0000-0000-0000-000000000000}"/>
  <bookViews>
    <workbookView minimized="1" xWindow="1815" yWindow="1815" windowWidth="21600" windowHeight="11385" tabRatio="968" activeTab="4" xr2:uid="{00000000-000D-0000-FFFF-FFFF00000000}"/>
  </bookViews>
  <sheets>
    <sheet name="실장" sheetId="507" r:id="rId1"/>
    <sheet name="태환" sheetId="591" r:id="rId2"/>
    <sheet name="영민" sheetId="583" r:id="rId3"/>
    <sheet name="이지M" sheetId="581" r:id="rId4"/>
    <sheet name="하리" sheetId="590" r:id="rId5"/>
    <sheet name="소담" sheetId="578" r:id="rId6"/>
    <sheet name="지수" sheetId="597" r:id="rId7"/>
    <sheet name="고은" sheetId="588" r:id="rId8"/>
    <sheet name="가을" sheetId="593" r:id="rId9"/>
    <sheet name="루나" sheetId="582" r:id="rId10"/>
    <sheet name="유나" sheetId="595" r:id="rId11"/>
    <sheet name="나은" sheetId="592" r:id="rId12"/>
    <sheet name="유진" sheetId="585" r:id="rId13"/>
    <sheet name="혜빈" sheetId="598" r:id="rId14"/>
    <sheet name="유미" sheetId="580" r:id="rId15"/>
    <sheet name="아린" sheetId="596" r:id="rId16"/>
    <sheet name="시우" sheetId="594" r:id="rId17"/>
    <sheet name="세희" sheetId="586" r:id="rId18"/>
    <sheet name="아라" sheetId="587" r:id="rId19"/>
    <sheet name="시현" sheetId="584" r:id="rId20"/>
    <sheet name="소유" sheetId="579" r:id="rId21"/>
    <sheet name="인건비율" sheetId="565" r:id="rId22"/>
    <sheet name="계좌" sheetId="6" r:id="rId23"/>
    <sheet name="스케줄" sheetId="249" r:id="rId24"/>
    <sheet name="주급&amp;가불현황" sheetId="195" r:id="rId25"/>
    <sheet name="파트 원본" sheetId="167" r:id="rId26"/>
    <sheet name="복사" sheetId="433" r:id="rId27"/>
    <sheet name="Sheet2" sheetId="566" r:id="rId28"/>
  </sheets>
  <externalReferences>
    <externalReference r:id="rId29"/>
    <externalReference r:id="rId30"/>
  </externalReferences>
  <definedNames>
    <definedName name="_xlnm._FilterDatabase" localSheetId="21" hidden="1">인건비율!$A$63:$B$63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" i="565" l="1"/>
  <c r="F8" i="565" l="1"/>
  <c r="F7" i="565"/>
  <c r="F3" i="565"/>
  <c r="F13" i="565"/>
  <c r="H23" i="565"/>
  <c r="H22" i="565"/>
  <c r="H21" i="565"/>
  <c r="H20" i="565"/>
  <c r="H19" i="565"/>
  <c r="H18" i="565"/>
  <c r="H17" i="565"/>
  <c r="H16" i="565"/>
  <c r="H15" i="565"/>
  <c r="H14" i="565"/>
  <c r="G32" i="579" l="1"/>
  <c r="G31" i="579"/>
  <c r="G30" i="579"/>
  <c r="G29" i="579"/>
  <c r="G28" i="579"/>
  <c r="G27" i="579"/>
  <c r="G26" i="579"/>
  <c r="G25" i="579"/>
  <c r="G24" i="579"/>
  <c r="G23" i="579"/>
  <c r="G22" i="579"/>
  <c r="G21" i="579"/>
  <c r="G20" i="579"/>
  <c r="G19" i="579"/>
  <c r="G18" i="579"/>
  <c r="G17" i="579"/>
  <c r="G16" i="579"/>
  <c r="G15" i="579"/>
  <c r="G14" i="579"/>
  <c r="G13" i="579"/>
  <c r="G12" i="579"/>
  <c r="G11" i="579"/>
  <c r="G10" i="579"/>
  <c r="G9" i="579"/>
  <c r="G8" i="579"/>
  <c r="G7" i="579"/>
  <c r="G6" i="579"/>
  <c r="G5" i="579"/>
  <c r="G4" i="579"/>
  <c r="G3" i="579"/>
  <c r="G2" i="579"/>
  <c r="G32" i="584"/>
  <c r="G31" i="584"/>
  <c r="G30" i="584"/>
  <c r="G29" i="584"/>
  <c r="G28" i="584"/>
  <c r="G27" i="584"/>
  <c r="G26" i="584"/>
  <c r="G25" i="584"/>
  <c r="G24" i="584"/>
  <c r="G23" i="584"/>
  <c r="G22" i="584"/>
  <c r="G21" i="584"/>
  <c r="G20" i="584"/>
  <c r="G19" i="584"/>
  <c r="G18" i="584"/>
  <c r="G17" i="584"/>
  <c r="G16" i="584"/>
  <c r="G15" i="584"/>
  <c r="G14" i="584"/>
  <c r="G13" i="584"/>
  <c r="G12" i="584"/>
  <c r="G11" i="584"/>
  <c r="G10" i="584"/>
  <c r="G9" i="584"/>
  <c r="G8" i="584"/>
  <c r="G7" i="584"/>
  <c r="G6" i="584"/>
  <c r="G5" i="584"/>
  <c r="G4" i="584"/>
  <c r="G3" i="584"/>
  <c r="G2" i="584"/>
  <c r="G32" i="587"/>
  <c r="G31" i="587"/>
  <c r="G30" i="587"/>
  <c r="G29" i="587"/>
  <c r="G28" i="587"/>
  <c r="G27" i="587"/>
  <c r="G26" i="587"/>
  <c r="G25" i="587"/>
  <c r="G24" i="587"/>
  <c r="G23" i="587"/>
  <c r="G22" i="587"/>
  <c r="G21" i="587"/>
  <c r="G20" i="587"/>
  <c r="G19" i="587"/>
  <c r="G18" i="587"/>
  <c r="G17" i="587"/>
  <c r="G16" i="587"/>
  <c r="G15" i="587"/>
  <c r="G14" i="587"/>
  <c r="G13" i="587"/>
  <c r="G12" i="587"/>
  <c r="G11" i="587"/>
  <c r="G10" i="587"/>
  <c r="G9" i="587"/>
  <c r="G8" i="587"/>
  <c r="G7" i="587"/>
  <c r="G6" i="587"/>
  <c r="G5" i="587"/>
  <c r="G4" i="587"/>
  <c r="G3" i="587"/>
  <c r="G2" i="587"/>
  <c r="G32" i="586"/>
  <c r="G31" i="586"/>
  <c r="G30" i="586"/>
  <c r="G29" i="586"/>
  <c r="G28" i="586"/>
  <c r="G27" i="586"/>
  <c r="G26" i="586"/>
  <c r="G25" i="586"/>
  <c r="G24" i="586"/>
  <c r="G23" i="586"/>
  <c r="G22" i="586"/>
  <c r="G21" i="586"/>
  <c r="G20" i="586"/>
  <c r="G19" i="586"/>
  <c r="G18" i="586"/>
  <c r="G17" i="586"/>
  <c r="G16" i="586"/>
  <c r="G15" i="586"/>
  <c r="G14" i="586"/>
  <c r="G13" i="586"/>
  <c r="G12" i="586"/>
  <c r="G11" i="586"/>
  <c r="G10" i="586"/>
  <c r="G9" i="586"/>
  <c r="G8" i="586"/>
  <c r="G7" i="586"/>
  <c r="G6" i="586"/>
  <c r="G5" i="586"/>
  <c r="G4" i="586"/>
  <c r="G3" i="586"/>
  <c r="G2" i="586"/>
  <c r="G32" i="594"/>
  <c r="G31" i="594"/>
  <c r="G30" i="594"/>
  <c r="G29" i="594"/>
  <c r="G28" i="594"/>
  <c r="G27" i="594"/>
  <c r="G26" i="594"/>
  <c r="G25" i="594"/>
  <c r="G24" i="594"/>
  <c r="G23" i="594"/>
  <c r="G22" i="594"/>
  <c r="G21" i="594"/>
  <c r="G20" i="594"/>
  <c r="G19" i="594"/>
  <c r="G18" i="594"/>
  <c r="G17" i="594"/>
  <c r="G16" i="594"/>
  <c r="G15" i="594"/>
  <c r="G14" i="594"/>
  <c r="G13" i="594"/>
  <c r="G12" i="594"/>
  <c r="G11" i="594"/>
  <c r="G10" i="594"/>
  <c r="G9" i="594"/>
  <c r="G8" i="594"/>
  <c r="G7" i="594"/>
  <c r="G6" i="594"/>
  <c r="G5" i="594"/>
  <c r="G4" i="594"/>
  <c r="G3" i="594"/>
  <c r="G2" i="594"/>
  <c r="G32" i="596"/>
  <c r="G31" i="596"/>
  <c r="G30" i="596"/>
  <c r="G29" i="596"/>
  <c r="G28" i="596"/>
  <c r="G27" i="596"/>
  <c r="G26" i="596"/>
  <c r="G25" i="596"/>
  <c r="G24" i="596"/>
  <c r="G23" i="596"/>
  <c r="G22" i="596"/>
  <c r="G21" i="596"/>
  <c r="G20" i="596"/>
  <c r="G19" i="596"/>
  <c r="G18" i="596"/>
  <c r="G17" i="596"/>
  <c r="G16" i="596"/>
  <c r="G15" i="596"/>
  <c r="G14" i="596"/>
  <c r="G13" i="596"/>
  <c r="G12" i="596"/>
  <c r="G11" i="596"/>
  <c r="G10" i="596"/>
  <c r="G9" i="596"/>
  <c r="G8" i="596"/>
  <c r="G7" i="596"/>
  <c r="G6" i="596"/>
  <c r="G5" i="596"/>
  <c r="G4" i="596"/>
  <c r="G3" i="596"/>
  <c r="G2" i="596"/>
  <c r="G32" i="592"/>
  <c r="G31" i="592"/>
  <c r="G30" i="592"/>
  <c r="G29" i="592"/>
  <c r="G28" i="592"/>
  <c r="G27" i="592"/>
  <c r="G26" i="592"/>
  <c r="G25" i="592"/>
  <c r="G24" i="592"/>
  <c r="G23" i="592"/>
  <c r="G22" i="592"/>
  <c r="G21" i="592"/>
  <c r="G20" i="592"/>
  <c r="G19" i="592"/>
  <c r="G18" i="592"/>
  <c r="G17" i="592"/>
  <c r="G16" i="592"/>
  <c r="G15" i="592"/>
  <c r="G14" i="592"/>
  <c r="G13" i="592"/>
  <c r="G12" i="592"/>
  <c r="G11" i="592"/>
  <c r="G10" i="592"/>
  <c r="G9" i="592"/>
  <c r="G8" i="592"/>
  <c r="G7" i="592"/>
  <c r="G6" i="592"/>
  <c r="G5" i="592"/>
  <c r="G4" i="592"/>
  <c r="G3" i="592"/>
  <c r="G2" i="592"/>
  <c r="G32" i="598"/>
  <c r="G31" i="598"/>
  <c r="G30" i="598"/>
  <c r="G29" i="598"/>
  <c r="G28" i="598"/>
  <c r="G27" i="598"/>
  <c r="G26" i="598"/>
  <c r="G25" i="598"/>
  <c r="G24" i="598"/>
  <c r="G23" i="598"/>
  <c r="G22" i="598"/>
  <c r="G21" i="598"/>
  <c r="G20" i="598"/>
  <c r="G19" i="598"/>
  <c r="G18" i="598"/>
  <c r="G17" i="598"/>
  <c r="G16" i="598"/>
  <c r="G15" i="598"/>
  <c r="G14" i="598"/>
  <c r="G13" i="598"/>
  <c r="G12" i="598"/>
  <c r="G11" i="598"/>
  <c r="G10" i="598"/>
  <c r="G9" i="598"/>
  <c r="G8" i="598"/>
  <c r="G7" i="598"/>
  <c r="G6" i="598"/>
  <c r="G5" i="598"/>
  <c r="G4" i="598"/>
  <c r="G3" i="598"/>
  <c r="G2" i="598"/>
  <c r="G32" i="588"/>
  <c r="G31" i="588"/>
  <c r="G30" i="588"/>
  <c r="G29" i="588"/>
  <c r="G28" i="588"/>
  <c r="G27" i="588"/>
  <c r="G26" i="588"/>
  <c r="G25" i="588"/>
  <c r="G24" i="588"/>
  <c r="G23" i="588"/>
  <c r="G22" i="588"/>
  <c r="G21" i="588"/>
  <c r="G20" i="588"/>
  <c r="G19" i="588"/>
  <c r="G18" i="588"/>
  <c r="G17" i="588"/>
  <c r="G16" i="588"/>
  <c r="G15" i="588"/>
  <c r="G14" i="588"/>
  <c r="G13" i="588"/>
  <c r="G12" i="588"/>
  <c r="G11" i="588"/>
  <c r="G10" i="588"/>
  <c r="G9" i="588"/>
  <c r="G8" i="588"/>
  <c r="G7" i="588"/>
  <c r="G6" i="588"/>
  <c r="G5" i="588"/>
  <c r="G4" i="588"/>
  <c r="G3" i="588"/>
  <c r="G2" i="588"/>
  <c r="G32" i="593"/>
  <c r="G31" i="593"/>
  <c r="G30" i="593"/>
  <c r="G29" i="593"/>
  <c r="G28" i="593"/>
  <c r="G27" i="593"/>
  <c r="G26" i="593"/>
  <c r="G25" i="593"/>
  <c r="G24" i="593"/>
  <c r="G23" i="593"/>
  <c r="G22" i="593"/>
  <c r="G21" i="593"/>
  <c r="G20" i="593"/>
  <c r="G19" i="593"/>
  <c r="G18" i="593"/>
  <c r="G17" i="593"/>
  <c r="G16" i="593"/>
  <c r="G15" i="593"/>
  <c r="G14" i="593"/>
  <c r="G13" i="593"/>
  <c r="G12" i="593"/>
  <c r="G11" i="593"/>
  <c r="G10" i="593"/>
  <c r="G9" i="593"/>
  <c r="G8" i="593"/>
  <c r="G7" i="593"/>
  <c r="G6" i="593"/>
  <c r="G5" i="593"/>
  <c r="G4" i="593"/>
  <c r="G3" i="593"/>
  <c r="G2" i="593"/>
  <c r="G32" i="585"/>
  <c r="G31" i="585"/>
  <c r="G30" i="585"/>
  <c r="G29" i="585"/>
  <c r="G28" i="585"/>
  <c r="G27" i="585"/>
  <c r="G26" i="585"/>
  <c r="G25" i="585"/>
  <c r="G24" i="585"/>
  <c r="G23" i="585"/>
  <c r="G22" i="585"/>
  <c r="G21" i="585"/>
  <c r="G20" i="585"/>
  <c r="G19" i="585"/>
  <c r="G18" i="585"/>
  <c r="G17" i="585"/>
  <c r="G16" i="585"/>
  <c r="G15" i="585"/>
  <c r="G14" i="585"/>
  <c r="G13" i="585"/>
  <c r="G12" i="585"/>
  <c r="G11" i="585"/>
  <c r="G10" i="585"/>
  <c r="G9" i="585"/>
  <c r="G8" i="585"/>
  <c r="G7" i="585"/>
  <c r="G6" i="585"/>
  <c r="G5" i="585"/>
  <c r="G4" i="585"/>
  <c r="G3" i="585"/>
  <c r="G2" i="585"/>
  <c r="G32" i="582"/>
  <c r="G31" i="582"/>
  <c r="G30" i="582"/>
  <c r="G29" i="582"/>
  <c r="G28" i="582"/>
  <c r="G27" i="582"/>
  <c r="G26" i="582"/>
  <c r="G25" i="582"/>
  <c r="G24" i="582"/>
  <c r="G23" i="582"/>
  <c r="G22" i="582"/>
  <c r="G21" i="582"/>
  <c r="G20" i="582"/>
  <c r="G19" i="582"/>
  <c r="G18" i="582"/>
  <c r="G17" i="582"/>
  <c r="G16" i="582"/>
  <c r="G15" i="582"/>
  <c r="G14" i="582"/>
  <c r="G13" i="582"/>
  <c r="G12" i="582"/>
  <c r="G11" i="582"/>
  <c r="G10" i="582"/>
  <c r="G9" i="582"/>
  <c r="G8" i="582"/>
  <c r="G7" i="582"/>
  <c r="G6" i="582"/>
  <c r="G5" i="582"/>
  <c r="G4" i="582"/>
  <c r="G3" i="582"/>
  <c r="G2" i="582"/>
  <c r="G32" i="580"/>
  <c r="G31" i="580"/>
  <c r="G30" i="580"/>
  <c r="G29" i="580"/>
  <c r="G28" i="580"/>
  <c r="G27" i="580"/>
  <c r="G26" i="580"/>
  <c r="G25" i="580"/>
  <c r="G24" i="580"/>
  <c r="G23" i="580"/>
  <c r="G22" i="580"/>
  <c r="G21" i="580"/>
  <c r="G20" i="580"/>
  <c r="G19" i="580"/>
  <c r="G18" i="580"/>
  <c r="G17" i="580"/>
  <c r="G16" i="580"/>
  <c r="G15" i="580"/>
  <c r="G14" i="580"/>
  <c r="G13" i="580"/>
  <c r="G12" i="580"/>
  <c r="G11" i="580"/>
  <c r="G10" i="580"/>
  <c r="G9" i="580"/>
  <c r="G8" i="580"/>
  <c r="G7" i="580"/>
  <c r="G6" i="580"/>
  <c r="G5" i="580"/>
  <c r="G4" i="580"/>
  <c r="G3" i="580"/>
  <c r="G2" i="580"/>
  <c r="G32" i="597"/>
  <c r="G31" i="597"/>
  <c r="G30" i="597"/>
  <c r="G29" i="597"/>
  <c r="G28" i="597"/>
  <c r="G27" i="597"/>
  <c r="G26" i="597"/>
  <c r="G25" i="597"/>
  <c r="G24" i="597"/>
  <c r="G23" i="597"/>
  <c r="G22" i="597"/>
  <c r="G21" i="597"/>
  <c r="G20" i="597"/>
  <c r="G19" i="597"/>
  <c r="G18" i="597"/>
  <c r="G17" i="597"/>
  <c r="G16" i="597"/>
  <c r="G15" i="597"/>
  <c r="G14" i="597"/>
  <c r="G13" i="597"/>
  <c r="G12" i="597"/>
  <c r="G11" i="597"/>
  <c r="G10" i="597"/>
  <c r="G9" i="597"/>
  <c r="G8" i="597"/>
  <c r="G7" i="597"/>
  <c r="G6" i="597"/>
  <c r="G5" i="597"/>
  <c r="G4" i="597"/>
  <c r="G3" i="597"/>
  <c r="G2" i="597"/>
  <c r="G32" i="578"/>
  <c r="G31" i="578"/>
  <c r="G30" i="578"/>
  <c r="G29" i="578"/>
  <c r="G28" i="578"/>
  <c r="G27" i="578"/>
  <c r="G26" i="578"/>
  <c r="G25" i="578"/>
  <c r="G24" i="578"/>
  <c r="G23" i="578"/>
  <c r="G22" i="578"/>
  <c r="G21" i="578"/>
  <c r="G20" i="578"/>
  <c r="G19" i="578"/>
  <c r="G18" i="578"/>
  <c r="G17" i="578"/>
  <c r="G16" i="578"/>
  <c r="G15" i="578"/>
  <c r="G14" i="578"/>
  <c r="G13" i="578"/>
  <c r="G12" i="578"/>
  <c r="G11" i="578"/>
  <c r="G10" i="578"/>
  <c r="G9" i="578"/>
  <c r="G8" i="578"/>
  <c r="G7" i="578"/>
  <c r="G6" i="578"/>
  <c r="G5" i="578"/>
  <c r="G4" i="578"/>
  <c r="G3" i="578"/>
  <c r="G2" i="578"/>
  <c r="G32" i="590"/>
  <c r="G31" i="590"/>
  <c r="G30" i="590"/>
  <c r="G29" i="590"/>
  <c r="G28" i="590"/>
  <c r="G27" i="590"/>
  <c r="G26" i="590"/>
  <c r="G25" i="590"/>
  <c r="G24" i="590"/>
  <c r="G23" i="590"/>
  <c r="G22" i="590"/>
  <c r="G21" i="590"/>
  <c r="G20" i="590"/>
  <c r="G19" i="590"/>
  <c r="G18" i="590"/>
  <c r="G17" i="590"/>
  <c r="G16" i="590"/>
  <c r="G15" i="590"/>
  <c r="G14" i="590"/>
  <c r="G13" i="590"/>
  <c r="G12" i="590"/>
  <c r="G11" i="590"/>
  <c r="G10" i="590"/>
  <c r="G9" i="590"/>
  <c r="G8" i="590"/>
  <c r="G7" i="590"/>
  <c r="G6" i="590"/>
  <c r="G5" i="590"/>
  <c r="G4" i="590"/>
  <c r="G3" i="590"/>
  <c r="G2" i="590"/>
  <c r="G32" i="595"/>
  <c r="G31" i="595"/>
  <c r="G30" i="595"/>
  <c r="G29" i="595"/>
  <c r="G28" i="595"/>
  <c r="G27" i="595"/>
  <c r="G26" i="595"/>
  <c r="G25" i="595"/>
  <c r="G24" i="595"/>
  <c r="G23" i="595"/>
  <c r="G22" i="595"/>
  <c r="G21" i="595"/>
  <c r="G20" i="595"/>
  <c r="G19" i="595"/>
  <c r="G18" i="595"/>
  <c r="G17" i="595"/>
  <c r="G16" i="595"/>
  <c r="G15" i="595"/>
  <c r="G14" i="595"/>
  <c r="G13" i="595"/>
  <c r="G12" i="595"/>
  <c r="G11" i="595"/>
  <c r="G10" i="595"/>
  <c r="G9" i="595"/>
  <c r="G8" i="595"/>
  <c r="G7" i="595"/>
  <c r="G6" i="595"/>
  <c r="G5" i="595"/>
  <c r="G4" i="595"/>
  <c r="G3" i="595"/>
  <c r="G2" i="595"/>
  <c r="G32" i="581"/>
  <c r="G31" i="581"/>
  <c r="G30" i="581"/>
  <c r="G29" i="581"/>
  <c r="G28" i="581"/>
  <c r="G27" i="581"/>
  <c r="G26" i="581"/>
  <c r="G25" i="581"/>
  <c r="G24" i="581"/>
  <c r="G23" i="581"/>
  <c r="G22" i="581"/>
  <c r="G21" i="581"/>
  <c r="G20" i="581"/>
  <c r="G19" i="581"/>
  <c r="G18" i="581"/>
  <c r="G17" i="581"/>
  <c r="G16" i="581"/>
  <c r="G15" i="581"/>
  <c r="G14" i="581"/>
  <c r="G13" i="581"/>
  <c r="G12" i="581"/>
  <c r="G11" i="581"/>
  <c r="G10" i="581"/>
  <c r="G9" i="581"/>
  <c r="G8" i="581"/>
  <c r="G7" i="581"/>
  <c r="G6" i="581"/>
  <c r="G5" i="581"/>
  <c r="G4" i="581"/>
  <c r="G3" i="581"/>
  <c r="G2" i="581"/>
  <c r="G32" i="583"/>
  <c r="G31" i="583"/>
  <c r="G30" i="583"/>
  <c r="G29" i="583"/>
  <c r="G28" i="583"/>
  <c r="G27" i="583"/>
  <c r="G26" i="583"/>
  <c r="G25" i="583"/>
  <c r="G24" i="583"/>
  <c r="G23" i="583"/>
  <c r="G22" i="583"/>
  <c r="G21" i="583"/>
  <c r="G20" i="583"/>
  <c r="G19" i="583"/>
  <c r="G18" i="583"/>
  <c r="G17" i="583"/>
  <c r="G16" i="583"/>
  <c r="G15" i="583"/>
  <c r="G14" i="583"/>
  <c r="G13" i="583"/>
  <c r="G12" i="583"/>
  <c r="G11" i="583"/>
  <c r="G10" i="583"/>
  <c r="G9" i="583"/>
  <c r="G8" i="583"/>
  <c r="G7" i="583"/>
  <c r="G6" i="583"/>
  <c r="G5" i="583"/>
  <c r="G4" i="583"/>
  <c r="G3" i="583"/>
  <c r="G2" i="583"/>
  <c r="G32" i="591"/>
  <c r="G31" i="591"/>
  <c r="G30" i="591"/>
  <c r="G29" i="591"/>
  <c r="G28" i="591"/>
  <c r="G27" i="591"/>
  <c r="G26" i="591"/>
  <c r="G25" i="591"/>
  <c r="G24" i="591"/>
  <c r="G23" i="591"/>
  <c r="G22" i="591"/>
  <c r="G21" i="591"/>
  <c r="G20" i="591"/>
  <c r="G19" i="591"/>
  <c r="G18" i="591"/>
  <c r="G17" i="591"/>
  <c r="G16" i="591"/>
  <c r="G15" i="591"/>
  <c r="G14" i="591"/>
  <c r="G13" i="591"/>
  <c r="G12" i="591"/>
  <c r="G11" i="591"/>
  <c r="G10" i="591"/>
  <c r="G9" i="591"/>
  <c r="G8" i="591"/>
  <c r="G7" i="591"/>
  <c r="G6" i="591"/>
  <c r="G5" i="591"/>
  <c r="G4" i="591"/>
  <c r="G3" i="591"/>
  <c r="G2" i="591"/>
  <c r="G32" i="507" l="1"/>
  <c r="G31" i="507"/>
  <c r="G30" i="507"/>
  <c r="G29" i="507"/>
  <c r="G28" i="507"/>
  <c r="G27" i="507"/>
  <c r="G26" i="507"/>
  <c r="G25" i="507"/>
  <c r="G24" i="507"/>
  <c r="G23" i="507"/>
  <c r="G22" i="507"/>
  <c r="G21" i="507"/>
  <c r="G20" i="507"/>
  <c r="G19" i="507"/>
  <c r="G18" i="507"/>
  <c r="G17" i="507"/>
  <c r="G16" i="507"/>
  <c r="G15" i="507"/>
  <c r="G14" i="507"/>
  <c r="G13" i="507"/>
  <c r="G12" i="507"/>
  <c r="G11" i="507"/>
  <c r="G10" i="507"/>
  <c r="G9" i="507"/>
  <c r="G8" i="507"/>
  <c r="G7" i="507"/>
  <c r="G6" i="507"/>
  <c r="G5" i="507"/>
  <c r="G4" i="507"/>
  <c r="G3" i="507"/>
  <c r="G2" i="507"/>
  <c r="E38" i="598" l="1"/>
  <c r="J34" i="598"/>
  <c r="J35" i="598" s="1"/>
  <c r="E40" i="598" s="1"/>
  <c r="I34" i="598"/>
  <c r="I35" i="598" s="1"/>
  <c r="E39" i="598" s="1"/>
  <c r="H34" i="598"/>
  <c r="H35" i="598" s="1"/>
  <c r="E42" i="598" l="1"/>
  <c r="G34" i="598"/>
  <c r="E38" i="597"/>
  <c r="J34" i="597"/>
  <c r="J35" i="597" s="1"/>
  <c r="E40" i="597" s="1"/>
  <c r="I34" i="597"/>
  <c r="I35" i="597" s="1"/>
  <c r="E39" i="597" s="1"/>
  <c r="H34" i="597"/>
  <c r="H35" i="597" s="1"/>
  <c r="G35" i="598" l="1"/>
  <c r="G34" i="565"/>
  <c r="E43" i="598"/>
  <c r="E44" i="598" s="1"/>
  <c r="E42" i="597"/>
  <c r="G34" i="597"/>
  <c r="E38" i="596"/>
  <c r="J34" i="596"/>
  <c r="J35" i="596" s="1"/>
  <c r="E40" i="596" s="1"/>
  <c r="I34" i="596"/>
  <c r="I35" i="596" s="1"/>
  <c r="E39" i="596" s="1"/>
  <c r="H34" i="596"/>
  <c r="H35" i="596" s="1"/>
  <c r="G35" i="597" l="1"/>
  <c r="G30" i="565"/>
  <c r="E43" i="597"/>
  <c r="E44" i="597" s="1"/>
  <c r="E42" i="596"/>
  <c r="G34" i="596"/>
  <c r="G35" i="596" s="1"/>
  <c r="E38" i="595"/>
  <c r="J34" i="595"/>
  <c r="J35" i="595" s="1"/>
  <c r="E40" i="595" s="1"/>
  <c r="I34" i="595"/>
  <c r="I35" i="595" s="1"/>
  <c r="E39" i="595" s="1"/>
  <c r="H34" i="595"/>
  <c r="H35" i="595" s="1"/>
  <c r="E43" i="596" l="1"/>
  <c r="E44" i="596" s="1"/>
  <c r="E42" i="595"/>
  <c r="G34" i="595"/>
  <c r="E38" i="594"/>
  <c r="J34" i="594"/>
  <c r="J35" i="594" s="1"/>
  <c r="E40" i="594" s="1"/>
  <c r="I34" i="594"/>
  <c r="I35" i="594" s="1"/>
  <c r="E39" i="594" s="1"/>
  <c r="H34" i="594"/>
  <c r="H35" i="594" s="1"/>
  <c r="G35" i="595" l="1"/>
  <c r="G32" i="565"/>
  <c r="E43" i="595"/>
  <c r="E44" i="595" s="1"/>
  <c r="E42" i="594"/>
  <c r="G34" i="594"/>
  <c r="G35" i="594" s="1"/>
  <c r="E43" i="594" l="1"/>
  <c r="E44" i="594" s="1"/>
  <c r="H36" i="565"/>
  <c r="H37" i="565"/>
  <c r="H34" i="586" l="1"/>
  <c r="E38" i="593" l="1"/>
  <c r="J34" i="593"/>
  <c r="J35" i="593" s="1"/>
  <c r="E40" i="593" s="1"/>
  <c r="I34" i="593"/>
  <c r="I35" i="593" s="1"/>
  <c r="E39" i="593" s="1"/>
  <c r="H34" i="593"/>
  <c r="H35" i="593" l="1"/>
  <c r="E42" i="593"/>
  <c r="G34" i="593"/>
  <c r="E38" i="592"/>
  <c r="J34" i="592"/>
  <c r="J35" i="592" s="1"/>
  <c r="E40" i="592" s="1"/>
  <c r="I34" i="592"/>
  <c r="I35" i="592" s="1"/>
  <c r="E39" i="592" s="1"/>
  <c r="H34" i="592"/>
  <c r="H35" i="592" s="1"/>
  <c r="E38" i="591"/>
  <c r="J34" i="591"/>
  <c r="J35" i="591" s="1"/>
  <c r="E40" i="591" s="1"/>
  <c r="I34" i="591"/>
  <c r="I35" i="591" s="1"/>
  <c r="E39" i="591" s="1"/>
  <c r="E42" i="591" s="1"/>
  <c r="H34" i="591"/>
  <c r="G35" i="593" l="1"/>
  <c r="G28" i="565"/>
  <c r="H35" i="591"/>
  <c r="G7" i="565"/>
  <c r="E42" i="592"/>
  <c r="E43" i="593"/>
  <c r="E44" i="593" s="1"/>
  <c r="E43" i="592"/>
  <c r="E44" i="592" s="1"/>
  <c r="G34" i="592"/>
  <c r="G33" i="565" s="1"/>
  <c r="E43" i="591"/>
  <c r="E44" i="591" s="1"/>
  <c r="G34" i="591"/>
  <c r="G35" i="591" s="1"/>
  <c r="H34" i="588"/>
  <c r="G34" i="588"/>
  <c r="G31" i="565" s="1"/>
  <c r="H34" i="587"/>
  <c r="H34" i="590"/>
  <c r="H34" i="584"/>
  <c r="H34" i="583"/>
  <c r="G8" i="565" s="1"/>
  <c r="G34" i="583"/>
  <c r="H34" i="578"/>
  <c r="G34" i="578"/>
  <c r="G27" i="565" s="1"/>
  <c r="H34" i="582"/>
  <c r="G34" i="582"/>
  <c r="G29" i="565" s="1"/>
  <c r="H34" i="580"/>
  <c r="H34" i="579"/>
  <c r="G35" i="592" l="1"/>
  <c r="E38" i="590"/>
  <c r="J34" i="590"/>
  <c r="J35" i="590" s="1"/>
  <c r="E40" i="590" s="1"/>
  <c r="I34" i="590"/>
  <c r="I35" i="590" s="1"/>
  <c r="E39" i="590" s="1"/>
  <c r="H35" i="590"/>
  <c r="G34" i="590" l="1"/>
  <c r="G26" i="565" s="1"/>
  <c r="E42" i="590"/>
  <c r="G35" i="590" l="1"/>
  <c r="E43" i="590"/>
  <c r="E44" i="590" s="1"/>
  <c r="E38" i="588" l="1"/>
  <c r="J34" i="588"/>
  <c r="J35" i="588" s="1"/>
  <c r="E40" i="588" s="1"/>
  <c r="I34" i="588"/>
  <c r="I35" i="588" s="1"/>
  <c r="E39" i="588" s="1"/>
  <c r="H35" i="588"/>
  <c r="E38" i="587"/>
  <c r="J34" i="587"/>
  <c r="J35" i="587" s="1"/>
  <c r="E40" i="587" s="1"/>
  <c r="I34" i="587"/>
  <c r="I35" i="587" s="1"/>
  <c r="E39" i="587" s="1"/>
  <c r="H35" i="587"/>
  <c r="G34" i="587"/>
  <c r="E42" i="587" l="1"/>
  <c r="E43" i="587" s="1"/>
  <c r="E44" i="587" s="1"/>
  <c r="E42" i="588"/>
  <c r="G35" i="588"/>
  <c r="G35" i="587"/>
  <c r="E38" i="586"/>
  <c r="J34" i="586"/>
  <c r="J35" i="586" s="1"/>
  <c r="E40" i="586" s="1"/>
  <c r="I34" i="586"/>
  <c r="I35" i="586" s="1"/>
  <c r="E39" i="586" s="1"/>
  <c r="H35" i="586"/>
  <c r="E38" i="585"/>
  <c r="J34" i="585"/>
  <c r="J35" i="585" s="1"/>
  <c r="E40" i="585" s="1"/>
  <c r="I34" i="585"/>
  <c r="I35" i="585" s="1"/>
  <c r="E39" i="585" s="1"/>
  <c r="H34" i="585"/>
  <c r="H35" i="585" l="1"/>
  <c r="G34" i="586"/>
  <c r="G35" i="586" s="1"/>
  <c r="E43" i="588"/>
  <c r="E44" i="588" s="1"/>
  <c r="E42" i="586"/>
  <c r="E42" i="585"/>
  <c r="G34" i="585"/>
  <c r="E38" i="584"/>
  <c r="J34" i="584"/>
  <c r="J35" i="584" s="1"/>
  <c r="E40" i="584" s="1"/>
  <c r="I34" i="584"/>
  <c r="I35" i="584" s="1"/>
  <c r="E39" i="584" s="1"/>
  <c r="H35" i="584"/>
  <c r="G35" i="585" l="1"/>
  <c r="G35" i="565"/>
  <c r="G34" i="584"/>
  <c r="E43" i="586"/>
  <c r="E44" i="586" s="1"/>
  <c r="E43" i="585"/>
  <c r="E44" i="585" s="1"/>
  <c r="E42" i="584"/>
  <c r="G35" i="584" l="1"/>
  <c r="E43" i="584"/>
  <c r="E44" i="584" s="1"/>
  <c r="E38" i="583" l="1"/>
  <c r="J34" i="583"/>
  <c r="J35" i="583" s="1"/>
  <c r="E40" i="583" s="1"/>
  <c r="I34" i="583"/>
  <c r="I35" i="583" s="1"/>
  <c r="E39" i="583" s="1"/>
  <c r="H35" i="583"/>
  <c r="E42" i="583" l="1"/>
  <c r="G35" i="583"/>
  <c r="E38" i="582"/>
  <c r="J34" i="582"/>
  <c r="J35" i="582" s="1"/>
  <c r="E40" i="582" s="1"/>
  <c r="I34" i="582"/>
  <c r="I35" i="582" s="1"/>
  <c r="E39" i="582" s="1"/>
  <c r="H35" i="582"/>
  <c r="E43" i="583" l="1"/>
  <c r="E44" i="583" s="1"/>
  <c r="E42" i="582"/>
  <c r="G35" i="582"/>
  <c r="E38" i="581"/>
  <c r="J34" i="581"/>
  <c r="J35" i="581" s="1"/>
  <c r="E40" i="581" s="1"/>
  <c r="I35" i="581"/>
  <c r="E39" i="581" s="1"/>
  <c r="E42" i="581" s="1"/>
  <c r="H35" i="581"/>
  <c r="G13" i="565" s="1"/>
  <c r="G35" i="581" l="1"/>
  <c r="E43" i="582"/>
  <c r="E44" i="582" s="1"/>
  <c r="E43" i="581"/>
  <c r="E44" i="581" s="1"/>
  <c r="E38" i="580"/>
  <c r="J34" i="580"/>
  <c r="J35" i="580" s="1"/>
  <c r="E40" i="580" s="1"/>
  <c r="I34" i="580"/>
  <c r="I35" i="580" s="1"/>
  <c r="E39" i="580" s="1"/>
  <c r="H35" i="580"/>
  <c r="E38" i="579"/>
  <c r="J34" i="579"/>
  <c r="J35" i="579" s="1"/>
  <c r="E40" i="579" s="1"/>
  <c r="I34" i="579"/>
  <c r="I35" i="579" s="1"/>
  <c r="E39" i="579" s="1"/>
  <c r="H35" i="579"/>
  <c r="E38" i="578"/>
  <c r="J34" i="578"/>
  <c r="J35" i="578" s="1"/>
  <c r="E40" i="578" s="1"/>
  <c r="I34" i="578"/>
  <c r="I35" i="578" s="1"/>
  <c r="E39" i="578" s="1"/>
  <c r="H35" i="578"/>
  <c r="G34" i="580" l="1"/>
  <c r="E42" i="580"/>
  <c r="E42" i="579"/>
  <c r="G34" i="579"/>
  <c r="E42" i="578"/>
  <c r="G35" i="578"/>
  <c r="G35" i="580" l="1"/>
  <c r="G35" i="579"/>
  <c r="E43" i="580"/>
  <c r="E44" i="580" s="1"/>
  <c r="E43" i="579"/>
  <c r="E44" i="579" s="1"/>
  <c r="E43" i="578"/>
  <c r="E44" i="578" s="1"/>
  <c r="H26" i="565"/>
  <c r="E38" i="507" l="1"/>
  <c r="J34" i="507"/>
  <c r="J35" i="507" s="1"/>
  <c r="E40" i="507" s="1"/>
  <c r="I34" i="507"/>
  <c r="I35" i="507" s="1"/>
  <c r="E39" i="507" s="1"/>
  <c r="H34" i="507"/>
  <c r="G3" i="565" s="1"/>
  <c r="H35" i="507" l="1"/>
  <c r="E42" i="507"/>
  <c r="G34" i="507"/>
  <c r="G35" i="507" s="1"/>
  <c r="E43" i="507" l="1"/>
  <c r="E44" i="507" s="1"/>
  <c r="H29" i="565"/>
  <c r="H27" i="565"/>
  <c r="H30" i="565" l="1"/>
  <c r="F2" i="565" l="1"/>
  <c r="H2" i="565" s="1"/>
  <c r="H3" i="565"/>
  <c r="H4" i="565"/>
  <c r="H5" i="565"/>
  <c r="H6" i="565"/>
  <c r="H7" i="565"/>
  <c r="H8" i="565"/>
  <c r="H9" i="565"/>
  <c r="H11" i="565"/>
  <c r="H13" i="565"/>
  <c r="H28" i="565"/>
  <c r="H31" i="565"/>
  <c r="H32" i="565"/>
  <c r="H33" i="565"/>
  <c r="H34" i="565"/>
  <c r="H35" i="565"/>
  <c r="H39" i="565"/>
  <c r="H43" i="565"/>
  <c r="H48" i="565"/>
  <c r="I48" i="565"/>
  <c r="H49" i="565"/>
  <c r="I49" i="565"/>
  <c r="H50" i="565"/>
  <c r="I50" i="565"/>
  <c r="H51" i="565"/>
  <c r="H52" i="565"/>
  <c r="I52" i="565"/>
  <c r="H53" i="565"/>
  <c r="I53" i="565"/>
  <c r="H54" i="565"/>
  <c r="H61" i="565" l="1"/>
  <c r="H63" i="565" s="1"/>
  <c r="J21" i="249" l="1"/>
  <c r="AH21" i="249" l="1"/>
  <c r="E21" i="249" l="1"/>
  <c r="F21" i="249"/>
  <c r="G21" i="249"/>
  <c r="H21" i="249"/>
  <c r="I21" i="249"/>
  <c r="K21" i="249"/>
  <c r="L21" i="249"/>
  <c r="M21" i="249"/>
  <c r="N21" i="249"/>
  <c r="O21" i="249"/>
  <c r="P21" i="249"/>
  <c r="Q21" i="249"/>
  <c r="R21" i="249"/>
  <c r="S21" i="249"/>
  <c r="T21" i="249"/>
  <c r="U21" i="249"/>
  <c r="V21" i="249"/>
  <c r="AI21" i="249" l="1"/>
  <c r="AG21" i="249"/>
  <c r="AF21" i="249"/>
  <c r="AE21" i="249"/>
  <c r="AD21" i="249"/>
  <c r="AC21" i="249"/>
  <c r="AB21" i="249"/>
  <c r="AA21" i="249"/>
  <c r="Z21" i="249"/>
  <c r="Y21" i="249"/>
  <c r="X21" i="249"/>
  <c r="W21" i="249"/>
  <c r="E38" i="433" l="1"/>
  <c r="E37" i="433"/>
  <c r="E36" i="433"/>
  <c r="J34" i="433"/>
  <c r="I34" i="433"/>
  <c r="H34" i="433"/>
  <c r="G33" i="433"/>
  <c r="G32" i="433"/>
  <c r="G31" i="433"/>
  <c r="G30" i="433"/>
  <c r="G29" i="433"/>
  <c r="G28" i="433"/>
  <c r="G27" i="433"/>
  <c r="G26" i="433"/>
  <c r="G25" i="433"/>
  <c r="G24" i="433"/>
  <c r="G23" i="433"/>
  <c r="G22" i="433"/>
  <c r="G21" i="433"/>
  <c r="G20" i="433"/>
  <c r="G19" i="433"/>
  <c r="G18" i="433"/>
  <c r="G17" i="433"/>
  <c r="G16" i="433"/>
  <c r="G15" i="433"/>
  <c r="G14" i="433"/>
  <c r="G13" i="433"/>
  <c r="G12" i="433"/>
  <c r="G11" i="433"/>
  <c r="G10" i="433"/>
  <c r="G9" i="433"/>
  <c r="G8" i="433"/>
  <c r="G7" i="433"/>
  <c r="G6" i="433"/>
  <c r="G5" i="433"/>
  <c r="G4" i="433"/>
  <c r="G3" i="433"/>
  <c r="G34" i="433" l="1"/>
  <c r="E40" i="433"/>
  <c r="E41" i="433" s="1"/>
  <c r="E42" i="433" s="1"/>
  <c r="J34" i="167" l="1"/>
  <c r="I34" i="167"/>
  <c r="H34" i="167"/>
  <c r="G33" i="167"/>
  <c r="G32" i="167"/>
  <c r="G31" i="167"/>
  <c r="G30" i="167"/>
  <c r="G29" i="167"/>
  <c r="G28" i="167"/>
  <c r="G27" i="167"/>
  <c r="G26" i="167"/>
  <c r="G25" i="167"/>
  <c r="G24" i="167"/>
  <c r="G23" i="167"/>
  <c r="G22" i="167"/>
  <c r="G21" i="167"/>
  <c r="G20" i="167"/>
  <c r="G19" i="167"/>
  <c r="G18" i="167"/>
  <c r="G17" i="167"/>
  <c r="G16" i="167"/>
  <c r="G15" i="167"/>
  <c r="G14" i="167"/>
  <c r="G13" i="167"/>
  <c r="G12" i="167"/>
  <c r="G11" i="167"/>
  <c r="G10" i="167"/>
  <c r="G9" i="167"/>
  <c r="G8" i="167"/>
  <c r="G7" i="167"/>
  <c r="G6" i="167"/>
  <c r="G5" i="167"/>
  <c r="G4" i="167"/>
  <c r="G3" i="167"/>
  <c r="G34" i="167" l="1"/>
  <c r="E37" i="167" l="1"/>
  <c r="E39" i="167"/>
  <c r="E38" i="167"/>
  <c r="E41" i="167" l="1"/>
  <c r="E42" i="167" l="1"/>
  <c r="E43" i="16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pc5</author>
  </authors>
  <commentList>
    <comment ref="E3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pc5</author>
  </authors>
  <commentList>
    <comment ref="E3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pc5</author>
  </authors>
  <commentList>
    <comment ref="E3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pc5</author>
  </authors>
  <commentList>
    <comment ref="E37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pc5</author>
  </authors>
  <commentList>
    <comment ref="E37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pc5</author>
  </authors>
  <commentList>
    <comment ref="E37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 shapeId="0" xr:uid="{00000000-0006-0000-0D00-000003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pc5</author>
  </authors>
  <commentList>
    <comment ref="E37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pc5</author>
  </authors>
  <commentList>
    <comment ref="E37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pc5</author>
  </authors>
  <commentList>
    <comment ref="E37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 shapeId="0" xr:uid="{00000000-0006-0000-1000-000003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pc5</author>
  </authors>
  <commentList>
    <comment ref="E37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 shapeId="0" xr:uid="{00000000-0006-0000-1100-000003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pc5</author>
  </authors>
  <commentList>
    <comment ref="E37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 shapeId="0" xr:uid="{00000000-0006-0000-1200-000002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 shapeId="0" xr:uid="{00000000-0006-0000-1200-000003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pc5</author>
  </authors>
  <commentList>
    <comment ref="E3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pc5</author>
  </authors>
  <commentList>
    <comment ref="E37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pc5</author>
  </authors>
  <commentList>
    <comment ref="E37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 shapeId="0" xr:uid="{00000000-0006-0000-1400-000003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POS</author>
  </authors>
  <commentList>
    <comment ref="E29" authorId="0" shapeId="0" xr:uid="{00000000-0006-0000-1800-000001000000}">
      <text>
        <r>
          <rPr>
            <b/>
            <sz val="9"/>
            <color indexed="81"/>
            <rFont val="Tahoma"/>
            <family val="2"/>
          </rPr>
          <t>POS:</t>
        </r>
        <r>
          <rPr>
            <sz val="9"/>
            <color indexed="81"/>
            <rFont val="Tahoma"/>
            <family val="2"/>
          </rPr>
          <t xml:space="preserve">
26000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pc5</author>
  </authors>
  <commentList>
    <comment ref="E36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7" authorId="0" shapeId="0" xr:uid="{00000000-0006-0000-1900-000002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7" authorId="0" shapeId="0" xr:uid="{00000000-0006-0000-1900-000003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pc5</author>
  </authors>
  <commentList>
    <comment ref="E35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6" authorId="0" shapeId="0" xr:uid="{00000000-0006-0000-1A00-000002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9" authorId="0" shapeId="0" xr:uid="{00000000-0006-0000-1A00-000003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pc5</author>
  </authors>
  <commentList>
    <comment ref="E3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pc5</author>
  </authors>
  <commentList>
    <comment ref="E3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pc5</author>
  </authors>
  <commentList>
    <comment ref="E3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pc5</author>
  </authors>
  <commentList>
    <comment ref="E3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pc5</author>
  </authors>
  <commentList>
    <comment ref="E3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pc5</author>
  </authors>
  <commentList>
    <comment ref="E3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pc5</author>
  </authors>
  <commentList>
    <comment ref="E37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포인트급여중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8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보장급여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M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pc5: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<sst xmlns="http://schemas.openxmlformats.org/spreadsheetml/2006/main" count="2106" uniqueCount="379">
  <si>
    <t>출근시간</t>
    <phoneticPr fontId="5" type="noConversion"/>
  </si>
  <si>
    <t>퇴근시간</t>
    <phoneticPr fontId="5" type="noConversion"/>
  </si>
  <si>
    <t>날짜</t>
    <phoneticPr fontId="5" type="noConversion"/>
  </si>
  <si>
    <t>요일</t>
    <phoneticPr fontId="5" type="noConversion"/>
  </si>
  <si>
    <t>시</t>
    <phoneticPr fontId="5" type="noConversion"/>
  </si>
  <si>
    <t>분</t>
    <phoneticPr fontId="5" type="noConversion"/>
  </si>
  <si>
    <t>근무시간</t>
    <phoneticPr fontId="5" type="noConversion"/>
  </si>
  <si>
    <t>근무일수</t>
    <phoneticPr fontId="5" type="noConversion"/>
  </si>
  <si>
    <t>내용</t>
    <phoneticPr fontId="5" type="noConversion"/>
  </si>
  <si>
    <r>
      <t xml:space="preserve">     결근 – 결근일은 근무일수에서 제외됨.
   연락후 결근 - 10만원 단. 진단서 제출시 벌금 면제
       무단결근 - 15만원 
       무단결근 2회시 - 퇴사권유 
       지각 및 조기퇴근 - 시간당</t>
    </r>
    <r>
      <rPr>
        <sz val="11"/>
        <color indexed="10"/>
        <rFont val="돋움"/>
        <family val="3"/>
        <charset val="129"/>
      </rPr>
      <t xml:space="preserve"> 3만원</t>
    </r>
    <r>
      <rPr>
        <sz val="11"/>
        <color theme="1"/>
        <rFont val="맑은 고딕"/>
        <family val="3"/>
        <charset val="129"/>
        <scheme val="minor"/>
      </rPr>
      <t xml:space="preserve"> 
       예외사항 : 관혼상제 진단서 첨부한 병가 
 알바 벌금 규정 
      1분 ~ 30분 -  5천원
     30분 ~ 1시간 - 1만원 
     1시간 ~ 2시간 - 2만원 
     2시간 ~ 3시간 - 3만원 
     당일결근 - 8만원
      무단결근 - 10만원
</t>
    </r>
    <phoneticPr fontId="5" type="noConversion"/>
  </si>
  <si>
    <t>기본급</t>
    <phoneticPr fontId="5" type="noConversion"/>
  </si>
  <si>
    <t>포인트</t>
    <phoneticPr fontId="5" type="noConversion"/>
  </si>
  <si>
    <t>직원</t>
  </si>
  <si>
    <t>파트타임</t>
  </si>
  <si>
    <t>포인트</t>
  </si>
  <si>
    <t>급여</t>
  </si>
  <si>
    <t>시급</t>
  </si>
  <si>
    <t>0~9</t>
  </si>
  <si>
    <t>0~4</t>
    <phoneticPr fontId="5" type="noConversion"/>
  </si>
  <si>
    <t>직원</t>
    <phoneticPr fontId="5" type="noConversion"/>
  </si>
  <si>
    <t>파트</t>
    <phoneticPr fontId="5" type="noConversion"/>
  </si>
  <si>
    <t>근무일수</t>
    <phoneticPr fontId="4" type="noConversion"/>
  </si>
  <si>
    <t>근무할일수</t>
    <phoneticPr fontId="4" type="noConversion"/>
  </si>
  <si>
    <t>보장급여</t>
    <phoneticPr fontId="4" type="noConversion"/>
  </si>
  <si>
    <t>포인트급여</t>
    <phoneticPr fontId="4" type="noConversion"/>
  </si>
  <si>
    <t>350격보장</t>
    <phoneticPr fontId="4" type="noConversion"/>
  </si>
  <si>
    <t>근무계산</t>
    <phoneticPr fontId="4" type="noConversion"/>
  </si>
  <si>
    <t>원천징수</t>
    <phoneticPr fontId="5" type="noConversion"/>
  </si>
  <si>
    <t>지각/조퇴</t>
    <phoneticPr fontId="5" type="noConversion"/>
  </si>
  <si>
    <t>결근</t>
    <phoneticPr fontId="4" type="noConversion"/>
  </si>
  <si>
    <t>가불</t>
    <phoneticPr fontId="4" type="noConversion"/>
  </si>
  <si>
    <t>급여총액</t>
    <phoneticPr fontId="5" type="noConversion"/>
  </si>
  <si>
    <t>지급액</t>
    <phoneticPr fontId="5" type="noConversion"/>
  </si>
  <si>
    <t>보장시급</t>
    <phoneticPr fontId="4" type="noConversion"/>
  </si>
  <si>
    <t>포인트시급</t>
    <phoneticPr fontId="4" type="noConversion"/>
  </si>
  <si>
    <t>근무시간</t>
    <phoneticPr fontId="4" type="noConversion"/>
  </si>
  <si>
    <t>기타사항</t>
    <phoneticPr fontId="4" type="noConversion"/>
  </si>
  <si>
    <t>구  분</t>
    <phoneticPr fontId="5" type="noConversion"/>
  </si>
  <si>
    <t>이름</t>
    <phoneticPr fontId="5" type="noConversion"/>
  </si>
  <si>
    <t>예금주</t>
    <phoneticPr fontId="5" type="noConversion"/>
  </si>
  <si>
    <t>닉네임</t>
    <phoneticPr fontId="5" type="noConversion"/>
  </si>
  <si>
    <t>계좌번호</t>
    <phoneticPr fontId="5" type="noConversion"/>
  </si>
  <si>
    <t>은행명</t>
    <phoneticPr fontId="5" type="noConversion"/>
  </si>
  <si>
    <t>결근</t>
    <phoneticPr fontId="5" type="noConversion"/>
  </si>
  <si>
    <t>금</t>
  </si>
  <si>
    <t>토</t>
  </si>
  <si>
    <t>일</t>
  </si>
  <si>
    <t>월</t>
  </si>
  <si>
    <t>화</t>
  </si>
  <si>
    <t>수</t>
  </si>
  <si>
    <t>목</t>
  </si>
  <si>
    <t>수</t>
    <phoneticPr fontId="4" type="noConversion"/>
  </si>
  <si>
    <t>유나</t>
    <phoneticPr fontId="3" type="noConversion"/>
  </si>
  <si>
    <t>닉네임</t>
    <phoneticPr fontId="5" type="noConversion"/>
  </si>
  <si>
    <t>출근일</t>
    <phoneticPr fontId="5" type="noConversion"/>
  </si>
  <si>
    <t>첫출근</t>
    <phoneticPr fontId="19" type="noConversion"/>
  </si>
  <si>
    <t>이슬</t>
    <phoneticPr fontId="3" type="noConversion"/>
  </si>
  <si>
    <t>7월 1일</t>
    <phoneticPr fontId="19" type="noConversion"/>
  </si>
  <si>
    <t>7월 2일</t>
  </si>
  <si>
    <t>7월 3일</t>
  </si>
  <si>
    <t>7월 4일</t>
  </si>
  <si>
    <t>7월 5일</t>
  </si>
  <si>
    <t>7월 6일</t>
  </si>
  <si>
    <t>7월 7일</t>
  </si>
  <si>
    <t>7월 8일</t>
  </si>
  <si>
    <t>7월 9일</t>
  </si>
  <si>
    <t>7월 10일</t>
  </si>
  <si>
    <t>7월 11일</t>
  </si>
  <si>
    <t>7월 12일</t>
  </si>
  <si>
    <t>7월 13일</t>
  </si>
  <si>
    <t>7월 14일</t>
  </si>
  <si>
    <t>7월 15일</t>
  </si>
  <si>
    <t>7월 16일</t>
  </si>
  <si>
    <t>7월 17일</t>
  </si>
  <si>
    <t>7월 18일</t>
  </si>
  <si>
    <t>7월 19일</t>
  </si>
  <si>
    <t>7월 20일</t>
  </si>
  <si>
    <t>7월 21일</t>
  </si>
  <si>
    <t>7월 22일</t>
  </si>
  <si>
    <t>7월 23일</t>
  </si>
  <si>
    <t>7월 24일</t>
  </si>
  <si>
    <t>7월 25일</t>
  </si>
  <si>
    <t>7월 26일</t>
  </si>
  <si>
    <t>7월 27일</t>
  </si>
  <si>
    <t>7월 28일</t>
  </si>
  <si>
    <t>7월 29일</t>
  </si>
  <si>
    <t>7월 30일</t>
  </si>
  <si>
    <t>7월 31일</t>
  </si>
  <si>
    <t>월</t>
    <phoneticPr fontId="19" type="noConversion"/>
  </si>
  <si>
    <t>구  분</t>
    <phoneticPr fontId="5" type="noConversion"/>
  </si>
  <si>
    <t>예금주</t>
    <phoneticPr fontId="5" type="noConversion"/>
  </si>
  <si>
    <t>닉네임</t>
    <phoneticPr fontId="5" type="noConversion"/>
  </si>
  <si>
    <t>계좌번호</t>
    <phoneticPr fontId="5" type="noConversion"/>
  </si>
  <si>
    <t>은행명</t>
    <phoneticPr fontId="5" type="noConversion"/>
  </si>
  <si>
    <t>전화번호</t>
    <phoneticPr fontId="5" type="noConversion"/>
  </si>
  <si>
    <t>퇴사일</t>
    <phoneticPr fontId="5" type="noConversion"/>
  </si>
  <si>
    <t>보건증/등본</t>
    <phoneticPr fontId="5" type="noConversion"/>
  </si>
  <si>
    <t>실장</t>
  </si>
  <si>
    <t>부실장</t>
  </si>
  <si>
    <t>매니저</t>
  </si>
  <si>
    <t>파트</t>
  </si>
  <si>
    <t>파트</t>
    <phoneticPr fontId="5" type="noConversion"/>
  </si>
  <si>
    <t xml:space="preserve"> </t>
    <phoneticPr fontId="19" type="noConversion"/>
  </si>
  <si>
    <t>매출액</t>
    <phoneticPr fontId="5" type="noConversion"/>
  </si>
  <si>
    <t>일급</t>
    <phoneticPr fontId="5" type="noConversion"/>
  </si>
  <si>
    <t>전환</t>
    <phoneticPr fontId="5" type="noConversion"/>
  </si>
  <si>
    <t>만근비</t>
    <phoneticPr fontId="5" type="noConversion"/>
  </si>
  <si>
    <t>퇴사자</t>
    <phoneticPr fontId="5" type="noConversion"/>
  </si>
  <si>
    <t>인센티브</t>
    <phoneticPr fontId="5" type="noConversion"/>
  </si>
  <si>
    <t>인사팀</t>
    <phoneticPr fontId="5" type="noConversion"/>
  </si>
  <si>
    <t>고정인권비</t>
    <phoneticPr fontId="5" type="noConversion"/>
  </si>
  <si>
    <t>영업</t>
    <phoneticPr fontId="5" type="noConversion"/>
  </si>
  <si>
    <t>일일알바(주급)</t>
    <phoneticPr fontId="5" type="noConversion"/>
  </si>
  <si>
    <t>아르바이트</t>
    <phoneticPr fontId="5" type="noConversion"/>
  </si>
  <si>
    <t>아르바이트</t>
    <phoneticPr fontId="46" type="noConversion"/>
  </si>
  <si>
    <t>바텐더</t>
    <phoneticPr fontId="5" type="noConversion"/>
  </si>
  <si>
    <t>격주</t>
    <phoneticPr fontId="46" type="noConversion"/>
  </si>
  <si>
    <t>남직원</t>
    <phoneticPr fontId="46" type="noConversion"/>
  </si>
  <si>
    <t>남직원</t>
    <phoneticPr fontId="5" type="noConversion"/>
  </si>
  <si>
    <t>실장</t>
    <phoneticPr fontId="46" type="noConversion"/>
  </si>
  <si>
    <t>실장</t>
    <phoneticPr fontId="5" type="noConversion"/>
  </si>
  <si>
    <t>인건비 현황</t>
    <phoneticPr fontId="5" type="noConversion"/>
  </si>
  <si>
    <t>현재 근무일수</t>
    <phoneticPr fontId="5" type="noConversion"/>
  </si>
  <si>
    <t>Rate</t>
    <phoneticPr fontId="5" type="noConversion"/>
  </si>
  <si>
    <t>급여</t>
    <phoneticPr fontId="5" type="noConversion"/>
  </si>
  <si>
    <t>근무형태</t>
    <phoneticPr fontId="5" type="noConversion"/>
  </si>
  <si>
    <t>닉네임</t>
    <phoneticPr fontId="5" type="noConversion"/>
  </si>
  <si>
    <t>이름</t>
    <phoneticPr fontId="5" type="noConversion"/>
  </si>
  <si>
    <t>남직원</t>
    <phoneticPr fontId="5" type="noConversion"/>
  </si>
  <si>
    <t>매니저</t>
    <phoneticPr fontId="5" type="noConversion"/>
  </si>
  <si>
    <t>이성민</t>
    <phoneticPr fontId="5" type="noConversion"/>
  </si>
  <si>
    <t>3333-10-5319509</t>
    <phoneticPr fontId="5" type="noConversion"/>
  </si>
  <si>
    <t>카카오</t>
    <phoneticPr fontId="5" type="noConversion"/>
  </si>
  <si>
    <t>주민번호</t>
    <phoneticPr fontId="5" type="noConversion"/>
  </si>
  <si>
    <t>남직원</t>
    <phoneticPr fontId="5" type="noConversion"/>
  </si>
  <si>
    <t>정현우</t>
    <phoneticPr fontId="5" type="noConversion"/>
  </si>
  <si>
    <t>571901-04-353421</t>
    <phoneticPr fontId="5" type="noConversion"/>
  </si>
  <si>
    <t>장재영</t>
    <phoneticPr fontId="5" type="noConversion"/>
  </si>
  <si>
    <t>285102-04-313600</t>
    <phoneticPr fontId="5" type="noConversion"/>
  </si>
  <si>
    <t>국민</t>
    <phoneticPr fontId="5" type="noConversion"/>
  </si>
  <si>
    <t>010-7335-2350</t>
    <phoneticPr fontId="5" type="noConversion"/>
  </si>
  <si>
    <t>010-2435-5435</t>
    <phoneticPr fontId="5" type="noConversion"/>
  </si>
  <si>
    <t>950415-1553821</t>
    <phoneticPr fontId="5" type="noConversion"/>
  </si>
  <si>
    <t>960428-1484114</t>
    <phoneticPr fontId="5" type="noConversion"/>
  </si>
  <si>
    <t>이름</t>
    <phoneticPr fontId="5" type="noConversion"/>
  </si>
  <si>
    <t>가연</t>
    <phoneticPr fontId="5" type="noConversion"/>
  </si>
  <si>
    <t>이민영</t>
    <phoneticPr fontId="5" type="noConversion"/>
  </si>
  <si>
    <t>3333-13-8518414</t>
    <phoneticPr fontId="5" type="noConversion"/>
  </si>
  <si>
    <t>이지</t>
    <phoneticPr fontId="5" type="noConversion"/>
  </si>
  <si>
    <t>임수정</t>
    <phoneticPr fontId="5" type="noConversion"/>
  </si>
  <si>
    <t>301-0282-237921</t>
    <phoneticPr fontId="5" type="noConversion"/>
  </si>
  <si>
    <t>농협</t>
    <phoneticPr fontId="5" type="noConversion"/>
  </si>
  <si>
    <t>880705-2478612</t>
    <phoneticPr fontId="5" type="noConversion"/>
  </si>
  <si>
    <t>시우</t>
    <phoneticPr fontId="5" type="noConversion"/>
  </si>
  <si>
    <t>김슬이</t>
    <phoneticPr fontId="5" type="noConversion"/>
  </si>
  <si>
    <t>620-220128-700</t>
    <phoneticPr fontId="5" type="noConversion"/>
  </si>
  <si>
    <t>하나</t>
    <phoneticPr fontId="5" type="noConversion"/>
  </si>
  <si>
    <t>850503-2025410</t>
    <phoneticPr fontId="5" type="noConversion"/>
  </si>
  <si>
    <t>나리</t>
    <phoneticPr fontId="5" type="noConversion"/>
  </si>
  <si>
    <t>조예강</t>
    <phoneticPr fontId="5" type="noConversion"/>
  </si>
  <si>
    <t>3333-05-5773113</t>
    <phoneticPr fontId="5" type="noConversion"/>
  </si>
  <si>
    <t>860221-2125810</t>
    <phoneticPr fontId="5" type="noConversion"/>
  </si>
  <si>
    <t>920213-2575115</t>
    <phoneticPr fontId="5" type="noConversion"/>
  </si>
  <si>
    <t>연우</t>
    <phoneticPr fontId="5" type="noConversion"/>
  </si>
  <si>
    <t>정연은</t>
    <phoneticPr fontId="5" type="noConversion"/>
  </si>
  <si>
    <t>1002-358-762718</t>
    <phoneticPr fontId="5" type="noConversion"/>
  </si>
  <si>
    <t>우리</t>
    <phoneticPr fontId="5" type="noConversion"/>
  </si>
  <si>
    <t>001010-4248215</t>
    <phoneticPr fontId="5" type="noConversion"/>
  </si>
  <si>
    <t>나연</t>
    <phoneticPr fontId="5" type="noConversion"/>
  </si>
  <si>
    <t>신다빈</t>
    <phoneticPr fontId="5" type="noConversion"/>
  </si>
  <si>
    <t>3333-08-3503477</t>
    <phoneticPr fontId="5" type="noConversion"/>
  </si>
  <si>
    <t>001012-4469519</t>
    <phoneticPr fontId="5" type="noConversion"/>
  </si>
  <si>
    <t>유아</t>
    <phoneticPr fontId="5" type="noConversion"/>
  </si>
  <si>
    <t>김혜경</t>
    <phoneticPr fontId="5" type="noConversion"/>
  </si>
  <si>
    <t>단비</t>
    <phoneticPr fontId="5" type="noConversion"/>
  </si>
  <si>
    <t>문규리</t>
    <phoneticPr fontId="5" type="noConversion"/>
  </si>
  <si>
    <t>3333-10-5578983</t>
    <phoneticPr fontId="5" type="noConversion"/>
  </si>
  <si>
    <t>010921-4627911</t>
    <phoneticPr fontId="5" type="noConversion"/>
  </si>
  <si>
    <t>950205-2158011</t>
    <phoneticPr fontId="5" type="noConversion"/>
  </si>
  <si>
    <t>소희</t>
    <phoneticPr fontId="5" type="noConversion"/>
  </si>
  <si>
    <t>서진</t>
    <phoneticPr fontId="5" type="noConversion"/>
  </si>
  <si>
    <t>박나혜</t>
    <phoneticPr fontId="5" type="noConversion"/>
  </si>
  <si>
    <t>시현</t>
    <phoneticPr fontId="5" type="noConversion"/>
  </si>
  <si>
    <t>58410-20-1616197</t>
    <phoneticPr fontId="5" type="noConversion"/>
  </si>
  <si>
    <t>970318-2063433</t>
    <phoneticPr fontId="5" type="noConversion"/>
  </si>
  <si>
    <t>이민경</t>
    <phoneticPr fontId="5" type="noConversion"/>
  </si>
  <si>
    <t>3333-02-6519820</t>
    <phoneticPr fontId="5" type="noConversion"/>
  </si>
  <si>
    <t>실장차명</t>
    <phoneticPr fontId="5" type="noConversion"/>
  </si>
  <si>
    <t>인사팀</t>
    <phoneticPr fontId="19" type="noConversion"/>
  </si>
  <si>
    <t>1002-854-333158</t>
    <phoneticPr fontId="5" type="noConversion"/>
  </si>
  <si>
    <t>김설</t>
    <phoneticPr fontId="5" type="noConversion"/>
  </si>
  <si>
    <t>021205-4310220</t>
    <phoneticPr fontId="5" type="noConversion"/>
  </si>
  <si>
    <t>302-0272-310311</t>
    <phoneticPr fontId="5" type="noConversion"/>
  </si>
  <si>
    <t>하리</t>
    <phoneticPr fontId="5" type="noConversion"/>
  </si>
  <si>
    <t>하나</t>
    <phoneticPr fontId="5" type="noConversion"/>
  </si>
  <si>
    <t>910930-2273114</t>
    <phoneticPr fontId="5" type="noConversion"/>
  </si>
  <si>
    <t>김하늘</t>
    <phoneticPr fontId="5" type="noConversion"/>
  </si>
  <si>
    <t>393-91040500-407</t>
    <phoneticPr fontId="5" type="noConversion"/>
  </si>
  <si>
    <t>가연</t>
    <phoneticPr fontId="19" type="noConversion"/>
  </si>
  <si>
    <t>이민영</t>
    <phoneticPr fontId="19" type="noConversion"/>
  </si>
  <si>
    <t>설아</t>
    <phoneticPr fontId="5" type="noConversion"/>
  </si>
  <si>
    <t>김정인</t>
    <phoneticPr fontId="5" type="noConversion"/>
  </si>
  <si>
    <t>3333-07-6875459</t>
    <phoneticPr fontId="5" type="noConversion"/>
  </si>
  <si>
    <t>000905-4709514</t>
    <phoneticPr fontId="5" type="noConversion"/>
  </si>
  <si>
    <t>설연</t>
    <phoneticPr fontId="5" type="noConversion"/>
  </si>
  <si>
    <t>전수현</t>
    <phoneticPr fontId="5" type="noConversion"/>
  </si>
  <si>
    <t>000915-4626511</t>
    <phoneticPr fontId="5" type="noConversion"/>
  </si>
  <si>
    <t>지은</t>
    <phoneticPr fontId="5" type="noConversion"/>
  </si>
  <si>
    <t>윤지현</t>
    <phoneticPr fontId="5" type="noConversion"/>
  </si>
  <si>
    <t>3333-11-0102752</t>
    <phoneticPr fontId="5" type="noConversion"/>
  </si>
  <si>
    <t>000725-4533819</t>
    <phoneticPr fontId="5" type="noConversion"/>
  </si>
  <si>
    <t>3333-09-5162891</t>
    <phoneticPr fontId="5" type="noConversion"/>
  </si>
  <si>
    <t>ARENA 예상출근인원</t>
    <phoneticPr fontId="5" type="noConversion"/>
  </si>
  <si>
    <t>가연m</t>
    <phoneticPr fontId="19" type="noConversion"/>
  </si>
  <si>
    <t>이지m</t>
    <phoneticPr fontId="19" type="noConversion"/>
  </si>
  <si>
    <t>시우</t>
    <phoneticPr fontId="19" type="noConversion"/>
  </si>
  <si>
    <t>나리</t>
    <phoneticPr fontId="19" type="noConversion"/>
  </si>
  <si>
    <t>설아</t>
    <phoneticPr fontId="19" type="noConversion"/>
  </si>
  <si>
    <t>나연</t>
    <phoneticPr fontId="19" type="noConversion"/>
  </si>
  <si>
    <t>시현</t>
    <phoneticPr fontId="19" type="noConversion"/>
  </si>
  <si>
    <t>하리</t>
    <phoneticPr fontId="19" type="noConversion"/>
  </si>
  <si>
    <t>주5</t>
    <phoneticPr fontId="19" type="noConversion"/>
  </si>
  <si>
    <t>주4</t>
    <phoneticPr fontId="19" type="noConversion"/>
  </si>
  <si>
    <t>주4,5</t>
    <phoneticPr fontId="19" type="noConversion"/>
  </si>
  <si>
    <t>주3</t>
    <phoneticPr fontId="19" type="noConversion"/>
  </si>
  <si>
    <t>효주</t>
    <phoneticPr fontId="5" type="noConversion"/>
  </si>
  <si>
    <t>이은서</t>
    <phoneticPr fontId="5" type="noConversion"/>
  </si>
  <si>
    <t>1000-1576-3857</t>
    <phoneticPr fontId="5" type="noConversion"/>
  </si>
  <si>
    <t>토스</t>
    <phoneticPr fontId="5" type="noConversion"/>
  </si>
  <si>
    <t>021222-4063711</t>
    <phoneticPr fontId="5" type="noConversion"/>
  </si>
  <si>
    <r>
      <t xml:space="preserve">     결근 – 결근일은 근무일수에서 제외됨.
   연락후 결근 - 10만원 단. 진단서 제출시 벌금 면제
       무단결근 - 15만원 
       무단결근 2회시 - 퇴사권유 
       지각 및 조기퇴근 - 시간당</t>
    </r>
    <r>
      <rPr>
        <sz val="11"/>
        <color indexed="10"/>
        <rFont val="돋움"/>
        <family val="3"/>
        <charset val="129"/>
      </rPr>
      <t xml:space="preserve"> 3만원</t>
    </r>
    <r>
      <rPr>
        <sz val="11"/>
        <color theme="1"/>
        <rFont val="맑은 고딕"/>
        <family val="3"/>
        <charset val="129"/>
        <scheme val="minor"/>
      </rPr>
      <t xml:space="preserve"> 
       예외사항 : 관혼상제 진단서 첨부한 병가 
 알바 벌금 규정 
      1분 ~ 30분 -  5천원
     30분 ~ 1시간 - 1만원 
     1시간 ~ 2시간 - 2만원 
     2시간 ~ 3시간 - 3만원 
     당일결근 - 8만원
      무단결근 - 10만원
</t>
    </r>
    <phoneticPr fontId="5" type="noConversion"/>
  </si>
  <si>
    <t>ARENA 8월 예상 출근 현황</t>
    <phoneticPr fontId="5" type="noConversion"/>
  </si>
  <si>
    <t>월</t>
    <phoneticPr fontId="19" type="noConversion"/>
  </si>
  <si>
    <t>연우</t>
    <phoneticPr fontId="19" type="noConversion"/>
  </si>
  <si>
    <t>효주</t>
    <phoneticPr fontId="19" type="noConversion"/>
  </si>
  <si>
    <t>나리</t>
    <phoneticPr fontId="19" type="noConversion"/>
  </si>
  <si>
    <t>조예강</t>
    <phoneticPr fontId="19" type="noConversion"/>
  </si>
  <si>
    <t>소유</t>
    <phoneticPr fontId="5" type="noConversion"/>
  </si>
  <si>
    <t>천세민</t>
    <phoneticPr fontId="5" type="noConversion"/>
  </si>
  <si>
    <t>302-1725-2969-01</t>
    <phoneticPr fontId="5" type="noConversion"/>
  </si>
  <si>
    <t>농협</t>
    <phoneticPr fontId="5" type="noConversion"/>
  </si>
  <si>
    <t>981020-2123211</t>
    <phoneticPr fontId="5" type="noConversion"/>
  </si>
  <si>
    <t>인사팀</t>
    <phoneticPr fontId="19" type="noConversion"/>
  </si>
  <si>
    <t>목선</t>
    <phoneticPr fontId="19" type="noConversion"/>
  </si>
  <si>
    <t>남직원</t>
    <phoneticPr fontId="5" type="noConversion"/>
  </si>
  <si>
    <t>송영민</t>
    <phoneticPr fontId="5" type="noConversion"/>
  </si>
  <si>
    <t>302-1196-3795-31</t>
    <phoneticPr fontId="5" type="noConversion"/>
  </si>
  <si>
    <t>농협</t>
    <phoneticPr fontId="5" type="noConversion"/>
  </si>
  <si>
    <t>010-7669-7415</t>
    <phoneticPr fontId="5" type="noConversion"/>
  </si>
  <si>
    <t>010313-3409913</t>
    <phoneticPr fontId="5" type="noConversion"/>
  </si>
  <si>
    <t>유미</t>
    <phoneticPr fontId="5" type="noConversion"/>
  </si>
  <si>
    <t>신서이</t>
    <phoneticPr fontId="5" type="noConversion"/>
  </si>
  <si>
    <t>1002-749-219588</t>
    <phoneticPr fontId="5" type="noConversion"/>
  </si>
  <si>
    <t>우리</t>
    <phoneticPr fontId="5" type="noConversion"/>
  </si>
  <si>
    <t>930430-2457919</t>
    <phoneticPr fontId="5" type="noConversion"/>
  </si>
  <si>
    <t>소담</t>
    <phoneticPr fontId="5" type="noConversion"/>
  </si>
  <si>
    <t>황민아</t>
    <phoneticPr fontId="5" type="noConversion"/>
  </si>
  <si>
    <t>110-376-600523</t>
    <phoneticPr fontId="5" type="noConversion"/>
  </si>
  <si>
    <t>신한</t>
    <phoneticPr fontId="5" type="noConversion"/>
  </si>
  <si>
    <t>940928-2561920</t>
    <phoneticPr fontId="5" type="noConversion"/>
  </si>
  <si>
    <t>Bar Arena 2022년 계좌번호</t>
    <phoneticPr fontId="5" type="noConversion"/>
  </si>
  <si>
    <t xml:space="preserve"> </t>
    <phoneticPr fontId="19" type="noConversion"/>
  </si>
  <si>
    <t>웨이터</t>
    <phoneticPr fontId="19" type="noConversion"/>
  </si>
  <si>
    <t>격주</t>
    <phoneticPr fontId="19" type="noConversion"/>
  </si>
  <si>
    <t>격주</t>
    <phoneticPr fontId="46" type="noConversion"/>
  </si>
  <si>
    <t>이지</t>
    <phoneticPr fontId="19" type="noConversion"/>
  </si>
  <si>
    <t>매니저</t>
    <phoneticPr fontId="19" type="noConversion"/>
  </si>
  <si>
    <t>주4일</t>
    <phoneticPr fontId="19" type="noConversion"/>
  </si>
  <si>
    <t>이성민</t>
    <phoneticPr fontId="46" type="noConversion"/>
  </si>
  <si>
    <t>김태환</t>
    <phoneticPr fontId="19" type="noConversion"/>
  </si>
  <si>
    <t>최영민</t>
    <phoneticPr fontId="19" type="noConversion"/>
  </si>
  <si>
    <t>남직원</t>
    <phoneticPr fontId="19" type="noConversion"/>
  </si>
  <si>
    <t>혜린</t>
    <phoneticPr fontId="5" type="noConversion"/>
  </si>
  <si>
    <t>김혜민</t>
    <phoneticPr fontId="5" type="noConversion"/>
  </si>
  <si>
    <t>110-505-819555</t>
    <phoneticPr fontId="5" type="noConversion"/>
  </si>
  <si>
    <t>신한</t>
    <phoneticPr fontId="5" type="noConversion"/>
  </si>
  <si>
    <t>010619-4896711</t>
    <phoneticPr fontId="5" type="noConversion"/>
  </si>
  <si>
    <t>파트</t>
    <phoneticPr fontId="5" type="noConversion"/>
  </si>
  <si>
    <t>세희</t>
    <phoneticPr fontId="5" type="noConversion"/>
  </si>
  <si>
    <t>신예원</t>
    <phoneticPr fontId="5" type="noConversion"/>
  </si>
  <si>
    <t>3333-11-8434764</t>
    <phoneticPr fontId="5" type="noConversion"/>
  </si>
  <si>
    <t>카카오</t>
    <phoneticPr fontId="5" type="noConversion"/>
  </si>
  <si>
    <t>000403-4054511</t>
    <phoneticPr fontId="5" type="noConversion"/>
  </si>
  <si>
    <t>아라</t>
    <phoneticPr fontId="5" type="noConversion"/>
  </si>
  <si>
    <t>이초우</t>
    <phoneticPr fontId="5" type="noConversion"/>
  </si>
  <si>
    <t>861902-04-277360</t>
    <phoneticPr fontId="5" type="noConversion"/>
  </si>
  <si>
    <t>국민</t>
    <phoneticPr fontId="5" type="noConversion"/>
  </si>
  <si>
    <t>940715-2081413</t>
    <phoneticPr fontId="5" type="noConversion"/>
  </si>
  <si>
    <t>유나</t>
    <phoneticPr fontId="5" type="noConversion"/>
  </si>
  <si>
    <t>진혜인</t>
    <phoneticPr fontId="5" type="noConversion"/>
  </si>
  <si>
    <t>352-1058-4509-53</t>
    <phoneticPr fontId="5" type="noConversion"/>
  </si>
  <si>
    <t>농협</t>
    <phoneticPr fontId="5" type="noConversion"/>
  </si>
  <si>
    <t>000202-4279716</t>
    <phoneticPr fontId="5" type="noConversion"/>
  </si>
  <si>
    <t>아레나 2022년 10월 주급&amp;가불현황</t>
    <phoneticPr fontId="5" type="noConversion"/>
  </si>
  <si>
    <t>유나</t>
    <phoneticPr fontId="19" type="noConversion"/>
  </si>
  <si>
    <t>진혜인</t>
    <phoneticPr fontId="19" type="noConversion"/>
  </si>
  <si>
    <t>시우</t>
    <phoneticPr fontId="19" type="noConversion"/>
  </si>
  <si>
    <t>김슬이</t>
    <phoneticPr fontId="19" type="noConversion"/>
  </si>
  <si>
    <t>하리</t>
    <phoneticPr fontId="19" type="noConversion"/>
  </si>
  <si>
    <t>김하늘</t>
    <phoneticPr fontId="19" type="noConversion"/>
  </si>
  <si>
    <t>소담</t>
    <phoneticPr fontId="19" type="noConversion"/>
  </si>
  <si>
    <t>황민아</t>
    <phoneticPr fontId="19" type="noConversion"/>
  </si>
  <si>
    <t>아린</t>
    <phoneticPr fontId="5" type="noConversion"/>
  </si>
  <si>
    <t>김윤하</t>
    <phoneticPr fontId="5" type="noConversion"/>
  </si>
  <si>
    <t>352-1523-8383-63</t>
    <phoneticPr fontId="5" type="noConversion"/>
  </si>
  <si>
    <t>농협</t>
    <phoneticPr fontId="5" type="noConversion"/>
  </si>
  <si>
    <t>030929-4273611</t>
    <phoneticPr fontId="5" type="noConversion"/>
  </si>
  <si>
    <t>시은</t>
    <phoneticPr fontId="5" type="noConversion"/>
  </si>
  <si>
    <t>김사은</t>
    <phoneticPr fontId="5" type="noConversion"/>
  </si>
  <si>
    <t>1000-0638-3196</t>
    <phoneticPr fontId="5" type="noConversion"/>
  </si>
  <si>
    <t>토스</t>
    <phoneticPr fontId="5" type="noConversion"/>
  </si>
  <si>
    <t>차명</t>
    <phoneticPr fontId="5" type="noConversion"/>
  </si>
  <si>
    <t>유미*</t>
    <phoneticPr fontId="5" type="noConversion"/>
  </si>
  <si>
    <t>이연지</t>
    <phoneticPr fontId="5" type="noConversion"/>
  </si>
  <si>
    <t>110-487-716090</t>
    <phoneticPr fontId="5" type="noConversion"/>
  </si>
  <si>
    <t>신한</t>
    <phoneticPr fontId="5" type="noConversion"/>
  </si>
  <si>
    <t>990905-2184217</t>
    <phoneticPr fontId="5" type="noConversion"/>
  </si>
  <si>
    <t>지수</t>
    <phoneticPr fontId="5" type="noConversion"/>
  </si>
  <si>
    <t>이향민</t>
    <phoneticPr fontId="5" type="noConversion"/>
  </si>
  <si>
    <t>302-0179-5031-11</t>
    <phoneticPr fontId="5" type="noConversion"/>
  </si>
  <si>
    <t>농협</t>
    <phoneticPr fontId="5" type="noConversion"/>
  </si>
  <si>
    <t>010816-4323510</t>
    <phoneticPr fontId="5" type="noConversion"/>
  </si>
  <si>
    <t>유미</t>
    <phoneticPr fontId="19" type="noConversion"/>
  </si>
  <si>
    <t>이연지</t>
    <phoneticPr fontId="19" type="noConversion"/>
  </si>
  <si>
    <t>지수</t>
    <phoneticPr fontId="19" type="noConversion"/>
  </si>
  <si>
    <t>이향민</t>
    <phoneticPr fontId="19" type="noConversion"/>
  </si>
  <si>
    <t>김태환</t>
    <phoneticPr fontId="19" type="noConversion"/>
  </si>
  <si>
    <t>김민</t>
    <phoneticPr fontId="5" type="noConversion"/>
  </si>
  <si>
    <t>루나</t>
    <phoneticPr fontId="5" type="noConversion"/>
  </si>
  <si>
    <t>044201-04-261527</t>
    <phoneticPr fontId="5" type="noConversion"/>
  </si>
  <si>
    <t>국민</t>
    <phoneticPr fontId="5" type="noConversion"/>
  </si>
  <si>
    <t>001118-4030412</t>
    <phoneticPr fontId="5" type="noConversion"/>
  </si>
  <si>
    <t>국유진</t>
    <phoneticPr fontId="5" type="noConversion"/>
  </si>
  <si>
    <t>1000-1270-1162</t>
    <phoneticPr fontId="5" type="noConversion"/>
  </si>
  <si>
    <t>토스</t>
    <phoneticPr fontId="5" type="noConversion"/>
  </si>
  <si>
    <t>030710-4173311</t>
    <phoneticPr fontId="5" type="noConversion"/>
  </si>
  <si>
    <t>소미</t>
    <phoneticPr fontId="5" type="noConversion"/>
  </si>
  <si>
    <t>김다영</t>
    <phoneticPr fontId="5" type="noConversion"/>
  </si>
  <si>
    <t>3333-05-8186601</t>
    <phoneticPr fontId="5" type="noConversion"/>
  </si>
  <si>
    <t>카카오</t>
    <phoneticPr fontId="5" type="noConversion"/>
  </si>
  <si>
    <t>991016-2080414</t>
    <phoneticPr fontId="5" type="noConversion"/>
  </si>
  <si>
    <t>국유진</t>
    <phoneticPr fontId="19" type="noConversion"/>
  </si>
  <si>
    <t>목</t>
    <phoneticPr fontId="19" type="noConversion"/>
  </si>
  <si>
    <t>가을</t>
    <phoneticPr fontId="5" type="noConversion"/>
  </si>
  <si>
    <t>김해민</t>
    <phoneticPr fontId="5" type="noConversion"/>
  </si>
  <si>
    <t>3333-07-7452836</t>
    <phoneticPr fontId="5" type="noConversion"/>
  </si>
  <si>
    <t>카카오</t>
    <phoneticPr fontId="5" type="noConversion"/>
  </si>
  <si>
    <t>980601-2735131</t>
    <phoneticPr fontId="5" type="noConversion"/>
  </si>
  <si>
    <t>고은</t>
    <phoneticPr fontId="5" type="noConversion"/>
  </si>
  <si>
    <t>김정수</t>
    <phoneticPr fontId="5" type="noConversion"/>
  </si>
  <si>
    <t>493-910151-19507</t>
    <phoneticPr fontId="5" type="noConversion"/>
  </si>
  <si>
    <t>하나</t>
    <phoneticPr fontId="5" type="noConversion"/>
  </si>
  <si>
    <t>980606-2169222</t>
    <phoneticPr fontId="5" type="noConversion"/>
  </si>
  <si>
    <t>나은</t>
    <phoneticPr fontId="5" type="noConversion"/>
  </si>
  <si>
    <t>3333-23-1816672</t>
    <phoneticPr fontId="5" type="noConversion"/>
  </si>
  <si>
    <t>카카오</t>
    <phoneticPr fontId="5" type="noConversion"/>
  </si>
  <si>
    <t>010416-4047016</t>
    <phoneticPr fontId="5" type="noConversion"/>
  </si>
  <si>
    <t>유진</t>
    <phoneticPr fontId="5" type="noConversion"/>
  </si>
  <si>
    <t>유진</t>
    <phoneticPr fontId="19" type="noConversion"/>
  </si>
  <si>
    <t xml:space="preserve">가을 </t>
    <phoneticPr fontId="19" type="noConversion"/>
  </si>
  <si>
    <t>김해민</t>
    <phoneticPr fontId="19" type="noConversion"/>
  </si>
  <si>
    <t xml:space="preserve">나은 </t>
    <phoneticPr fontId="19" type="noConversion"/>
  </si>
  <si>
    <t>현가은</t>
    <phoneticPr fontId="19" type="noConversion"/>
  </si>
  <si>
    <t>현가은</t>
    <phoneticPr fontId="5" type="noConversion"/>
  </si>
  <si>
    <t>최현준</t>
    <phoneticPr fontId="19" type="noConversion"/>
  </si>
  <si>
    <t>1005-103-069833</t>
    <phoneticPr fontId="19" type="noConversion"/>
  </si>
  <si>
    <t>우리</t>
    <phoneticPr fontId="19" type="noConversion"/>
  </si>
  <si>
    <t>송영민</t>
    <phoneticPr fontId="19" type="noConversion"/>
  </si>
  <si>
    <t>남직원</t>
    <phoneticPr fontId="19" type="noConversion"/>
  </si>
  <si>
    <t>하리</t>
    <phoneticPr fontId="19" type="noConversion"/>
  </si>
  <si>
    <t>소담</t>
    <phoneticPr fontId="19" type="noConversion"/>
  </si>
  <si>
    <t>고은</t>
    <phoneticPr fontId="19" type="noConversion"/>
  </si>
  <si>
    <t>가을</t>
    <phoneticPr fontId="19" type="noConversion"/>
  </si>
  <si>
    <t>유나</t>
    <phoneticPr fontId="19" type="noConversion"/>
  </si>
  <si>
    <t>나은</t>
    <phoneticPr fontId="19" type="noConversion"/>
  </si>
  <si>
    <t>루나</t>
    <phoneticPr fontId="19" type="noConversion"/>
  </si>
  <si>
    <t>지수</t>
    <phoneticPr fontId="19" type="noConversion"/>
  </si>
  <si>
    <t>혜빈</t>
    <phoneticPr fontId="19" type="noConversion"/>
  </si>
  <si>
    <t>유진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</si>
</sst>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  <numFmt numFmtId="177" formatCode="0.0_ "/>
    <numFmt numFmtId="178" formatCode="#,##0.0_);[Red]\(#,##0.0\)"/>
    <numFmt numFmtId="179" formatCode="#,##0_);[Red]\(#,##0\)"/>
    <numFmt numFmtId="180" formatCode="_-&quot;₩&quot;* #,##0.0_-;\-&quot;₩&quot;* #,##0.0_-;_-&quot;₩&quot;* &quot;-&quot;_-;_-@_-"/>
    <numFmt numFmtId="181" formatCode="_-* #,##0.0_-;\-* #,##0.0_-;_-* &quot;-&quot;_-;_-@_-"/>
    <numFmt numFmtId="182" formatCode="0;[Red]0"/>
    <numFmt numFmtId="183" formatCode="#,##0;[Red]#,##0"/>
    <numFmt numFmtId="184" formatCode="&quot;₩&quot;#,##0_);[Red]\(&quot;₩&quot;#,##0\)"/>
    <numFmt numFmtId="185" formatCode="#,##0_ "/>
    <numFmt numFmtId="186" formatCode="_-* #,##0_-;\-* #,##0_-;_-* \-_-;_-@_-"/>
    <numFmt numFmtId="187" formatCode="_-\₩* #,##0_-;&quot;-₩&quot;* #,##0_-;_-\₩* \-_-;_-@_-"/>
  </numFmts>
  <fonts count="50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name val="돋움"/>
      <family val="3"/>
      <charset val="129"/>
    </font>
    <font>
      <sz val="11"/>
      <color indexed="48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돋움"/>
      <family val="3"/>
      <charset val="129"/>
    </font>
    <font>
      <sz val="10"/>
      <color indexed="12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26"/>
      <name val="돋움"/>
      <family val="3"/>
      <charset val="129"/>
    </font>
    <font>
      <b/>
      <sz val="14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z val="16"/>
      <name val="맑은 고딕"/>
      <family val="3"/>
      <charset val="129"/>
      <scheme val="major"/>
    </font>
    <font>
      <b/>
      <sz val="14"/>
      <name val="돋움"/>
      <family val="3"/>
      <charset val="129"/>
    </font>
    <font>
      <b/>
      <sz val="26"/>
      <name val="돋움"/>
      <family val="3"/>
      <charset val="129"/>
    </font>
    <font>
      <b/>
      <sz val="11"/>
      <name val="맑은 고딕"/>
      <family val="3"/>
      <charset val="129"/>
      <scheme val="major"/>
    </font>
    <font>
      <sz val="10"/>
      <color theme="1"/>
      <name val="돋움"/>
      <family val="3"/>
      <charset val="129"/>
    </font>
    <font>
      <sz val="14"/>
      <name val="돋움"/>
      <family val="3"/>
      <charset val="129"/>
    </font>
    <font>
      <b/>
      <sz val="11"/>
      <color theme="0"/>
      <name val="돋움"/>
      <family val="3"/>
      <charset val="129"/>
    </font>
    <font>
      <b/>
      <sz val="12"/>
      <color theme="1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0"/>
      <color rgb="FF000000"/>
      <name val="돋움"/>
      <family val="3"/>
      <charset val="129"/>
    </font>
    <font>
      <b/>
      <sz val="12"/>
      <name val="맑은 고딕"/>
      <family val="3"/>
      <charset val="129"/>
      <scheme val="major"/>
    </font>
    <font>
      <sz val="12"/>
      <name val="맑은 고딕"/>
      <family val="3"/>
      <charset val="129"/>
      <scheme val="minor"/>
    </font>
    <font>
      <b/>
      <sz val="14"/>
      <color rgb="FFFF0000"/>
      <name val="돋움"/>
      <family val="3"/>
      <charset val="129"/>
    </font>
    <font>
      <sz val="10"/>
      <color rgb="FF000000"/>
      <name val="굴림체"/>
      <family val="3"/>
      <charset val="129"/>
    </font>
    <font>
      <sz val="1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CC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</fonts>
  <fills count="2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3CB8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B9073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hair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thick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2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86" fontId="49" fillId="0" borderId="0" applyBorder="0" applyProtection="0">
      <alignment vertical="center"/>
    </xf>
    <xf numFmtId="187" fontId="49" fillId="0" borderId="0" applyBorder="0" applyProtection="0">
      <alignment vertical="center"/>
    </xf>
  </cellStyleXfs>
  <cellXfs count="480">
    <xf numFmtId="0" fontId="0" fillId="0" borderId="0" xfId="0">
      <alignment vertical="center"/>
    </xf>
    <xf numFmtId="176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23" xfId="0" applyBorder="1">
      <alignment vertical="center"/>
    </xf>
    <xf numFmtId="0" fontId="8" fillId="5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42" fontId="6" fillId="0" borderId="0" xfId="3" applyFont="1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8" fillId="6" borderId="32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0" fillId="0" borderId="16" xfId="0" applyBorder="1">
      <alignment vertical="center"/>
    </xf>
    <xf numFmtId="0" fontId="0" fillId="6" borderId="35" xfId="0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20" xfId="0" applyBorder="1">
      <alignment vertical="center"/>
    </xf>
    <xf numFmtId="0" fontId="0" fillId="0" borderId="38" xfId="0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78" fontId="0" fillId="0" borderId="22" xfId="0" applyNumberFormat="1" applyBorder="1">
      <alignment vertical="center"/>
    </xf>
    <xf numFmtId="179" fontId="0" fillId="0" borderId="23" xfId="0" applyNumberFormat="1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4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177" fontId="8" fillId="4" borderId="72" xfId="0" applyNumberFormat="1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176" fontId="0" fillId="7" borderId="10" xfId="0" applyNumberForma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177" fontId="8" fillId="7" borderId="72" xfId="0" applyNumberFormat="1" applyFont="1" applyFill="1" applyBorder="1" applyAlignment="1">
      <alignment horizontal="center" vertical="center"/>
    </xf>
    <xf numFmtId="41" fontId="14" fillId="0" borderId="0" xfId="1" applyFont="1" applyFill="1" applyAlignment="1">
      <alignment horizontal="center" vertical="center"/>
    </xf>
    <xf numFmtId="176" fontId="13" fillId="0" borderId="0" xfId="6" applyNumberFormat="1" applyFont="1" applyAlignment="1">
      <alignment horizontal="center"/>
    </xf>
    <xf numFmtId="182" fontId="13" fillId="0" borderId="0" xfId="6" applyNumberFormat="1" applyFont="1" applyAlignment="1">
      <alignment horizontal="center"/>
    </xf>
    <xf numFmtId="49" fontId="13" fillId="0" borderId="0" xfId="6" applyNumberFormat="1" applyFont="1" applyAlignment="1">
      <alignment horizontal="center"/>
    </xf>
    <xf numFmtId="0" fontId="13" fillId="0" borderId="0" xfId="6" applyFont="1" applyAlignment="1">
      <alignment horizontal="center"/>
    </xf>
    <xf numFmtId="183" fontId="13" fillId="0" borderId="0" xfId="6" applyNumberFormat="1" applyFont="1" applyAlignment="1">
      <alignment horizontal="center"/>
    </xf>
    <xf numFmtId="0" fontId="13" fillId="0" borderId="16" xfId="0" applyFont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2" fontId="13" fillId="9" borderId="16" xfId="6" applyNumberFormat="1" applyFont="1" applyFill="1" applyBorder="1" applyAlignment="1">
      <alignment horizontal="center"/>
    </xf>
    <xf numFmtId="182" fontId="13" fillId="9" borderId="16" xfId="6" applyNumberFormat="1" applyFont="1" applyFill="1" applyBorder="1" applyAlignment="1">
      <alignment horizontal="center"/>
    </xf>
    <xf numFmtId="49" fontId="13" fillId="9" borderId="16" xfId="6" applyNumberFormat="1" applyFont="1" applyFill="1" applyBorder="1" applyAlignment="1">
      <alignment horizontal="center"/>
    </xf>
    <xf numFmtId="0" fontId="13" fillId="9" borderId="16" xfId="6" applyFont="1" applyFill="1" applyBorder="1" applyAlignment="1">
      <alignment horizontal="center"/>
    </xf>
    <xf numFmtId="42" fontId="13" fillId="9" borderId="16" xfId="3" applyFont="1" applyFill="1" applyBorder="1" applyAlignment="1">
      <alignment horizontal="center"/>
    </xf>
    <xf numFmtId="0" fontId="13" fillId="7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78" fontId="8" fillId="0" borderId="17" xfId="0" applyNumberFormat="1" applyFont="1" applyBorder="1" applyAlignment="1">
      <alignment horizontal="center" vertical="center"/>
    </xf>
    <xf numFmtId="179" fontId="8" fillId="0" borderId="17" xfId="0" applyNumberFormat="1" applyFont="1" applyBorder="1" applyAlignment="1">
      <alignment horizontal="center" vertical="center"/>
    </xf>
    <xf numFmtId="179" fontId="8" fillId="0" borderId="18" xfId="0" applyNumberFormat="1" applyFont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6" fillId="0" borderId="73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176" fontId="13" fillId="9" borderId="16" xfId="6" applyNumberFormat="1" applyFont="1" applyFill="1" applyBorder="1" applyAlignment="1">
      <alignment horizontal="center"/>
    </xf>
    <xf numFmtId="184" fontId="13" fillId="7" borderId="16" xfId="0" applyNumberFormat="1" applyFont="1" applyFill="1" applyBorder="1" applyAlignment="1">
      <alignment horizontal="center" vertical="center"/>
    </xf>
    <xf numFmtId="184" fontId="13" fillId="0" borderId="16" xfId="0" applyNumberFormat="1" applyFont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13" fillId="13" borderId="16" xfId="0" applyFont="1" applyFill="1" applyBorder="1" applyAlignment="1">
      <alignment horizontal="center" vertical="center"/>
    </xf>
    <xf numFmtId="176" fontId="13" fillId="0" borderId="16" xfId="6" applyNumberFormat="1" applyFont="1" applyBorder="1" applyAlignment="1">
      <alignment horizontal="center"/>
    </xf>
    <xf numFmtId="176" fontId="13" fillId="7" borderId="16" xfId="6" applyNumberFormat="1" applyFont="1" applyFill="1" applyBorder="1" applyAlignment="1">
      <alignment horizontal="center"/>
    </xf>
    <xf numFmtId="49" fontId="13" fillId="7" borderId="16" xfId="0" applyNumberFormat="1" applyFont="1" applyFill="1" applyBorder="1" applyAlignment="1">
      <alignment horizontal="center" vertical="center"/>
    </xf>
    <xf numFmtId="182" fontId="13" fillId="7" borderId="16" xfId="6" applyNumberFormat="1" applyFont="1" applyFill="1" applyBorder="1" applyAlignment="1">
      <alignment horizontal="center"/>
    </xf>
    <xf numFmtId="49" fontId="13" fillId="0" borderId="16" xfId="6" applyNumberFormat="1" applyFont="1" applyBorder="1" applyAlignment="1">
      <alignment horizontal="center"/>
    </xf>
    <xf numFmtId="0" fontId="14" fillId="0" borderId="16" xfId="0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82" fontId="13" fillId="7" borderId="16" xfId="0" applyNumberFormat="1" applyFont="1" applyFill="1" applyBorder="1" applyAlignment="1">
      <alignment horizontal="center" vertical="center"/>
    </xf>
    <xf numFmtId="0" fontId="13" fillId="11" borderId="16" xfId="0" applyFont="1" applyFill="1" applyBorder="1" applyAlignment="1">
      <alignment horizontal="center" vertical="center"/>
    </xf>
    <xf numFmtId="41" fontId="13" fillId="7" borderId="16" xfId="1" applyFont="1" applyFill="1" applyBorder="1" applyAlignment="1">
      <alignment horizontal="center" vertical="center"/>
    </xf>
    <xf numFmtId="41" fontId="13" fillId="0" borderId="16" xfId="1" applyFont="1" applyFill="1" applyBorder="1" applyAlignment="1">
      <alignment horizontal="center" vertical="center"/>
    </xf>
    <xf numFmtId="0" fontId="13" fillId="7" borderId="71" xfId="0" applyFont="1" applyFill="1" applyBorder="1" applyAlignment="1">
      <alignment horizontal="center" vertical="center"/>
    </xf>
    <xf numFmtId="0" fontId="13" fillId="0" borderId="71" xfId="0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184" fontId="13" fillId="0" borderId="16" xfId="6" applyNumberFormat="1" applyFont="1" applyBorder="1" applyAlignment="1">
      <alignment horizontal="center"/>
    </xf>
    <xf numFmtId="0" fontId="13" fillId="12" borderId="1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4" fillId="7" borderId="16" xfId="0" applyFont="1" applyFill="1" applyBorder="1" applyAlignment="1">
      <alignment horizontal="center" vertical="center"/>
    </xf>
    <xf numFmtId="6" fontId="13" fillId="7" borderId="16" xfId="0" applyNumberFormat="1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30" fillId="7" borderId="13" xfId="0" applyFont="1" applyFill="1" applyBorder="1" applyAlignment="1">
      <alignment horizontal="center" vertical="center"/>
    </xf>
    <xf numFmtId="0" fontId="30" fillId="7" borderId="16" xfId="0" applyFont="1" applyFill="1" applyBorder="1" applyAlignment="1">
      <alignment horizontal="center" vertical="center"/>
    </xf>
    <xf numFmtId="0" fontId="30" fillId="7" borderId="2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7" fontId="8" fillId="14" borderId="72" xfId="0" applyNumberFormat="1" applyFont="1" applyFill="1" applyBorder="1" applyAlignment="1">
      <alignment horizontal="center" vertical="center"/>
    </xf>
    <xf numFmtId="0" fontId="8" fillId="14" borderId="12" xfId="0" applyFont="1" applyFill="1" applyBorder="1" applyAlignment="1">
      <alignment horizontal="center" vertical="center"/>
    </xf>
    <xf numFmtId="0" fontId="8" fillId="14" borderId="13" xfId="0" applyFont="1" applyFill="1" applyBorder="1" applyAlignment="1">
      <alignment horizontal="center" vertical="center"/>
    </xf>
    <xf numFmtId="0" fontId="8" fillId="14" borderId="43" xfId="0" applyFont="1" applyFill="1" applyBorder="1" applyAlignment="1">
      <alignment horizontal="center" vertical="center"/>
    </xf>
    <xf numFmtId="0" fontId="8" fillId="14" borderId="14" xfId="0" applyFont="1" applyFill="1" applyBorder="1" applyAlignment="1">
      <alignment horizontal="center" vertical="center"/>
    </xf>
    <xf numFmtId="0" fontId="8" fillId="14" borderId="16" xfId="0" applyFont="1" applyFill="1" applyBorder="1" applyAlignment="1">
      <alignment horizontal="center" vertical="center"/>
    </xf>
    <xf numFmtId="0" fontId="8" fillId="14" borderId="20" xfId="0" applyFont="1" applyFill="1" applyBorder="1" applyAlignment="1">
      <alignment horizontal="center" vertical="center"/>
    </xf>
    <xf numFmtId="0" fontId="32" fillId="7" borderId="16" xfId="0" applyFont="1" applyFill="1" applyBorder="1" applyAlignment="1">
      <alignment horizontal="center" vertical="center"/>
    </xf>
    <xf numFmtId="0" fontId="35" fillId="0" borderId="0" xfId="0" applyFont="1">
      <alignment vertical="center"/>
    </xf>
    <xf numFmtId="0" fontId="8" fillId="7" borderId="39" xfId="0" applyFont="1" applyFill="1" applyBorder="1" applyAlignment="1">
      <alignment horizontal="center" vertical="center"/>
    </xf>
    <xf numFmtId="0" fontId="13" fillId="15" borderId="16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76" fontId="0" fillId="3" borderId="10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4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177" fontId="8" fillId="3" borderId="72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176" fontId="0" fillId="15" borderId="10" xfId="0" applyNumberFormat="1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8" fillId="15" borderId="12" xfId="0" applyFont="1" applyFill="1" applyBorder="1" applyAlignment="1">
      <alignment horizontal="center" vertical="center"/>
    </xf>
    <xf numFmtId="0" fontId="8" fillId="15" borderId="13" xfId="0" applyFont="1" applyFill="1" applyBorder="1" applyAlignment="1">
      <alignment horizontal="center" vertical="center"/>
    </xf>
    <xf numFmtId="0" fontId="8" fillId="15" borderId="43" xfId="0" applyFont="1" applyFill="1" applyBorder="1" applyAlignment="1">
      <alignment horizontal="center" vertical="center"/>
    </xf>
    <xf numFmtId="0" fontId="8" fillId="15" borderId="14" xfId="0" applyFont="1" applyFill="1" applyBorder="1" applyAlignment="1">
      <alignment horizontal="center" vertical="center"/>
    </xf>
    <xf numFmtId="177" fontId="8" fillId="15" borderId="72" xfId="0" applyNumberFormat="1" applyFont="1" applyFill="1" applyBorder="1" applyAlignment="1">
      <alignment horizontal="center" vertical="center"/>
    </xf>
    <xf numFmtId="0" fontId="8" fillId="15" borderId="16" xfId="0" applyFont="1" applyFill="1" applyBorder="1" applyAlignment="1">
      <alignment horizontal="center" vertical="center"/>
    </xf>
    <xf numFmtId="0" fontId="8" fillId="15" borderId="20" xfId="0" applyFont="1" applyFill="1" applyBorder="1" applyAlignment="1">
      <alignment horizontal="center" vertical="center"/>
    </xf>
    <xf numFmtId="177" fontId="8" fillId="15" borderId="26" xfId="0" applyNumberFormat="1" applyFont="1" applyFill="1" applyBorder="1" applyAlignment="1">
      <alignment horizontal="center" vertical="center"/>
    </xf>
    <xf numFmtId="0" fontId="8" fillId="15" borderId="36" xfId="0" applyFont="1" applyFill="1" applyBorder="1" applyAlignment="1">
      <alignment horizontal="center" vertical="center"/>
    </xf>
    <xf numFmtId="0" fontId="8" fillId="15" borderId="37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36" fillId="7" borderId="16" xfId="0" applyFont="1" applyFill="1" applyBorder="1" applyAlignment="1">
      <alignment horizontal="center" vertical="center"/>
    </xf>
    <xf numFmtId="0" fontId="37" fillId="7" borderId="16" xfId="0" applyFont="1" applyFill="1" applyBorder="1" applyAlignment="1">
      <alignment horizontal="center" vertical="center"/>
    </xf>
    <xf numFmtId="0" fontId="33" fillId="7" borderId="16" xfId="0" applyFont="1" applyFill="1" applyBorder="1" applyAlignment="1">
      <alignment horizontal="center" vertical="center"/>
    </xf>
    <xf numFmtId="0" fontId="31" fillId="7" borderId="16" xfId="0" applyFont="1" applyFill="1" applyBorder="1" applyAlignment="1">
      <alignment horizontal="center" vertical="center"/>
    </xf>
    <xf numFmtId="0" fontId="39" fillId="0" borderId="41" xfId="5" applyFont="1" applyBorder="1">
      <alignment vertical="center"/>
    </xf>
    <xf numFmtId="0" fontId="39" fillId="0" borderId="33" xfId="5" applyFont="1" applyBorder="1">
      <alignment vertical="center"/>
    </xf>
    <xf numFmtId="0" fontId="39" fillId="0" borderId="77" xfId="5" applyFont="1" applyBorder="1" applyAlignment="1">
      <alignment horizontal="center" vertical="center"/>
    </xf>
    <xf numFmtId="0" fontId="34" fillId="7" borderId="16" xfId="0" applyFont="1" applyFill="1" applyBorder="1" applyAlignment="1">
      <alignment horizontal="center" vertical="center"/>
    </xf>
    <xf numFmtId="0" fontId="13" fillId="16" borderId="16" xfId="0" applyFont="1" applyFill="1" applyBorder="1" applyAlignment="1">
      <alignment horizontal="center" vertical="center"/>
    </xf>
    <xf numFmtId="0" fontId="13" fillId="17" borderId="16" xfId="0" applyFont="1" applyFill="1" applyBorder="1" applyAlignment="1">
      <alignment horizontal="center" vertical="center"/>
    </xf>
    <xf numFmtId="0" fontId="32" fillId="7" borderId="58" xfId="0" applyFont="1" applyFill="1" applyBorder="1" applyAlignment="1">
      <alignment horizontal="center" vertical="center"/>
    </xf>
    <xf numFmtId="0" fontId="22" fillId="7" borderId="16" xfId="0" applyFont="1" applyFill="1" applyBorder="1" applyAlignment="1">
      <alignment horizontal="center" vertical="center"/>
    </xf>
    <xf numFmtId="0" fontId="23" fillId="7" borderId="16" xfId="0" applyFont="1" applyFill="1" applyBorder="1" applyAlignment="1">
      <alignment horizontal="center" vertical="center"/>
    </xf>
    <xf numFmtId="0" fontId="25" fillId="7" borderId="16" xfId="0" applyFont="1" applyFill="1" applyBorder="1" applyAlignment="1">
      <alignment horizontal="center" vertical="center"/>
    </xf>
    <xf numFmtId="0" fontId="38" fillId="7" borderId="16" xfId="0" applyFont="1" applyFill="1" applyBorder="1" applyAlignment="1">
      <alignment horizontal="center" vertical="center"/>
    </xf>
    <xf numFmtId="0" fontId="23" fillId="7" borderId="47" xfId="0" applyFont="1" applyFill="1" applyBorder="1" applyAlignment="1">
      <alignment horizontal="center" vertical="center"/>
    </xf>
    <xf numFmtId="0" fontId="23" fillId="7" borderId="71" xfId="0" applyFont="1" applyFill="1" applyBorder="1" applyAlignment="1">
      <alignment horizontal="center" vertical="center"/>
    </xf>
    <xf numFmtId="0" fontId="23" fillId="7" borderId="23" xfId="0" applyFont="1" applyFill="1" applyBorder="1" applyAlignment="1">
      <alignment horizontal="center" vertical="center"/>
    </xf>
    <xf numFmtId="0" fontId="29" fillId="7" borderId="77" xfId="0" applyFont="1" applyFill="1" applyBorder="1" applyAlignment="1">
      <alignment horizontal="center" vertical="center"/>
    </xf>
    <xf numFmtId="0" fontId="0" fillId="7" borderId="75" xfId="0" applyFill="1" applyBorder="1">
      <alignment vertical="center"/>
    </xf>
    <xf numFmtId="0" fontId="0" fillId="7" borderId="76" xfId="0" applyFill="1" applyBorder="1">
      <alignment vertical="center"/>
    </xf>
    <xf numFmtId="0" fontId="0" fillId="7" borderId="78" xfId="0" applyFill="1" applyBorder="1">
      <alignment vertical="center"/>
    </xf>
    <xf numFmtId="0" fontId="40" fillId="0" borderId="0" xfId="5" applyFont="1">
      <alignment vertical="center"/>
    </xf>
    <xf numFmtId="0" fontId="40" fillId="0" borderId="0" xfId="5" applyFont="1" applyAlignment="1">
      <alignment horizontal="center" vertical="center"/>
    </xf>
    <xf numFmtId="41" fontId="40" fillId="0" borderId="0" xfId="2" applyFont="1" applyBorder="1" applyAlignment="1">
      <alignment horizontal="center" vertical="center"/>
    </xf>
    <xf numFmtId="176" fontId="40" fillId="0" borderId="0" xfId="5" applyNumberFormat="1" applyFont="1" applyAlignment="1">
      <alignment horizontal="center" vertical="center"/>
    </xf>
    <xf numFmtId="10" fontId="41" fillId="12" borderId="79" xfId="9" applyNumberFormat="1" applyFont="1" applyFill="1" applyBorder="1" applyAlignment="1">
      <alignment horizontal="center" vertical="center"/>
    </xf>
    <xf numFmtId="185" fontId="1" fillId="0" borderId="0" xfId="10" applyNumberFormat="1">
      <alignment vertical="center"/>
    </xf>
    <xf numFmtId="0" fontId="42" fillId="0" borderId="0" xfId="5" applyFont="1" applyAlignment="1">
      <alignment horizontal="center" vertical="center"/>
    </xf>
    <xf numFmtId="0" fontId="40" fillId="0" borderId="0" xfId="6" applyFont="1" applyAlignment="1">
      <alignment horizontal="center" vertical="center" wrapText="1"/>
    </xf>
    <xf numFmtId="41" fontId="41" fillId="18" borderId="79" xfId="2" applyFont="1" applyFill="1" applyBorder="1" applyAlignment="1">
      <alignment horizontal="center" vertical="center"/>
    </xf>
    <xf numFmtId="41" fontId="40" fillId="0" borderId="0" xfId="2" applyFont="1" applyBorder="1">
      <alignment vertical="center"/>
    </xf>
    <xf numFmtId="181" fontId="40" fillId="0" borderId="0" xfId="2" applyNumberFormat="1" applyFont="1" applyBorder="1" applyAlignment="1">
      <alignment horizontal="center" vertical="center"/>
    </xf>
    <xf numFmtId="41" fontId="40" fillId="19" borderId="0" xfId="2" applyFont="1" applyFill="1" applyBorder="1" applyAlignment="1">
      <alignment horizontal="center" vertical="center" wrapText="1"/>
    </xf>
    <xf numFmtId="0" fontId="40" fillId="19" borderId="0" xfId="5" applyFont="1" applyFill="1" applyAlignment="1">
      <alignment horizontal="center" vertical="center" wrapText="1"/>
    </xf>
    <xf numFmtId="0" fontId="40" fillId="19" borderId="0" xfId="5" applyFont="1" applyFill="1" applyAlignment="1">
      <alignment horizontal="center" vertical="center"/>
    </xf>
    <xf numFmtId="41" fontId="40" fillId="0" borderId="80" xfId="2" applyFont="1" applyBorder="1" applyAlignment="1">
      <alignment horizontal="center" vertical="center"/>
    </xf>
    <xf numFmtId="0" fontId="40" fillId="0" borderId="32" xfId="5" applyFont="1" applyBorder="1">
      <alignment vertical="center"/>
    </xf>
    <xf numFmtId="0" fontId="42" fillId="19" borderId="32" xfId="5" applyFont="1" applyFill="1" applyBorder="1" applyAlignment="1">
      <alignment horizontal="center" vertical="center" wrapText="1"/>
    </xf>
    <xf numFmtId="0" fontId="43" fillId="0" borderId="0" xfId="5" applyFont="1">
      <alignment vertical="center"/>
    </xf>
    <xf numFmtId="41" fontId="43" fillId="0" borderId="0" xfId="2" applyFont="1" applyBorder="1">
      <alignment vertical="center"/>
    </xf>
    <xf numFmtId="41" fontId="43" fillId="0" borderId="81" xfId="2" applyFont="1" applyBorder="1" applyAlignment="1">
      <alignment horizontal="center" vertical="center"/>
    </xf>
    <xf numFmtId="0" fontId="43" fillId="0" borderId="0" xfId="5" applyFont="1" applyAlignment="1">
      <alignment horizontal="center" vertical="center"/>
    </xf>
    <xf numFmtId="41" fontId="43" fillId="19" borderId="0" xfId="2" applyFont="1" applyFill="1" applyBorder="1" applyAlignment="1">
      <alignment horizontal="center" vertical="center" wrapText="1"/>
    </xf>
    <xf numFmtId="49" fontId="43" fillId="19" borderId="0" xfId="5" applyNumberFormat="1" applyFont="1" applyFill="1" applyAlignment="1">
      <alignment horizontal="center" vertical="center" wrapText="1"/>
    </xf>
    <xf numFmtId="0" fontId="43" fillId="19" borderId="0" xfId="6" applyFont="1" applyFill="1" applyAlignment="1">
      <alignment horizontal="center" vertical="center" wrapText="1"/>
    </xf>
    <xf numFmtId="0" fontId="43" fillId="19" borderId="0" xfId="5" applyFont="1" applyFill="1" applyAlignment="1">
      <alignment horizontal="center" vertical="center" wrapText="1"/>
    </xf>
    <xf numFmtId="41" fontId="40" fillId="0" borderId="81" xfId="2" applyFont="1" applyBorder="1" applyAlignment="1">
      <alignment horizontal="center" vertical="center"/>
    </xf>
    <xf numFmtId="49" fontId="40" fillId="19" borderId="0" xfId="5" applyNumberFormat="1" applyFont="1" applyFill="1" applyAlignment="1">
      <alignment horizontal="center" vertical="center" wrapText="1"/>
    </xf>
    <xf numFmtId="0" fontId="40" fillId="19" borderId="0" xfId="6" applyFont="1" applyFill="1" applyAlignment="1">
      <alignment horizontal="center" vertical="center" wrapText="1"/>
    </xf>
    <xf numFmtId="0" fontId="40" fillId="19" borderId="32" xfId="5" applyFont="1" applyFill="1" applyBorder="1" applyAlignment="1">
      <alignment horizontal="center" vertical="center" wrapText="1"/>
    </xf>
    <xf numFmtId="0" fontId="42" fillId="0" borderId="32" xfId="5" applyFont="1" applyBorder="1" applyAlignment="1">
      <alignment horizontal="center" vertical="center"/>
    </xf>
    <xf numFmtId="0" fontId="44" fillId="0" borderId="0" xfId="5" applyFont="1">
      <alignment vertical="center"/>
    </xf>
    <xf numFmtId="41" fontId="44" fillId="0" borderId="0" xfId="2" applyFont="1" applyBorder="1">
      <alignment vertical="center"/>
    </xf>
    <xf numFmtId="41" fontId="44" fillId="0" borderId="82" xfId="2" applyFont="1" applyBorder="1" applyAlignment="1">
      <alignment horizontal="center" vertical="center"/>
    </xf>
    <xf numFmtId="0" fontId="44" fillId="0" borderId="41" xfId="5" applyFont="1" applyBorder="1" applyAlignment="1">
      <alignment horizontal="center" vertical="center"/>
    </xf>
    <xf numFmtId="41" fontId="44" fillId="19" borderId="41" xfId="2" applyFont="1" applyFill="1" applyBorder="1" applyAlignment="1">
      <alignment horizontal="center" vertical="center" wrapText="1"/>
    </xf>
    <xf numFmtId="49" fontId="44" fillId="19" borderId="41" xfId="5" applyNumberFormat="1" applyFont="1" applyFill="1" applyBorder="1" applyAlignment="1">
      <alignment horizontal="center" vertical="center" wrapText="1"/>
    </xf>
    <xf numFmtId="0" fontId="44" fillId="19" borderId="41" xfId="6" applyFont="1" applyFill="1" applyBorder="1" applyAlignment="1">
      <alignment horizontal="center" vertical="center" wrapText="1"/>
    </xf>
    <xf numFmtId="0" fontId="44" fillId="19" borderId="41" xfId="5" applyFont="1" applyFill="1" applyBorder="1" applyAlignment="1">
      <alignment horizontal="center" vertical="center" wrapText="1"/>
    </xf>
    <xf numFmtId="41" fontId="40" fillId="0" borderId="82" xfId="2" applyFont="1" applyFill="1" applyBorder="1" applyAlignment="1">
      <alignment horizontal="center" vertical="center"/>
    </xf>
    <xf numFmtId="0" fontId="40" fillId="20" borderId="77" xfId="5" applyFont="1" applyFill="1" applyBorder="1" applyAlignment="1">
      <alignment horizontal="center" vertical="center"/>
    </xf>
    <xf numFmtId="41" fontId="40" fillId="0" borderId="16" xfId="2" applyFont="1" applyFill="1" applyBorder="1" applyAlignment="1">
      <alignment horizontal="center" vertical="center" wrapText="1"/>
    </xf>
    <xf numFmtId="41" fontId="40" fillId="0" borderId="16" xfId="2" quotePrefix="1" applyFont="1" applyFill="1" applyBorder="1" applyAlignment="1">
      <alignment horizontal="center" vertical="center" shrinkToFit="1"/>
    </xf>
    <xf numFmtId="0" fontId="40" fillId="0" borderId="16" xfId="5" applyFont="1" applyBorder="1" applyAlignment="1">
      <alignment horizontal="center" vertical="center" wrapText="1"/>
    </xf>
    <xf numFmtId="0" fontId="40" fillId="19" borderId="16" xfId="5" applyFont="1" applyFill="1" applyBorder="1" applyAlignment="1">
      <alignment horizontal="center" vertical="center" wrapText="1"/>
    </xf>
    <xf numFmtId="0" fontId="40" fillId="19" borderId="16" xfId="5" applyFont="1" applyFill="1" applyBorder="1" applyAlignment="1">
      <alignment horizontal="center" vertical="center"/>
    </xf>
    <xf numFmtId="181" fontId="40" fillId="0" borderId="77" xfId="2" applyNumberFormat="1" applyFont="1" applyBorder="1" applyAlignment="1">
      <alignment horizontal="center" vertical="center"/>
    </xf>
    <xf numFmtId="0" fontId="40" fillId="0" borderId="16" xfId="5" applyFont="1" applyBorder="1" applyAlignment="1">
      <alignment horizontal="center" vertical="center"/>
    </xf>
    <xf numFmtId="41" fontId="40" fillId="0" borderId="0" xfId="2" applyFont="1" applyBorder="1" applyAlignment="1">
      <alignment horizontal="left" vertical="center"/>
    </xf>
    <xf numFmtId="41" fontId="40" fillId="0" borderId="16" xfId="2" applyFont="1" applyBorder="1" applyAlignment="1">
      <alignment horizontal="center" vertical="center"/>
    </xf>
    <xf numFmtId="41" fontId="40" fillId="0" borderId="16" xfId="2" applyFont="1" applyFill="1" applyBorder="1" applyAlignment="1">
      <alignment horizontal="right" vertical="center" shrinkToFit="1"/>
    </xf>
    <xf numFmtId="0" fontId="40" fillId="0" borderId="16" xfId="6" applyFont="1" applyBorder="1" applyAlignment="1">
      <alignment horizontal="center" vertical="center" wrapText="1"/>
    </xf>
    <xf numFmtId="41" fontId="40" fillId="0" borderId="16" xfId="2" applyFont="1" applyFill="1" applyBorder="1" applyAlignment="1">
      <alignment horizontal="center" vertical="center"/>
    </xf>
    <xf numFmtId="0" fontId="40" fillId="11" borderId="16" xfId="5" applyFont="1" applyFill="1" applyBorder="1" applyAlignment="1">
      <alignment horizontal="center" vertical="center"/>
    </xf>
    <xf numFmtId="41" fontId="45" fillId="21" borderId="82" xfId="2" applyFont="1" applyFill="1" applyBorder="1" applyAlignment="1">
      <alignment horizontal="center" vertical="center"/>
    </xf>
    <xf numFmtId="0" fontId="40" fillId="0" borderId="77" xfId="5" applyFont="1" applyBorder="1" applyAlignment="1">
      <alignment horizontal="center" vertical="center"/>
    </xf>
    <xf numFmtId="41" fontId="40" fillId="19" borderId="16" xfId="2" applyFont="1" applyFill="1" applyBorder="1" applyAlignment="1">
      <alignment horizontal="center" vertical="center" wrapText="1"/>
    </xf>
    <xf numFmtId="49" fontId="40" fillId="19" borderId="16" xfId="5" applyNumberFormat="1" applyFont="1" applyFill="1" applyBorder="1" applyAlignment="1">
      <alignment horizontal="center" vertical="center" wrapText="1"/>
    </xf>
    <xf numFmtId="0" fontId="40" fillId="19" borderId="16" xfId="6" applyFont="1" applyFill="1" applyBorder="1" applyAlignment="1">
      <alignment horizontal="center" vertical="center" wrapText="1"/>
    </xf>
    <xf numFmtId="41" fontId="40" fillId="0" borderId="82" xfId="2" applyFont="1" applyBorder="1" applyAlignment="1">
      <alignment horizontal="center" vertical="center"/>
    </xf>
    <xf numFmtId="41" fontId="40" fillId="0" borderId="81" xfId="2" applyFont="1" applyFill="1" applyBorder="1" applyAlignment="1">
      <alignment horizontal="center" vertical="center"/>
    </xf>
    <xf numFmtId="41" fontId="40" fillId="19" borderId="0" xfId="2" applyFont="1" applyFill="1" applyBorder="1" applyAlignment="1">
      <alignment horizontal="right" vertical="center" wrapText="1"/>
    </xf>
    <xf numFmtId="41" fontId="40" fillId="0" borderId="83" xfId="2" applyFont="1" applyFill="1" applyBorder="1" applyAlignment="1">
      <alignment horizontal="center" vertical="center"/>
    </xf>
    <xf numFmtId="181" fontId="40" fillId="0" borderId="32" xfId="2" applyNumberFormat="1" applyFont="1" applyBorder="1" applyAlignment="1">
      <alignment horizontal="center" vertical="center"/>
    </xf>
    <xf numFmtId="41" fontId="40" fillId="0" borderId="32" xfId="2" applyFont="1" applyBorder="1" applyAlignment="1">
      <alignment horizontal="center" vertical="center"/>
    </xf>
    <xf numFmtId="41" fontId="40" fillId="0" borderId="32" xfId="2" applyFont="1" applyFill="1" applyBorder="1" applyAlignment="1">
      <alignment horizontal="right" vertical="center" shrinkToFit="1"/>
    </xf>
    <xf numFmtId="0" fontId="40" fillId="0" borderId="32" xfId="6" applyFont="1" applyBorder="1" applyAlignment="1">
      <alignment horizontal="center" vertical="center" wrapText="1"/>
    </xf>
    <xf numFmtId="0" fontId="40" fillId="0" borderId="32" xfId="5" applyFont="1" applyBorder="1" applyAlignment="1">
      <alignment horizontal="left" vertical="center"/>
    </xf>
    <xf numFmtId="41" fontId="40" fillId="0" borderId="0" xfId="2" applyFont="1" applyFill="1" applyBorder="1" applyAlignment="1">
      <alignment horizontal="right" vertical="center" shrinkToFit="1"/>
    </xf>
    <xf numFmtId="0" fontId="40" fillId="0" borderId="41" xfId="5" applyFont="1" applyBorder="1" applyAlignment="1">
      <alignment horizontal="center" vertical="center"/>
    </xf>
    <xf numFmtId="41" fontId="40" fillId="0" borderId="41" xfId="2" applyFont="1" applyFill="1" applyBorder="1" applyAlignment="1">
      <alignment horizontal="center" vertical="center" wrapText="1"/>
    </xf>
    <xf numFmtId="0" fontId="40" fillId="0" borderId="41" xfId="2" quotePrefix="1" applyNumberFormat="1" applyFont="1" applyFill="1" applyBorder="1" applyAlignment="1">
      <alignment horizontal="center" vertical="center" shrinkToFit="1"/>
    </xf>
    <xf numFmtId="0" fontId="40" fillId="0" borderId="41" xfId="5" applyFont="1" applyBorder="1" applyAlignment="1">
      <alignment horizontal="center" vertical="center" wrapText="1"/>
    </xf>
    <xf numFmtId="0" fontId="40" fillId="0" borderId="71" xfId="5" applyFont="1" applyBorder="1" applyAlignment="1">
      <alignment horizontal="center" vertical="center" wrapText="1"/>
    </xf>
    <xf numFmtId="0" fontId="40" fillId="0" borderId="16" xfId="5" applyFont="1" applyBorder="1" applyAlignment="1">
      <alignment horizontal="center" vertical="center" shrinkToFit="1"/>
    </xf>
    <xf numFmtId="41" fontId="47" fillId="0" borderId="0" xfId="2" applyFont="1" applyBorder="1" applyAlignment="1">
      <alignment horizontal="left" vertical="center"/>
    </xf>
    <xf numFmtId="41" fontId="47" fillId="0" borderId="0" xfId="2" applyFont="1" applyBorder="1">
      <alignment vertical="center"/>
    </xf>
    <xf numFmtId="49" fontId="40" fillId="0" borderId="84" xfId="5" applyNumberFormat="1" applyFont="1" applyBorder="1" applyAlignment="1">
      <alignment horizontal="center" vertical="center" shrinkToFit="1"/>
    </xf>
    <xf numFmtId="0" fontId="40" fillId="10" borderId="16" xfId="6" applyFont="1" applyFill="1" applyBorder="1" applyAlignment="1">
      <alignment horizontal="center" vertical="center" wrapText="1"/>
    </xf>
    <xf numFmtId="41" fontId="40" fillId="0" borderId="41" xfId="2" applyFont="1" applyFill="1" applyBorder="1" applyAlignment="1">
      <alignment horizontal="right" vertical="center" wrapText="1"/>
    </xf>
    <xf numFmtId="41" fontId="47" fillId="0" borderId="0" xfId="2" applyFont="1" applyFill="1" applyBorder="1">
      <alignment vertical="center"/>
    </xf>
    <xf numFmtId="0" fontId="8" fillId="7" borderId="16" xfId="10" applyFont="1" applyFill="1" applyBorder="1" applyAlignment="1">
      <alignment horizontal="center" vertical="center"/>
    </xf>
    <xf numFmtId="0" fontId="40" fillId="22" borderId="16" xfId="6" applyFont="1" applyFill="1" applyBorder="1" applyAlignment="1">
      <alignment horizontal="center" vertical="center" wrapText="1"/>
    </xf>
    <xf numFmtId="41" fontId="40" fillId="0" borderId="0" xfId="2" applyFont="1" applyFill="1" applyBorder="1">
      <alignment vertical="center"/>
    </xf>
    <xf numFmtId="49" fontId="40" fillId="0" borderId="16" xfId="5" applyNumberFormat="1" applyFont="1" applyBorder="1" applyAlignment="1">
      <alignment horizontal="center" vertical="center" shrinkToFit="1"/>
    </xf>
    <xf numFmtId="0" fontId="40" fillId="0" borderId="0" xfId="5" applyFont="1" applyAlignment="1">
      <alignment horizontal="left" vertical="center"/>
    </xf>
    <xf numFmtId="41" fontId="40" fillId="22" borderId="16" xfId="2" applyFont="1" applyFill="1" applyBorder="1" applyAlignment="1">
      <alignment horizontal="center" vertical="center" wrapText="1"/>
    </xf>
    <xf numFmtId="41" fontId="48" fillId="23" borderId="85" xfId="2" applyFont="1" applyFill="1" applyBorder="1" applyAlignment="1">
      <alignment horizontal="center" vertical="center"/>
    </xf>
    <xf numFmtId="41" fontId="40" fillId="24" borderId="77" xfId="2" applyFont="1" applyFill="1" applyBorder="1" applyAlignment="1">
      <alignment horizontal="center" vertical="center" wrapText="1"/>
    </xf>
    <xf numFmtId="41" fontId="40" fillId="24" borderId="16" xfId="2" applyFont="1" applyFill="1" applyBorder="1" applyAlignment="1">
      <alignment horizontal="center" vertical="center" wrapText="1"/>
    </xf>
    <xf numFmtId="0" fontId="40" fillId="24" borderId="16" xfId="6" applyFont="1" applyFill="1" applyBorder="1" applyAlignment="1">
      <alignment horizontal="center" vertical="center" wrapText="1"/>
    </xf>
    <xf numFmtId="2" fontId="40" fillId="24" borderId="16" xfId="6" applyNumberFormat="1" applyFont="1" applyFill="1" applyBorder="1" applyAlignment="1">
      <alignment horizontal="center" vertical="center" wrapText="1"/>
    </xf>
    <xf numFmtId="0" fontId="40" fillId="24" borderId="16" xfId="5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73" xfId="0" applyFont="1" applyFill="1" applyBorder="1" applyAlignment="1">
      <alignment horizontal="center" vertical="center"/>
    </xf>
    <xf numFmtId="0" fontId="6" fillId="7" borderId="74" xfId="0" applyFont="1" applyFill="1" applyBorder="1" applyAlignment="1">
      <alignment horizontal="center" vertical="center"/>
    </xf>
    <xf numFmtId="0" fontId="6" fillId="7" borderId="55" xfId="0" applyFont="1" applyFill="1" applyBorder="1" applyAlignment="1">
      <alignment horizontal="center" vertical="center"/>
    </xf>
    <xf numFmtId="178" fontId="8" fillId="7" borderId="17" xfId="0" applyNumberFormat="1" applyFont="1" applyFill="1" applyBorder="1" applyAlignment="1">
      <alignment horizontal="center" vertical="center"/>
    </xf>
    <xf numFmtId="179" fontId="8" fillId="7" borderId="17" xfId="0" applyNumberFormat="1" applyFont="1" applyFill="1" applyBorder="1" applyAlignment="1">
      <alignment horizontal="center" vertical="center"/>
    </xf>
    <xf numFmtId="179" fontId="8" fillId="7" borderId="18" xfId="0" applyNumberFormat="1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>
      <alignment vertical="center"/>
    </xf>
    <xf numFmtId="0" fontId="0" fillId="7" borderId="28" xfId="0" applyFill="1" applyBorder="1">
      <alignment vertical="center"/>
    </xf>
    <xf numFmtId="179" fontId="0" fillId="7" borderId="23" xfId="0" applyNumberFormat="1" applyFill="1" applyBorder="1">
      <alignment vertical="center"/>
    </xf>
    <xf numFmtId="0" fontId="0" fillId="7" borderId="29" xfId="0" applyFill="1" applyBorder="1">
      <alignment vertical="center"/>
    </xf>
    <xf numFmtId="0" fontId="8" fillId="7" borderId="24" xfId="0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0" fillId="7" borderId="23" xfId="0" applyFill="1" applyBorder="1">
      <alignment vertical="center"/>
    </xf>
    <xf numFmtId="42" fontId="6" fillId="7" borderId="0" xfId="3" applyFont="1" applyFill="1" applyBorder="1" applyAlignment="1">
      <alignment vertical="center"/>
    </xf>
    <xf numFmtId="0" fontId="8" fillId="7" borderId="19" xfId="0" applyFont="1" applyFill="1" applyBorder="1" applyAlignment="1">
      <alignment horizontal="center" vertical="center"/>
    </xf>
    <xf numFmtId="0" fontId="8" fillId="7" borderId="33" xfId="0" applyFont="1" applyFill="1" applyBorder="1" applyAlignment="1">
      <alignment horizontal="center" vertical="center"/>
    </xf>
    <xf numFmtId="0" fontId="0" fillId="7" borderId="30" xfId="0" applyFill="1" applyBorder="1">
      <alignment vertical="center"/>
    </xf>
    <xf numFmtId="0" fontId="0" fillId="7" borderId="31" xfId="0" applyFill="1" applyBorder="1">
      <alignment vertical="center"/>
    </xf>
    <xf numFmtId="0" fontId="16" fillId="7" borderId="0" xfId="0" applyFont="1" applyFill="1">
      <alignment vertical="center"/>
    </xf>
    <xf numFmtId="177" fontId="0" fillId="7" borderId="0" xfId="0" applyNumberFormat="1" applyFill="1" applyAlignment="1">
      <alignment horizontal="center" vertical="center"/>
    </xf>
    <xf numFmtId="0" fontId="0" fillId="7" borderId="36" xfId="0" applyFill="1" applyBorder="1">
      <alignment vertical="center"/>
    </xf>
    <xf numFmtId="0" fontId="0" fillId="7" borderId="37" xfId="0" applyFill="1" applyBorder="1">
      <alignment vertical="center"/>
    </xf>
    <xf numFmtId="0" fontId="0" fillId="7" borderId="35" xfId="0" applyFill="1" applyBorder="1" applyAlignment="1">
      <alignment horizontal="center" vertical="center"/>
    </xf>
    <xf numFmtId="0" fontId="0" fillId="7" borderId="16" xfId="0" applyFill="1" applyBorder="1">
      <alignment vertical="center"/>
    </xf>
    <xf numFmtId="0" fontId="0" fillId="7" borderId="20" xfId="0" applyFill="1" applyBorder="1">
      <alignment vertical="center"/>
    </xf>
    <xf numFmtId="20" fontId="0" fillId="7" borderId="0" xfId="0" applyNumberFormat="1" applyFill="1" applyAlignment="1">
      <alignment horizontal="center" vertical="center"/>
    </xf>
    <xf numFmtId="0" fontId="0" fillId="7" borderId="38" xfId="0" applyFill="1" applyBorder="1">
      <alignment vertical="center"/>
    </xf>
    <xf numFmtId="178" fontId="0" fillId="7" borderId="22" xfId="0" applyNumberFormat="1" applyFill="1" applyBorder="1">
      <alignment vertical="center"/>
    </xf>
    <xf numFmtId="0" fontId="17" fillId="7" borderId="0" xfId="0" applyFont="1" applyFill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13" fillId="25" borderId="16" xfId="0" applyFont="1" applyFill="1" applyBorder="1" applyAlignment="1">
      <alignment horizontal="center" vertical="center"/>
    </xf>
    <xf numFmtId="0" fontId="28" fillId="26" borderId="16" xfId="0" applyFont="1" applyFill="1" applyBorder="1" applyAlignment="1">
      <alignment horizontal="center" vertical="center"/>
    </xf>
    <xf numFmtId="0" fontId="13" fillId="26" borderId="16" xfId="0" applyFont="1" applyFill="1" applyBorder="1" applyAlignment="1">
      <alignment horizontal="center" vertical="center"/>
    </xf>
    <xf numFmtId="0" fontId="22" fillId="16" borderId="16" xfId="0" applyFont="1" applyFill="1" applyBorder="1" applyAlignment="1">
      <alignment horizontal="center" vertical="center"/>
    </xf>
    <xf numFmtId="0" fontId="23" fillId="16" borderId="16" xfId="0" applyFont="1" applyFill="1" applyBorder="1" applyAlignment="1">
      <alignment horizontal="center" vertical="center"/>
    </xf>
    <xf numFmtId="0" fontId="32" fillId="16" borderId="16" xfId="0" applyFont="1" applyFill="1" applyBorder="1" applyAlignment="1">
      <alignment horizontal="center" vertical="center"/>
    </xf>
    <xf numFmtId="0" fontId="25" fillId="16" borderId="16" xfId="0" applyFont="1" applyFill="1" applyBorder="1" applyAlignment="1">
      <alignment horizontal="center" vertical="center"/>
    </xf>
    <xf numFmtId="0" fontId="22" fillId="26" borderId="16" xfId="0" applyFont="1" applyFill="1" applyBorder="1" applyAlignment="1">
      <alignment horizontal="center" vertical="center"/>
    </xf>
    <xf numFmtId="0" fontId="23" fillId="26" borderId="16" xfId="0" applyFont="1" applyFill="1" applyBorder="1" applyAlignment="1">
      <alignment horizontal="center" vertical="center"/>
    </xf>
    <xf numFmtId="0" fontId="32" fillId="26" borderId="16" xfId="0" applyFont="1" applyFill="1" applyBorder="1" applyAlignment="1">
      <alignment horizontal="center" vertical="center"/>
    </xf>
    <xf numFmtId="0" fontId="33" fillId="26" borderId="16" xfId="0" applyFont="1" applyFill="1" applyBorder="1" applyAlignment="1">
      <alignment horizontal="center" vertical="center"/>
    </xf>
    <xf numFmtId="0" fontId="25" fillId="26" borderId="16" xfId="0" applyFont="1" applyFill="1" applyBorder="1" applyAlignment="1">
      <alignment horizontal="center" vertical="center"/>
    </xf>
    <xf numFmtId="0" fontId="31" fillId="16" borderId="16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3" fillId="10" borderId="47" xfId="0" applyFont="1" applyFill="1" applyBorder="1" applyAlignment="1">
      <alignment horizontal="center" vertical="center"/>
    </xf>
    <xf numFmtId="0" fontId="23" fillId="17" borderId="47" xfId="0" applyFont="1" applyFill="1" applyBorder="1" applyAlignment="1">
      <alignment horizontal="center" vertical="center"/>
    </xf>
    <xf numFmtId="0" fontId="34" fillId="16" borderId="16" xfId="0" applyFont="1" applyFill="1" applyBorder="1" applyAlignment="1">
      <alignment horizontal="center" vertical="center"/>
    </xf>
    <xf numFmtId="0" fontId="36" fillId="26" borderId="16" xfId="0" applyFont="1" applyFill="1" applyBorder="1" applyAlignment="1">
      <alignment horizontal="center" vertical="center"/>
    </xf>
    <xf numFmtId="0" fontId="37" fillId="26" borderId="16" xfId="0" applyFont="1" applyFill="1" applyBorder="1" applyAlignment="1">
      <alignment horizontal="center" vertical="center"/>
    </xf>
    <xf numFmtId="176" fontId="0" fillId="16" borderId="10" xfId="0" applyNumberForma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8" fillId="16" borderId="12" xfId="0" applyFont="1" applyFill="1" applyBorder="1" applyAlignment="1">
      <alignment horizontal="center" vertical="center"/>
    </xf>
    <xf numFmtId="0" fontId="8" fillId="16" borderId="13" xfId="0" applyFont="1" applyFill="1" applyBorder="1" applyAlignment="1">
      <alignment horizontal="center" vertical="center"/>
    </xf>
    <xf numFmtId="0" fontId="8" fillId="16" borderId="43" xfId="0" applyFont="1" applyFill="1" applyBorder="1" applyAlignment="1">
      <alignment horizontal="center" vertical="center"/>
    </xf>
    <xf numFmtId="0" fontId="8" fillId="16" borderId="14" xfId="0" applyFont="1" applyFill="1" applyBorder="1" applyAlignment="1">
      <alignment horizontal="center" vertical="center"/>
    </xf>
    <xf numFmtId="177" fontId="8" fillId="16" borderId="72" xfId="0" applyNumberFormat="1" applyFont="1" applyFill="1" applyBorder="1" applyAlignment="1">
      <alignment horizontal="center" vertical="center"/>
    </xf>
    <xf numFmtId="0" fontId="8" fillId="16" borderId="16" xfId="0" applyFont="1" applyFill="1" applyBorder="1" applyAlignment="1">
      <alignment horizontal="center" vertical="center"/>
    </xf>
    <xf numFmtId="0" fontId="8" fillId="16" borderId="20" xfId="0" applyFont="1" applyFill="1" applyBorder="1" applyAlignment="1">
      <alignment horizontal="center" vertical="center"/>
    </xf>
    <xf numFmtId="176" fontId="0" fillId="26" borderId="10" xfId="0" applyNumberFormat="1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8" fillId="26" borderId="12" xfId="0" applyFont="1" applyFill="1" applyBorder="1" applyAlignment="1">
      <alignment horizontal="center" vertical="center"/>
    </xf>
    <xf numFmtId="0" fontId="8" fillId="26" borderId="13" xfId="0" applyFont="1" applyFill="1" applyBorder="1" applyAlignment="1">
      <alignment horizontal="center" vertical="center"/>
    </xf>
    <xf numFmtId="0" fontId="8" fillId="26" borderId="43" xfId="0" applyFont="1" applyFill="1" applyBorder="1" applyAlignment="1">
      <alignment horizontal="center" vertical="center"/>
    </xf>
    <xf numFmtId="0" fontId="8" fillId="26" borderId="14" xfId="0" applyFont="1" applyFill="1" applyBorder="1" applyAlignment="1">
      <alignment horizontal="center" vertical="center"/>
    </xf>
    <xf numFmtId="177" fontId="8" fillId="26" borderId="72" xfId="0" applyNumberFormat="1" applyFont="1" applyFill="1" applyBorder="1" applyAlignment="1">
      <alignment horizontal="center" vertical="center"/>
    </xf>
    <xf numFmtId="0" fontId="8" fillId="26" borderId="16" xfId="0" applyFont="1" applyFill="1" applyBorder="1" applyAlignment="1">
      <alignment horizontal="center" vertical="center"/>
    </xf>
    <xf numFmtId="0" fontId="8" fillId="26" borderId="20" xfId="0" applyFont="1" applyFill="1" applyBorder="1" applyAlignment="1">
      <alignment horizontal="center" vertical="center"/>
    </xf>
    <xf numFmtId="0" fontId="44" fillId="19" borderId="16" xfId="5" applyFont="1" applyFill="1" applyBorder="1" applyAlignment="1">
      <alignment horizontal="center" vertical="center" wrapText="1"/>
    </xf>
    <xf numFmtId="0" fontId="44" fillId="19" borderId="16" xfId="6" applyFont="1" applyFill="1" applyBorder="1" applyAlignment="1">
      <alignment horizontal="center" vertical="center" wrapText="1"/>
    </xf>
    <xf numFmtId="49" fontId="44" fillId="19" borderId="16" xfId="5" applyNumberFormat="1" applyFont="1" applyFill="1" applyBorder="1" applyAlignment="1">
      <alignment horizontal="center" vertical="center" wrapText="1"/>
    </xf>
    <xf numFmtId="41" fontId="44" fillId="19" borderId="16" xfId="2" applyFont="1" applyFill="1" applyBorder="1" applyAlignment="1">
      <alignment horizontal="center" vertical="center" wrapText="1"/>
    </xf>
    <xf numFmtId="0" fontId="40" fillId="7" borderId="16" xfId="5" applyFont="1" applyFill="1" applyBorder="1" applyAlignment="1">
      <alignment horizontal="center" vertical="center" wrapText="1"/>
    </xf>
    <xf numFmtId="0" fontId="40" fillId="26" borderId="16" xfId="5" applyFont="1" applyFill="1" applyBorder="1" applyAlignment="1">
      <alignment horizontal="center" vertical="center"/>
    </xf>
    <xf numFmtId="0" fontId="44" fillId="26" borderId="16" xfId="5" applyFont="1" applyFill="1" applyBorder="1" applyAlignment="1">
      <alignment horizontal="center" vertical="center"/>
    </xf>
    <xf numFmtId="0" fontId="9" fillId="7" borderId="50" xfId="0" applyFont="1" applyFill="1" applyBorder="1" applyAlignment="1">
      <alignment horizontal="center" vertical="center"/>
    </xf>
    <xf numFmtId="0" fontId="9" fillId="7" borderId="63" xfId="0" applyFont="1" applyFill="1" applyBorder="1" applyAlignment="1">
      <alignment horizontal="center" vertical="center"/>
    </xf>
    <xf numFmtId="180" fontId="6" fillId="7" borderId="61" xfId="3" applyNumberFormat="1" applyFont="1" applyFill="1" applyBorder="1" applyAlignment="1">
      <alignment horizontal="center" vertical="center"/>
    </xf>
    <xf numFmtId="180" fontId="6" fillId="7" borderId="41" xfId="3" applyNumberFormat="1" applyFont="1" applyFill="1" applyBorder="1" applyAlignment="1">
      <alignment horizontal="center" vertical="center"/>
    </xf>
    <xf numFmtId="180" fontId="6" fillId="7" borderId="62" xfId="3" applyNumberFormat="1" applyFont="1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70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2" xfId="0" applyFill="1" applyBorder="1" applyAlignment="1">
      <alignment horizontal="center" vertical="center"/>
    </xf>
    <xf numFmtId="180" fontId="18" fillId="7" borderId="61" xfId="3" applyNumberFormat="1" applyFont="1" applyFill="1" applyBorder="1" applyAlignment="1">
      <alignment horizontal="center" vertical="center"/>
    </xf>
    <xf numFmtId="180" fontId="18" fillId="7" borderId="41" xfId="3" applyNumberFormat="1" applyFont="1" applyFill="1" applyBorder="1" applyAlignment="1">
      <alignment horizontal="center" vertical="center"/>
    </xf>
    <xf numFmtId="180" fontId="18" fillId="7" borderId="62" xfId="3" applyNumberFormat="1" applyFont="1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 wrapText="1"/>
    </xf>
    <xf numFmtId="0" fontId="0" fillId="7" borderId="55" xfId="0" applyFill="1" applyBorder="1" applyAlignment="1">
      <alignment horizontal="center" vertical="center"/>
    </xf>
    <xf numFmtId="0" fontId="0" fillId="7" borderId="67" xfId="0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52" xfId="0" applyFont="1" applyFill="1" applyBorder="1" applyAlignment="1">
      <alignment horizontal="center" vertical="center"/>
    </xf>
    <xf numFmtId="0" fontId="6" fillId="7" borderId="42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9" fillId="7" borderId="35" xfId="0" applyFont="1" applyFill="1" applyBorder="1" applyAlignment="1">
      <alignment horizontal="center" vertical="center"/>
    </xf>
    <xf numFmtId="0" fontId="9" fillId="7" borderId="68" xfId="0" applyFont="1" applyFill="1" applyBorder="1" applyAlignment="1">
      <alignment horizontal="center" vertical="center"/>
    </xf>
    <xf numFmtId="180" fontId="6" fillId="7" borderId="69" xfId="3" applyNumberFormat="1" applyFont="1" applyFill="1" applyBorder="1" applyAlignment="1">
      <alignment horizontal="center" vertical="center"/>
    </xf>
    <xf numFmtId="180" fontId="6" fillId="7" borderId="46" xfId="3" applyNumberFormat="1" applyFont="1" applyFill="1" applyBorder="1" applyAlignment="1">
      <alignment horizontal="center" vertical="center"/>
    </xf>
    <xf numFmtId="180" fontId="6" fillId="7" borderId="28" xfId="3" applyNumberFormat="1" applyFont="1" applyFill="1" applyBorder="1" applyAlignment="1">
      <alignment horizontal="center" vertical="center"/>
    </xf>
    <xf numFmtId="0" fontId="8" fillId="7" borderId="35" xfId="0" applyFont="1" applyFill="1" applyBorder="1" applyAlignment="1">
      <alignment horizontal="center" vertical="center"/>
    </xf>
    <xf numFmtId="0" fontId="8" fillId="7" borderId="28" xfId="0" applyFont="1" applyFill="1" applyBorder="1" applyAlignment="1">
      <alignment horizontal="center" vertical="center"/>
    </xf>
    <xf numFmtId="0" fontId="8" fillId="7" borderId="46" xfId="0" applyFont="1" applyFill="1" applyBorder="1" applyAlignment="1">
      <alignment horizontal="center" vertical="center"/>
    </xf>
    <xf numFmtId="0" fontId="0" fillId="7" borderId="52" xfId="0" applyFill="1" applyBorder="1" applyAlignment="1">
      <alignment horizontal="left" vertical="center"/>
    </xf>
    <xf numFmtId="0" fontId="0" fillId="7" borderId="42" xfId="0" applyFill="1" applyBorder="1" applyAlignment="1">
      <alignment horizontal="left" vertical="center"/>
    </xf>
    <xf numFmtId="0" fontId="0" fillId="7" borderId="31" xfId="0" applyFill="1" applyBorder="1" applyAlignment="1">
      <alignment horizontal="left" vertical="center"/>
    </xf>
    <xf numFmtId="0" fontId="18" fillId="7" borderId="61" xfId="3" applyNumberFormat="1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7" borderId="64" xfId="0" applyFont="1" applyFill="1" applyBorder="1" applyAlignment="1">
      <alignment horizontal="center" vertical="center"/>
    </xf>
    <xf numFmtId="180" fontId="8" fillId="7" borderId="65" xfId="0" applyNumberFormat="1" applyFont="1" applyFill="1" applyBorder="1" applyAlignment="1">
      <alignment horizontal="center" vertical="center"/>
    </xf>
    <xf numFmtId="180" fontId="8" fillId="7" borderId="45" xfId="0" applyNumberFormat="1" applyFont="1" applyFill="1" applyBorder="1" applyAlignment="1">
      <alignment horizontal="center" vertical="center"/>
    </xf>
    <xf numFmtId="180" fontId="8" fillId="7" borderId="66" xfId="0" applyNumberFormat="1" applyFont="1" applyFill="1" applyBorder="1" applyAlignment="1">
      <alignment horizontal="center" vertical="center"/>
    </xf>
    <xf numFmtId="181" fontId="15" fillId="7" borderId="47" xfId="1" applyNumberFormat="1" applyFont="1" applyFill="1" applyBorder="1" applyAlignment="1">
      <alignment horizontal="center" vertical="center"/>
    </xf>
    <xf numFmtId="181" fontId="15" fillId="7" borderId="40" xfId="1" applyNumberFormat="1" applyFont="1" applyFill="1" applyBorder="1" applyAlignment="1">
      <alignment horizontal="center" vertical="center"/>
    </xf>
    <xf numFmtId="0" fontId="0" fillId="7" borderId="60" xfId="0" applyFill="1" applyBorder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0" fillId="7" borderId="53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0" fillId="7" borderId="44" xfId="0" applyFill="1" applyBorder="1" applyAlignment="1">
      <alignment horizontal="left" vertical="center"/>
    </xf>
    <xf numFmtId="0" fontId="0" fillId="7" borderId="55" xfId="0" applyFill="1" applyBorder="1" applyAlignment="1">
      <alignment horizontal="left" vertical="center"/>
    </xf>
    <xf numFmtId="0" fontId="0" fillId="7" borderId="67" xfId="0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42" fontId="6" fillId="7" borderId="0" xfId="3" applyFont="1" applyFill="1" applyBorder="1" applyAlignment="1">
      <alignment horizontal="center" vertical="center"/>
    </xf>
    <xf numFmtId="0" fontId="20" fillId="10" borderId="23" xfId="0" applyFont="1" applyFill="1" applyBorder="1" applyAlignment="1">
      <alignment horizontal="center" vertical="center"/>
    </xf>
    <xf numFmtId="0" fontId="20" fillId="10" borderId="48" xfId="0" applyFont="1" applyFill="1" applyBorder="1" applyAlignment="1">
      <alignment horizontal="center" vertical="center"/>
    </xf>
    <xf numFmtId="0" fontId="20" fillId="10" borderId="49" xfId="0" applyFont="1" applyFill="1" applyBorder="1" applyAlignment="1">
      <alignment horizontal="center" vertical="center"/>
    </xf>
    <xf numFmtId="0" fontId="20" fillId="10" borderId="57" xfId="0" applyFont="1" applyFill="1" applyBorder="1" applyAlignment="1">
      <alignment horizontal="center" vertical="center"/>
    </xf>
    <xf numFmtId="0" fontId="20" fillId="10" borderId="0" xfId="0" applyFont="1" applyFill="1" applyAlignment="1">
      <alignment horizontal="center" vertical="center"/>
    </xf>
    <xf numFmtId="0" fontId="20" fillId="10" borderId="58" xfId="0" applyFont="1" applyFill="1" applyBorder="1" applyAlignment="1">
      <alignment horizontal="center" vertical="center"/>
    </xf>
    <xf numFmtId="0" fontId="20" fillId="10" borderId="59" xfId="0" applyFont="1" applyFill="1" applyBorder="1" applyAlignment="1">
      <alignment horizontal="center" vertical="center"/>
    </xf>
    <xf numFmtId="0" fontId="20" fillId="10" borderId="32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1" fillId="0" borderId="67" xfId="0" applyFont="1" applyBorder="1" applyAlignment="1">
      <alignment horizontal="center" vertical="center"/>
    </xf>
    <xf numFmtId="0" fontId="27" fillId="7" borderId="26" xfId="0" applyFont="1" applyFill="1" applyBorder="1" applyAlignment="1">
      <alignment horizontal="center" vertical="center"/>
    </xf>
    <xf numFmtId="0" fontId="27" fillId="7" borderId="36" xfId="0" applyFont="1" applyFill="1" applyBorder="1" applyAlignment="1">
      <alignment horizontal="center" vertical="center"/>
    </xf>
    <xf numFmtId="0" fontId="27" fillId="7" borderId="27" xfId="0" applyFont="1" applyFill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80" fontId="6" fillId="0" borderId="61" xfId="3" applyNumberFormat="1" applyFont="1" applyFill="1" applyBorder="1" applyAlignment="1">
      <alignment horizontal="center" vertical="center"/>
    </xf>
    <xf numFmtId="180" fontId="6" fillId="0" borderId="41" xfId="3" applyNumberFormat="1" applyFont="1" applyFill="1" applyBorder="1" applyAlignment="1">
      <alignment horizontal="center" vertical="center"/>
    </xf>
    <xf numFmtId="180" fontId="6" fillId="0" borderId="62" xfId="3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180" fontId="18" fillId="0" borderId="61" xfId="3" applyNumberFormat="1" applyFont="1" applyFill="1" applyBorder="1" applyAlignment="1">
      <alignment horizontal="center" vertical="center"/>
    </xf>
    <xf numFmtId="180" fontId="18" fillId="0" borderId="41" xfId="3" applyNumberFormat="1" applyFont="1" applyFill="1" applyBorder="1" applyAlignment="1">
      <alignment horizontal="center" vertical="center"/>
    </xf>
    <xf numFmtId="180" fontId="18" fillId="0" borderId="62" xfId="3" applyNumberFormat="1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180" fontId="6" fillId="0" borderId="69" xfId="3" applyNumberFormat="1" applyFont="1" applyFill="1" applyBorder="1" applyAlignment="1">
      <alignment horizontal="center" vertical="center"/>
    </xf>
    <xf numFmtId="180" fontId="6" fillId="0" borderId="46" xfId="3" applyNumberFormat="1" applyFont="1" applyFill="1" applyBorder="1" applyAlignment="1">
      <alignment horizontal="center" vertical="center"/>
    </xf>
    <xf numFmtId="180" fontId="6" fillId="0" borderId="28" xfId="3" applyNumberFormat="1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6" borderId="46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8" fillId="0" borderId="61" xfId="3" applyNumberFormat="1" applyFont="1" applyFill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180" fontId="8" fillId="8" borderId="65" xfId="0" applyNumberFormat="1" applyFont="1" applyFill="1" applyBorder="1" applyAlignment="1">
      <alignment horizontal="center" vertical="center"/>
    </xf>
    <xf numFmtId="180" fontId="8" fillId="8" borderId="45" xfId="0" applyNumberFormat="1" applyFont="1" applyFill="1" applyBorder="1" applyAlignment="1">
      <alignment horizontal="center" vertical="center"/>
    </xf>
    <xf numFmtId="180" fontId="8" fillId="8" borderId="66" xfId="0" applyNumberFormat="1" applyFont="1" applyFill="1" applyBorder="1" applyAlignment="1">
      <alignment horizontal="center" vertical="center"/>
    </xf>
    <xf numFmtId="181" fontId="15" fillId="0" borderId="47" xfId="1" applyNumberFormat="1" applyFont="1" applyFill="1" applyBorder="1" applyAlignment="1">
      <alignment horizontal="center" vertical="center"/>
    </xf>
    <xf numFmtId="181" fontId="15" fillId="0" borderId="40" xfId="1" applyNumberFormat="1" applyFont="1" applyFill="1" applyBorder="1" applyAlignment="1">
      <alignment horizontal="center" vertical="center"/>
    </xf>
    <xf numFmtId="0" fontId="0" fillId="6" borderId="60" xfId="0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67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42" fontId="6" fillId="0" borderId="0" xfId="3" applyFont="1" applyFill="1" applyBorder="1" applyAlignment="1">
      <alignment horizontal="center" vertical="center"/>
    </xf>
  </cellXfs>
  <cellStyles count="13">
    <cellStyle name="Excel Built-in Comma [0]" xfId="11" xr:uid="{00000000-0005-0000-0000-000000000000}"/>
    <cellStyle name="Excel Built-in Currency [0]" xfId="12" xr:uid="{00000000-0005-0000-0000-000001000000}"/>
    <cellStyle name="백분율 2" xfId="9" xr:uid="{00000000-0005-0000-0000-000002000000}"/>
    <cellStyle name="쉼표 [0]" xfId="1" builtinId="6"/>
    <cellStyle name="쉼표 [0] 2" xfId="2" xr:uid="{00000000-0005-0000-0000-000004000000}"/>
    <cellStyle name="통화 [0]" xfId="3" builtinId="7"/>
    <cellStyle name="통화 [0] 2" xfId="4" xr:uid="{00000000-0005-0000-0000-000006000000}"/>
    <cellStyle name="표준" xfId="0" builtinId="0"/>
    <cellStyle name="표준 2" xfId="5" xr:uid="{00000000-0005-0000-0000-000008000000}"/>
    <cellStyle name="표준 3" xfId="7" xr:uid="{00000000-0005-0000-0000-000009000000}"/>
    <cellStyle name="표준 3 2" xfId="8" xr:uid="{00000000-0005-0000-0000-00000A000000}"/>
    <cellStyle name="표준 4" xfId="10" xr:uid="{00000000-0005-0000-0000-00000B000000}"/>
    <cellStyle name="표준_추가장부(9월)" xfId="6" xr:uid="{00000000-0005-0000-0000-00000C000000}"/>
  </cellStyles>
  <dxfs count="2">
    <dxf>
      <font>
        <color rgb="FF9C0006"/>
      </font>
    </dxf>
    <dxf>
      <font>
        <color theme="3"/>
      </font>
    </dxf>
  </dxfs>
  <tableStyles count="0" defaultTableStyle="TableStyleMedium2" defaultPivotStyle="PivotStyleLight16"/>
  <colors>
    <mruColors>
      <color rgb="FFEB9073"/>
      <color rgb="FFFF33CC"/>
      <color rgb="FFF3CB8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OS\Desktop\2018&#45380;%201&#50900;%20&#44540;&#47924;&#54788;&#54889;%20(&#47589;&#49900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2&#50900;%202&#48264;%20&#50500;&#47112;&#45208;%20&#51068;&#51068;&#49884;&#5111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적사항"/>
      <sheetName val="Sheet1"/>
      <sheetName val="인센티브"/>
      <sheetName val="조가연(가연D)"/>
      <sheetName val="현보람(수아M)"/>
      <sheetName val="신해민(현진M)"/>
      <sheetName val="이영화(영화M)"/>
      <sheetName val="임이랑(연지)"/>
      <sheetName val="송유나(수정)"/>
      <sheetName val="손승오(서연)"/>
      <sheetName val="소지은(은지)"/>
      <sheetName val="곽수인(수인)"/>
      <sheetName val="신아름(수영)"/>
      <sheetName val="백수아(아현)"/>
      <sheetName val="안미혜(미혜)"/>
      <sheetName val="김주경(경아)"/>
      <sheetName val="김은희(은희)"/>
      <sheetName val="이시현(지원)"/>
      <sheetName val="김세정(유나)"/>
      <sheetName val="김지현(순덕)"/>
      <sheetName val="송혜영(정민)"/>
      <sheetName val="이새얀(세희)"/>
      <sheetName val="김수연(연수)"/>
      <sheetName val="김율(별이)"/>
      <sheetName val="강한결(채연)"/>
      <sheetName val="영업"/>
      <sheetName val="일일알바"/>
      <sheetName val="정지환(이사)"/>
      <sheetName val="백재협(실장)"/>
      <sheetName val="강승우(남직원)"/>
      <sheetName val="박주현(남직원) "/>
      <sheetName val="한세훈(남직원)"/>
      <sheetName val="홍승표(주방장)"/>
      <sheetName val="최경화(주방보조)"/>
      <sheetName val="원종대(발렛)"/>
      <sheetName val="고정인권비"/>
      <sheetName val="인건비율"/>
      <sheetName val="이혜성(재희)"/>
      <sheetName val="황유미(유미)"/>
      <sheetName val="김정현(정현)"/>
      <sheetName val="김설아(은아)"/>
      <sheetName val="유민희(소희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29">
          <cell r="L29">
            <v>0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>
        <row r="36">
          <cell r="H36">
            <v>6</v>
          </cell>
        </row>
      </sheetData>
      <sheetData sheetId="38">
        <row r="36">
          <cell r="H36">
            <v>8</v>
          </cell>
        </row>
      </sheetData>
      <sheetData sheetId="39">
        <row r="36">
          <cell r="H36">
            <v>9</v>
          </cell>
        </row>
      </sheetData>
      <sheetData sheetId="40">
        <row r="36">
          <cell r="H36">
            <v>3</v>
          </cell>
        </row>
      </sheetData>
      <sheetData sheetId="41">
        <row r="36">
          <cell r="H36">
            <v>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주류장부"/>
      <sheetName val="회의용비교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일일시재 원본"/>
      <sheetName val="주류장부 원본"/>
    </sheetNames>
    <sheetDataSet>
      <sheetData sheetId="0">
        <row r="35">
          <cell r="J35">
            <v>71530000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H27" sqref="H27"/>
    </sheetView>
  </sheetViews>
  <sheetFormatPr defaultColWidth="12.375" defaultRowHeight="16.5" x14ac:dyDescent="0.3"/>
  <cols>
    <col min="1" max="1" width="12.375" style="131" customWidth="1"/>
    <col min="2" max="2" width="4.375" style="131" customWidth="1"/>
    <col min="3" max="3" width="4.5" style="131" customWidth="1"/>
    <col min="4" max="4" width="4.25" style="131" customWidth="1"/>
    <col min="5" max="5" width="4.375" style="131" customWidth="1"/>
    <col min="6" max="6" width="4.25" style="131" customWidth="1"/>
    <col min="7" max="7" width="8.375" style="131" customWidth="1"/>
    <col min="8" max="8" width="9.625" style="131" customWidth="1"/>
    <col min="9" max="9" width="11.5" style="131" customWidth="1"/>
    <col min="10" max="10" width="11" style="131" bestFit="1" customWidth="1"/>
    <col min="11" max="11" width="12" style="131" customWidth="1"/>
    <col min="12" max="255" width="9" style="131" customWidth="1"/>
    <col min="256" max="16384" width="12.375" style="131"/>
  </cols>
  <sheetData>
    <row r="1" spans="1:17" s="12" customFormat="1" ht="17.25" customHeight="1" thickBot="1" x14ac:dyDescent="0.35">
      <c r="A1" s="270" t="s">
        <v>2</v>
      </c>
      <c r="B1" s="271" t="s">
        <v>3</v>
      </c>
      <c r="C1" s="272" t="s">
        <v>4</v>
      </c>
      <c r="D1" s="273" t="s">
        <v>5</v>
      </c>
      <c r="E1" s="274" t="s">
        <v>4</v>
      </c>
      <c r="F1" s="275" t="s">
        <v>5</v>
      </c>
      <c r="G1" s="276" t="s">
        <v>6</v>
      </c>
      <c r="H1" s="277" t="s">
        <v>7</v>
      </c>
      <c r="I1" s="277" t="s">
        <v>28</v>
      </c>
      <c r="J1" s="276" t="s">
        <v>43</v>
      </c>
      <c r="K1" s="278" t="s">
        <v>8</v>
      </c>
      <c r="L1" s="369" t="s">
        <v>9</v>
      </c>
      <c r="M1" s="370"/>
      <c r="N1" s="370"/>
      <c r="O1" s="370"/>
      <c r="P1" s="370"/>
      <c r="Q1" s="371"/>
    </row>
    <row r="2" spans="1:17" s="155" customFormat="1" ht="18.75" customHeight="1" thickTop="1" x14ac:dyDescent="0.3">
      <c r="A2" s="51">
        <v>44896</v>
      </c>
      <c r="B2" s="54" t="s">
        <v>342</v>
      </c>
      <c r="C2" s="55"/>
      <c r="D2" s="56"/>
      <c r="E2" s="57"/>
      <c r="F2" s="58"/>
      <c r="G2" s="59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2">
        <v>1</v>
      </c>
      <c r="I2" s="52"/>
      <c r="J2" s="52"/>
      <c r="K2" s="53"/>
      <c r="L2" s="372"/>
      <c r="M2" s="373"/>
      <c r="N2" s="373"/>
      <c r="O2" s="373"/>
      <c r="P2" s="373"/>
      <c r="Q2" s="374"/>
    </row>
    <row r="3" spans="1:17" s="153" customFormat="1" x14ac:dyDescent="0.3">
      <c r="A3" s="51">
        <v>44897</v>
      </c>
      <c r="B3" s="54" t="s">
        <v>44</v>
      </c>
      <c r="C3" s="55"/>
      <c r="D3" s="56"/>
      <c r="E3" s="57"/>
      <c r="F3" s="58"/>
      <c r="G3" s="59" t="str">
        <f t="shared" si="0"/>
        <v>休</v>
      </c>
      <c r="H3" s="52">
        <v>1</v>
      </c>
      <c r="I3" s="52"/>
      <c r="J3" s="52"/>
      <c r="K3" s="53"/>
      <c r="L3" s="372"/>
      <c r="M3" s="373"/>
      <c r="N3" s="373"/>
      <c r="O3" s="373"/>
      <c r="P3" s="373"/>
      <c r="Q3" s="374"/>
    </row>
    <row r="4" spans="1:17" s="153" customFormat="1" ht="14.25" customHeight="1" x14ac:dyDescent="0.3">
      <c r="A4" s="330">
        <v>44898</v>
      </c>
      <c r="B4" s="331" t="s">
        <v>45</v>
      </c>
      <c r="C4" s="332"/>
      <c r="D4" s="333"/>
      <c r="E4" s="334"/>
      <c r="F4" s="335"/>
      <c r="G4" s="336" t="str">
        <f t="shared" si="0"/>
        <v>休</v>
      </c>
      <c r="H4" s="337">
        <v>1</v>
      </c>
      <c r="I4" s="337"/>
      <c r="J4" s="337"/>
      <c r="K4" s="338"/>
      <c r="L4" s="372"/>
      <c r="M4" s="373"/>
      <c r="N4" s="373"/>
      <c r="O4" s="373"/>
      <c r="P4" s="373"/>
      <c r="Q4" s="374"/>
    </row>
    <row r="5" spans="1:17" s="153" customFormat="1" x14ac:dyDescent="0.3">
      <c r="A5" s="339">
        <v>44899</v>
      </c>
      <c r="B5" s="340" t="s">
        <v>46</v>
      </c>
      <c r="C5" s="341"/>
      <c r="D5" s="342"/>
      <c r="E5" s="343"/>
      <c r="F5" s="344"/>
      <c r="G5" s="345" t="str">
        <f t="shared" si="0"/>
        <v>休</v>
      </c>
      <c r="H5" s="346">
        <v>1</v>
      </c>
      <c r="I5" s="346"/>
      <c r="J5" s="346"/>
      <c r="K5" s="347"/>
      <c r="L5" s="372"/>
      <c r="M5" s="373"/>
      <c r="N5" s="373"/>
      <c r="O5" s="373"/>
      <c r="P5" s="373"/>
      <c r="Q5" s="374"/>
    </row>
    <row r="6" spans="1:17" s="153" customFormat="1" x14ac:dyDescent="0.3">
      <c r="A6" s="51">
        <v>44900</v>
      </c>
      <c r="B6" s="54" t="s">
        <v>47</v>
      </c>
      <c r="C6" s="55"/>
      <c r="D6" s="56"/>
      <c r="E6" s="57"/>
      <c r="F6" s="58"/>
      <c r="G6" s="59" t="str">
        <f t="shared" si="0"/>
        <v>休</v>
      </c>
      <c r="H6" s="52">
        <v>1</v>
      </c>
      <c r="I6" s="52"/>
      <c r="J6" s="52"/>
      <c r="K6" s="53"/>
      <c r="L6" s="372"/>
      <c r="M6" s="373"/>
      <c r="N6" s="373"/>
      <c r="O6" s="373"/>
      <c r="P6" s="373"/>
      <c r="Q6" s="374"/>
    </row>
    <row r="7" spans="1:17" s="153" customFormat="1" x14ac:dyDescent="0.3">
      <c r="A7" s="51">
        <v>44901</v>
      </c>
      <c r="B7" s="54" t="s">
        <v>48</v>
      </c>
      <c r="C7" s="55"/>
      <c r="D7" s="56"/>
      <c r="E7" s="57"/>
      <c r="F7" s="58"/>
      <c r="G7" s="59" t="str">
        <f t="shared" si="0"/>
        <v>休</v>
      </c>
      <c r="H7" s="52">
        <v>1</v>
      </c>
      <c r="I7" s="52"/>
      <c r="J7" s="52"/>
      <c r="K7" s="53"/>
      <c r="L7" s="372"/>
      <c r="M7" s="373"/>
      <c r="N7" s="373"/>
      <c r="O7" s="373"/>
      <c r="P7" s="373"/>
      <c r="Q7" s="374"/>
    </row>
    <row r="8" spans="1:17" s="94" customFormat="1" x14ac:dyDescent="0.3">
      <c r="A8" s="51">
        <v>44902</v>
      </c>
      <c r="B8" s="54" t="s">
        <v>49</v>
      </c>
      <c r="C8" s="55"/>
      <c r="D8" s="56"/>
      <c r="E8" s="57"/>
      <c r="F8" s="58"/>
      <c r="G8" s="59" t="str">
        <f t="shared" si="0"/>
        <v>休</v>
      </c>
      <c r="H8" s="52">
        <v>1</v>
      </c>
      <c r="I8" s="52"/>
      <c r="J8" s="52"/>
      <c r="K8" s="53"/>
      <c r="L8" s="372"/>
      <c r="M8" s="373"/>
      <c r="N8" s="373"/>
      <c r="O8" s="373"/>
      <c r="P8" s="373"/>
      <c r="Q8" s="374"/>
    </row>
    <row r="9" spans="1:17" s="155" customFormat="1" x14ac:dyDescent="0.3">
      <c r="A9" s="51">
        <v>44903</v>
      </c>
      <c r="B9" s="54" t="s">
        <v>50</v>
      </c>
      <c r="C9" s="55"/>
      <c r="D9" s="56"/>
      <c r="E9" s="57"/>
      <c r="F9" s="58"/>
      <c r="G9" s="59" t="str">
        <f t="shared" si="0"/>
        <v>休</v>
      </c>
      <c r="H9" s="52">
        <v>1</v>
      </c>
      <c r="I9" s="52"/>
      <c r="J9" s="52"/>
      <c r="K9" s="53"/>
      <c r="L9" s="372"/>
      <c r="M9" s="373"/>
      <c r="N9" s="373"/>
      <c r="O9" s="373"/>
      <c r="P9" s="373"/>
      <c r="Q9" s="374"/>
    </row>
    <row r="10" spans="1:17" s="153" customFormat="1" x14ac:dyDescent="0.3">
      <c r="A10" s="51">
        <v>44904</v>
      </c>
      <c r="B10" s="54" t="s">
        <v>44</v>
      </c>
      <c r="C10" s="55"/>
      <c r="D10" s="56"/>
      <c r="E10" s="57"/>
      <c r="F10" s="58"/>
      <c r="G10" s="59" t="str">
        <f t="shared" si="0"/>
        <v>休</v>
      </c>
      <c r="H10" s="52">
        <v>1</v>
      </c>
      <c r="I10" s="52"/>
      <c r="J10" s="52"/>
      <c r="K10" s="53"/>
      <c r="L10" s="372"/>
      <c r="M10" s="373"/>
      <c r="N10" s="373"/>
      <c r="O10" s="373"/>
      <c r="P10" s="373"/>
      <c r="Q10" s="374"/>
    </row>
    <row r="11" spans="1:17" s="153" customFormat="1" x14ac:dyDescent="0.3">
      <c r="A11" s="330">
        <v>44905</v>
      </c>
      <c r="B11" s="331" t="s">
        <v>45</v>
      </c>
      <c r="C11" s="332"/>
      <c r="D11" s="333"/>
      <c r="E11" s="334"/>
      <c r="F11" s="335"/>
      <c r="G11" s="336" t="str">
        <f t="shared" si="0"/>
        <v>休</v>
      </c>
      <c r="H11" s="337">
        <v>1</v>
      </c>
      <c r="I11" s="337"/>
      <c r="J11" s="337"/>
      <c r="K11" s="338"/>
      <c r="L11" s="372"/>
      <c r="M11" s="373"/>
      <c r="N11" s="373"/>
      <c r="O11" s="373"/>
      <c r="P11" s="373"/>
      <c r="Q11" s="374"/>
    </row>
    <row r="12" spans="1:17" s="153" customFormat="1" x14ac:dyDescent="0.3">
      <c r="A12" s="339">
        <v>44906</v>
      </c>
      <c r="B12" s="340" t="s">
        <v>46</v>
      </c>
      <c r="C12" s="341"/>
      <c r="D12" s="342"/>
      <c r="E12" s="343"/>
      <c r="F12" s="344"/>
      <c r="G12" s="345" t="str">
        <f t="shared" si="0"/>
        <v>休</v>
      </c>
      <c r="H12" s="346">
        <v>1</v>
      </c>
      <c r="I12" s="346"/>
      <c r="J12" s="346"/>
      <c r="K12" s="347"/>
      <c r="L12" s="372"/>
      <c r="M12" s="373"/>
      <c r="N12" s="373"/>
      <c r="O12" s="373"/>
      <c r="P12" s="373"/>
      <c r="Q12" s="374"/>
    </row>
    <row r="13" spans="1:17" s="153" customFormat="1" x14ac:dyDescent="0.3">
      <c r="A13" s="51">
        <v>44907</v>
      </c>
      <c r="B13" s="54" t="s">
        <v>47</v>
      </c>
      <c r="C13" s="55"/>
      <c r="D13" s="56"/>
      <c r="E13" s="57"/>
      <c r="F13" s="58"/>
      <c r="G13" s="59" t="str">
        <f t="shared" si="0"/>
        <v>休</v>
      </c>
      <c r="H13" s="52">
        <v>1</v>
      </c>
      <c r="I13" s="52"/>
      <c r="J13" s="52"/>
      <c r="K13" s="53"/>
      <c r="L13" s="372"/>
      <c r="M13" s="373"/>
      <c r="N13" s="373"/>
      <c r="O13" s="373"/>
      <c r="P13" s="373"/>
      <c r="Q13" s="374"/>
    </row>
    <row r="14" spans="1:17" s="153" customFormat="1" x14ac:dyDescent="0.3">
      <c r="A14" s="51">
        <v>44908</v>
      </c>
      <c r="B14" s="54" t="s">
        <v>48</v>
      </c>
      <c r="C14" s="55"/>
      <c r="D14" s="56"/>
      <c r="E14" s="57"/>
      <c r="F14" s="58"/>
      <c r="G14" s="59" t="str">
        <f t="shared" si="0"/>
        <v>休</v>
      </c>
      <c r="H14" s="52">
        <v>1</v>
      </c>
      <c r="I14" s="52"/>
      <c r="J14" s="52"/>
      <c r="K14" s="53"/>
      <c r="L14" s="372"/>
      <c r="M14" s="373"/>
      <c r="N14" s="373"/>
      <c r="O14" s="373"/>
      <c r="P14" s="373"/>
      <c r="Q14" s="374"/>
    </row>
    <row r="15" spans="1:17" s="94" customFormat="1" x14ac:dyDescent="0.3">
      <c r="A15" s="51">
        <v>44909</v>
      </c>
      <c r="B15" s="54" t="s">
        <v>49</v>
      </c>
      <c r="C15" s="55"/>
      <c r="D15" s="56"/>
      <c r="E15" s="57"/>
      <c r="F15" s="58"/>
      <c r="G15" s="59" t="str">
        <f t="shared" si="0"/>
        <v>休</v>
      </c>
      <c r="H15" s="52">
        <v>1</v>
      </c>
      <c r="I15" s="52"/>
      <c r="J15" s="52"/>
      <c r="K15" s="53"/>
      <c r="L15" s="372"/>
      <c r="M15" s="373"/>
      <c r="N15" s="373"/>
      <c r="O15" s="373"/>
      <c r="P15" s="373"/>
      <c r="Q15" s="374"/>
    </row>
    <row r="16" spans="1:17" s="155" customFormat="1" x14ac:dyDescent="0.3">
      <c r="A16" s="51">
        <v>44910</v>
      </c>
      <c r="B16" s="54" t="s">
        <v>50</v>
      </c>
      <c r="C16" s="55"/>
      <c r="D16" s="56"/>
      <c r="E16" s="57"/>
      <c r="F16" s="58"/>
      <c r="G16" s="59" t="str">
        <f t="shared" si="0"/>
        <v>休</v>
      </c>
      <c r="H16" s="52">
        <v>1</v>
      </c>
      <c r="I16" s="52"/>
      <c r="J16" s="52"/>
      <c r="K16" s="53"/>
      <c r="L16" s="372"/>
      <c r="M16" s="373"/>
      <c r="N16" s="373"/>
      <c r="O16" s="373"/>
      <c r="P16" s="373"/>
      <c r="Q16" s="374"/>
    </row>
    <row r="17" spans="1:17" s="153" customFormat="1" x14ac:dyDescent="0.3">
      <c r="A17" s="51">
        <v>44911</v>
      </c>
      <c r="B17" s="54" t="s">
        <v>44</v>
      </c>
      <c r="C17" s="55"/>
      <c r="D17" s="56"/>
      <c r="E17" s="57"/>
      <c r="F17" s="58"/>
      <c r="G17" s="59" t="str">
        <f t="shared" si="0"/>
        <v>休</v>
      </c>
      <c r="H17" s="52">
        <v>1</v>
      </c>
      <c r="I17" s="52"/>
      <c r="J17" s="52"/>
      <c r="K17" s="53"/>
      <c r="L17" s="372"/>
      <c r="M17" s="373"/>
      <c r="N17" s="373"/>
      <c r="O17" s="373"/>
      <c r="P17" s="373"/>
      <c r="Q17" s="374"/>
    </row>
    <row r="18" spans="1:17" s="153" customFormat="1" x14ac:dyDescent="0.3">
      <c r="A18" s="330">
        <v>44912</v>
      </c>
      <c r="B18" s="331" t="s">
        <v>45</v>
      </c>
      <c r="C18" s="332"/>
      <c r="D18" s="333"/>
      <c r="E18" s="334"/>
      <c r="F18" s="335"/>
      <c r="G18" s="336" t="str">
        <f t="shared" si="0"/>
        <v>休</v>
      </c>
      <c r="H18" s="337">
        <v>1</v>
      </c>
      <c r="I18" s="337"/>
      <c r="J18" s="337"/>
      <c r="K18" s="338"/>
      <c r="L18" s="372"/>
      <c r="M18" s="373"/>
      <c r="N18" s="373"/>
      <c r="O18" s="373"/>
      <c r="P18" s="373"/>
      <c r="Q18" s="374"/>
    </row>
    <row r="19" spans="1:17" s="153" customFormat="1" x14ac:dyDescent="0.3">
      <c r="A19" s="339">
        <v>44913</v>
      </c>
      <c r="B19" s="340" t="s">
        <v>46</v>
      </c>
      <c r="C19" s="341"/>
      <c r="D19" s="342"/>
      <c r="E19" s="343"/>
      <c r="F19" s="344"/>
      <c r="G19" s="345" t="str">
        <f t="shared" si="0"/>
        <v>休</v>
      </c>
      <c r="H19" s="346">
        <v>1</v>
      </c>
      <c r="I19" s="346"/>
      <c r="J19" s="346"/>
      <c r="K19" s="347"/>
      <c r="L19" s="372"/>
      <c r="M19" s="373"/>
      <c r="N19" s="373"/>
      <c r="O19" s="373"/>
      <c r="P19" s="373"/>
      <c r="Q19" s="374"/>
    </row>
    <row r="20" spans="1:17" s="153" customFormat="1" x14ac:dyDescent="0.3">
      <c r="A20" s="51">
        <v>44914</v>
      </c>
      <c r="B20" s="54" t="s">
        <v>47</v>
      </c>
      <c r="C20" s="55"/>
      <c r="D20" s="56"/>
      <c r="E20" s="57"/>
      <c r="F20" s="58"/>
      <c r="G20" s="59" t="str">
        <f t="shared" si="0"/>
        <v>休</v>
      </c>
      <c r="H20" s="52">
        <v>1</v>
      </c>
      <c r="I20" s="52"/>
      <c r="J20" s="52"/>
      <c r="K20" s="53"/>
      <c r="L20" s="372"/>
      <c r="M20" s="373"/>
      <c r="N20" s="373"/>
      <c r="O20" s="373"/>
      <c r="P20" s="373"/>
      <c r="Q20" s="374"/>
    </row>
    <row r="21" spans="1:17" s="153" customFormat="1" x14ac:dyDescent="0.3">
      <c r="A21" s="51">
        <v>44915</v>
      </c>
      <c r="B21" s="54" t="s">
        <v>48</v>
      </c>
      <c r="C21" s="55"/>
      <c r="D21" s="56"/>
      <c r="E21" s="57"/>
      <c r="F21" s="58"/>
      <c r="G21" s="59" t="str">
        <f t="shared" si="0"/>
        <v>休</v>
      </c>
      <c r="H21" s="52">
        <v>1</v>
      </c>
      <c r="I21" s="52"/>
      <c r="J21" s="52"/>
      <c r="K21" s="53"/>
      <c r="L21" s="372"/>
      <c r="M21" s="373"/>
      <c r="N21" s="373"/>
      <c r="O21" s="373"/>
      <c r="P21" s="373"/>
      <c r="Q21" s="374"/>
    </row>
    <row r="22" spans="1:17" s="94" customFormat="1" x14ac:dyDescent="0.3">
      <c r="A22" s="51">
        <v>44916</v>
      </c>
      <c r="B22" s="54" t="s">
        <v>49</v>
      </c>
      <c r="C22" s="55"/>
      <c r="D22" s="56"/>
      <c r="E22" s="57"/>
      <c r="F22" s="58"/>
      <c r="G22" s="59" t="str">
        <f t="shared" si="0"/>
        <v>休</v>
      </c>
      <c r="H22" s="52">
        <v>1</v>
      </c>
      <c r="I22" s="52"/>
      <c r="J22" s="52"/>
      <c r="K22" s="53"/>
      <c r="L22" s="372"/>
      <c r="M22" s="373"/>
      <c r="N22" s="373"/>
      <c r="O22" s="373"/>
      <c r="P22" s="373"/>
      <c r="Q22" s="374"/>
    </row>
    <row r="23" spans="1:17" s="155" customFormat="1" x14ac:dyDescent="0.3">
      <c r="A23" s="51">
        <v>44917</v>
      </c>
      <c r="B23" s="54" t="s">
        <v>50</v>
      </c>
      <c r="C23" s="55"/>
      <c r="D23" s="56"/>
      <c r="E23" s="57"/>
      <c r="F23" s="58"/>
      <c r="G23" s="59" t="str">
        <f t="shared" si="0"/>
        <v>休</v>
      </c>
      <c r="H23" s="52">
        <v>1</v>
      </c>
      <c r="I23" s="52"/>
      <c r="J23" s="52"/>
      <c r="K23" s="53"/>
      <c r="L23" s="372"/>
      <c r="M23" s="373"/>
      <c r="N23" s="373"/>
      <c r="O23" s="373"/>
      <c r="P23" s="373"/>
      <c r="Q23" s="374"/>
    </row>
    <row r="24" spans="1:17" s="153" customFormat="1" x14ac:dyDescent="0.3">
      <c r="A24" s="51">
        <v>44918</v>
      </c>
      <c r="B24" s="54" t="s">
        <v>44</v>
      </c>
      <c r="C24" s="55"/>
      <c r="D24" s="56"/>
      <c r="E24" s="57"/>
      <c r="F24" s="58"/>
      <c r="G24" s="59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2">
        <v>1</v>
      </c>
      <c r="I24" s="52"/>
      <c r="J24" s="52"/>
      <c r="K24" s="53"/>
      <c r="L24" s="372"/>
      <c r="M24" s="373"/>
      <c r="N24" s="373"/>
      <c r="O24" s="373"/>
      <c r="P24" s="373"/>
      <c r="Q24" s="374"/>
    </row>
    <row r="25" spans="1:17" s="153" customFormat="1" x14ac:dyDescent="0.3">
      <c r="A25" s="330">
        <v>44919</v>
      </c>
      <c r="B25" s="331" t="s">
        <v>45</v>
      </c>
      <c r="C25" s="332"/>
      <c r="D25" s="333"/>
      <c r="E25" s="334"/>
      <c r="F25" s="335"/>
      <c r="G25" s="336" t="str">
        <f t="shared" si="0"/>
        <v>休</v>
      </c>
      <c r="H25" s="337">
        <v>1</v>
      </c>
      <c r="I25" s="337"/>
      <c r="J25" s="337" t="s">
        <v>102</v>
      </c>
      <c r="K25" s="338"/>
      <c r="L25" s="372"/>
      <c r="M25" s="373"/>
      <c r="N25" s="373"/>
      <c r="O25" s="373"/>
      <c r="P25" s="373"/>
      <c r="Q25" s="374"/>
    </row>
    <row r="26" spans="1:17" s="153" customFormat="1" x14ac:dyDescent="0.3">
      <c r="A26" s="339">
        <v>44920</v>
      </c>
      <c r="B26" s="340" t="s">
        <v>46</v>
      </c>
      <c r="C26" s="341"/>
      <c r="D26" s="342"/>
      <c r="E26" s="343"/>
      <c r="F26" s="344"/>
      <c r="G26" s="345" t="str">
        <f t="shared" si="0"/>
        <v>休</v>
      </c>
      <c r="H26" s="346">
        <v>1</v>
      </c>
      <c r="I26" s="346"/>
      <c r="J26" s="346"/>
      <c r="K26" s="347"/>
      <c r="L26" s="372"/>
      <c r="M26" s="373"/>
      <c r="N26" s="373"/>
      <c r="O26" s="373"/>
      <c r="P26" s="373"/>
      <c r="Q26" s="374"/>
    </row>
    <row r="27" spans="1:17" s="153" customFormat="1" ht="17.25" thickBot="1" x14ac:dyDescent="0.35">
      <c r="A27" s="51">
        <v>44921</v>
      </c>
      <c r="B27" s="54" t="s">
        <v>47</v>
      </c>
      <c r="C27" s="55"/>
      <c r="D27" s="56"/>
      <c r="E27" s="57"/>
      <c r="F27" s="58"/>
      <c r="G27" s="59" t="str">
        <f t="shared" si="0"/>
        <v>休</v>
      </c>
      <c r="H27" s="52">
        <v>1</v>
      </c>
      <c r="I27" s="52"/>
      <c r="J27" s="52"/>
      <c r="K27" s="53"/>
      <c r="L27" s="375"/>
      <c r="M27" s="376"/>
      <c r="N27" s="376"/>
      <c r="O27" s="376"/>
      <c r="P27" s="376"/>
      <c r="Q27" s="377"/>
    </row>
    <row r="28" spans="1:17" s="153" customFormat="1" x14ac:dyDescent="0.3">
      <c r="A28" s="51">
        <v>44922</v>
      </c>
      <c r="B28" s="54" t="s">
        <v>48</v>
      </c>
      <c r="C28" s="55"/>
      <c r="D28" s="56"/>
      <c r="E28" s="57"/>
      <c r="F28" s="58"/>
      <c r="G28" s="59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2"/>
      <c r="I28" s="52"/>
      <c r="J28" s="52"/>
      <c r="K28" s="53"/>
    </row>
    <row r="29" spans="1:17" s="94" customFormat="1" x14ac:dyDescent="0.3">
      <c r="A29" s="51">
        <v>44923</v>
      </c>
      <c r="B29" s="54" t="s">
        <v>49</v>
      </c>
      <c r="C29" s="55"/>
      <c r="D29" s="56"/>
      <c r="E29" s="57"/>
      <c r="F29" s="58"/>
      <c r="G29" s="59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2"/>
      <c r="I29" s="52"/>
      <c r="J29" s="52"/>
      <c r="K29" s="53"/>
    </row>
    <row r="30" spans="1:17" s="155" customFormat="1" x14ac:dyDescent="0.3">
      <c r="A30" s="51">
        <v>44924</v>
      </c>
      <c r="B30" s="54" t="s">
        <v>50</v>
      </c>
      <c r="C30" s="55"/>
      <c r="D30" s="56"/>
      <c r="E30" s="57"/>
      <c r="F30" s="58"/>
      <c r="G30" s="59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2"/>
      <c r="I30" s="52"/>
      <c r="J30" s="52"/>
      <c r="K30" s="53"/>
    </row>
    <row r="31" spans="1:17" s="153" customFormat="1" x14ac:dyDescent="0.3">
      <c r="A31" s="51">
        <v>44925</v>
      </c>
      <c r="B31" s="54" t="s">
        <v>44</v>
      </c>
      <c r="C31" s="55"/>
      <c r="D31" s="56"/>
      <c r="E31" s="57"/>
      <c r="F31" s="58"/>
      <c r="G31" s="59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2"/>
      <c r="I31" s="52"/>
      <c r="J31" s="52"/>
      <c r="K31" s="53"/>
    </row>
    <row r="32" spans="1:17" s="153" customFormat="1" x14ac:dyDescent="0.3">
      <c r="A32" s="330">
        <v>44926</v>
      </c>
      <c r="B32" s="331" t="s">
        <v>45</v>
      </c>
      <c r="C32" s="332"/>
      <c r="D32" s="333"/>
      <c r="E32" s="334"/>
      <c r="F32" s="335"/>
      <c r="G32" s="336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337"/>
      <c r="I32" s="337"/>
      <c r="J32" s="337"/>
      <c r="K32" s="338"/>
    </row>
    <row r="33" spans="1:18" s="153" customFormat="1" x14ac:dyDescent="0.3">
      <c r="A33" s="51"/>
      <c r="B33" s="54"/>
      <c r="C33" s="55"/>
      <c r="D33" s="56"/>
      <c r="E33" s="57"/>
      <c r="F33" s="58"/>
      <c r="G33" s="59"/>
      <c r="H33" s="52"/>
      <c r="I33" s="52"/>
      <c r="J33" s="52"/>
      <c r="K33" s="53"/>
    </row>
    <row r="34" spans="1:18" s="153" customFormat="1" ht="17.25" thickBot="1" x14ac:dyDescent="0.35">
      <c r="A34" s="12"/>
      <c r="B34" s="12"/>
      <c r="C34" s="12"/>
      <c r="D34" s="12"/>
      <c r="E34" s="12"/>
      <c r="F34" s="12"/>
      <c r="G34" s="279">
        <f>SUM(G2:G33)</f>
        <v>0</v>
      </c>
      <c r="H34" s="280">
        <f>SUM(H2:H33)</f>
        <v>26</v>
      </c>
      <c r="I34" s="281">
        <f>SUM(I2:I33)</f>
        <v>0</v>
      </c>
      <c r="J34" s="281">
        <f>SUM(J2:J33)</f>
        <v>0</v>
      </c>
      <c r="K34" s="12"/>
      <c r="L34" s="12"/>
      <c r="M34" s="12"/>
      <c r="N34" s="12"/>
      <c r="O34" s="12"/>
      <c r="P34" s="12"/>
      <c r="Q34" s="12"/>
    </row>
    <row r="35" spans="1:18" ht="18" thickTop="1" thickBot="1" x14ac:dyDescent="0.35">
      <c r="A35" s="12"/>
      <c r="B35" s="12"/>
      <c r="C35" s="12"/>
      <c r="D35" s="12"/>
      <c r="E35" s="12"/>
      <c r="F35" s="12"/>
      <c r="G35" s="279">
        <f>SUM(G2:G34)</f>
        <v>0</v>
      </c>
      <c r="H35" s="280">
        <f>SUM(H2:H34)</f>
        <v>52</v>
      </c>
      <c r="I35" s="281">
        <f>SUM(I2:I34)</f>
        <v>0</v>
      </c>
      <c r="J35" s="281">
        <f>SUM(J2:J34)</f>
        <v>0</v>
      </c>
      <c r="K35" s="12"/>
      <c r="L35" s="12"/>
      <c r="M35" s="12"/>
      <c r="N35" s="12"/>
      <c r="O35" s="12"/>
      <c r="P35" s="12"/>
      <c r="Q35" s="12"/>
      <c r="R35" s="12"/>
    </row>
    <row r="36" spans="1:18" ht="18" thickTop="1" thickBo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7.25" thickBot="1" x14ac:dyDescent="0.35">
      <c r="A37" s="12"/>
      <c r="B37" s="12"/>
      <c r="C37" s="378" t="s">
        <v>10</v>
      </c>
      <c r="D37" s="379"/>
      <c r="E37" s="380"/>
      <c r="F37" s="381"/>
      <c r="G37" s="382"/>
      <c r="H37" s="12"/>
      <c r="I37" s="282" t="s">
        <v>19</v>
      </c>
      <c r="J37" s="283" t="s">
        <v>21</v>
      </c>
      <c r="K37" s="284" t="s">
        <v>22</v>
      </c>
      <c r="L37" s="12"/>
      <c r="M37" s="310" t="s">
        <v>11</v>
      </c>
      <c r="N37" s="383" t="s">
        <v>12</v>
      </c>
      <c r="O37" s="384"/>
      <c r="P37" s="385" t="s">
        <v>13</v>
      </c>
      <c r="Q37" s="384"/>
      <c r="R37" s="12"/>
    </row>
    <row r="38" spans="1:18" x14ac:dyDescent="0.3">
      <c r="A38" s="12"/>
      <c r="B38" s="12"/>
      <c r="C38" s="355" t="s">
        <v>26</v>
      </c>
      <c r="D38" s="356"/>
      <c r="E38" s="357" t="e">
        <f>E37*J38/K38</f>
        <v>#DIV/0!</v>
      </c>
      <c r="F38" s="358"/>
      <c r="G38" s="359"/>
      <c r="H38" s="12"/>
      <c r="I38" s="360" t="s">
        <v>25</v>
      </c>
      <c r="J38" s="285"/>
      <c r="K38" s="286"/>
      <c r="L38" s="12"/>
      <c r="M38" s="363">
        <v>25</v>
      </c>
      <c r="N38" s="287"/>
      <c r="O38" s="288"/>
      <c r="P38" s="289"/>
      <c r="Q38" s="288"/>
      <c r="R38" s="12"/>
    </row>
    <row r="39" spans="1:18" x14ac:dyDescent="0.3">
      <c r="A39" s="12"/>
      <c r="B39" s="12"/>
      <c r="C39" s="355" t="s">
        <v>28</v>
      </c>
      <c r="D39" s="356"/>
      <c r="E39" s="357">
        <f>I35</f>
        <v>0</v>
      </c>
      <c r="F39" s="358"/>
      <c r="G39" s="359"/>
      <c r="H39" s="12"/>
      <c r="I39" s="361"/>
      <c r="J39" s="290" t="s">
        <v>23</v>
      </c>
      <c r="K39" s="286"/>
      <c r="L39" s="291"/>
      <c r="M39" s="364"/>
      <c r="N39" s="292" t="s">
        <v>14</v>
      </c>
      <c r="O39" s="53" t="s">
        <v>15</v>
      </c>
      <c r="P39" s="293" t="s">
        <v>14</v>
      </c>
      <c r="Q39" s="53" t="s">
        <v>16</v>
      </c>
      <c r="R39" s="12"/>
    </row>
    <row r="40" spans="1:18" ht="17.25" thickBot="1" x14ac:dyDescent="0.35">
      <c r="A40" s="12"/>
      <c r="B40" s="12"/>
      <c r="C40" s="355" t="s">
        <v>29</v>
      </c>
      <c r="D40" s="356"/>
      <c r="E40" s="366">
        <f>J35</f>
        <v>0</v>
      </c>
      <c r="F40" s="367"/>
      <c r="G40" s="368"/>
      <c r="H40" s="12"/>
      <c r="I40" s="362"/>
      <c r="J40" s="294" t="s">
        <v>24</v>
      </c>
      <c r="K40" s="295"/>
      <c r="L40" s="291"/>
      <c r="M40" s="365"/>
      <c r="N40" s="292" t="s">
        <v>17</v>
      </c>
      <c r="O40" s="53">
        <v>300</v>
      </c>
      <c r="P40" s="293" t="s">
        <v>18</v>
      </c>
      <c r="Q40" s="53">
        <v>1.8</v>
      </c>
      <c r="R40" s="12"/>
    </row>
    <row r="41" spans="1:18" x14ac:dyDescent="0.3">
      <c r="A41" s="12"/>
      <c r="B41" s="12"/>
      <c r="C41" s="355" t="s">
        <v>30</v>
      </c>
      <c r="D41" s="356"/>
      <c r="E41" s="366"/>
      <c r="F41" s="367"/>
      <c r="G41" s="368"/>
      <c r="H41" s="12"/>
      <c r="I41" s="296"/>
      <c r="J41" s="296"/>
      <c r="K41" s="296"/>
      <c r="L41" s="296"/>
      <c r="N41" s="292">
        <v>10</v>
      </c>
      <c r="O41" s="53">
        <v>310</v>
      </c>
      <c r="P41" s="293">
        <v>5</v>
      </c>
      <c r="Q41" s="53">
        <v>1.9</v>
      </c>
      <c r="R41" s="12"/>
    </row>
    <row r="42" spans="1:18" ht="17.25" thickBot="1" x14ac:dyDescent="0.35">
      <c r="A42" s="12"/>
      <c r="B42" s="12"/>
      <c r="C42" s="355" t="s">
        <v>31</v>
      </c>
      <c r="D42" s="356"/>
      <c r="E42" s="366" t="e">
        <f>E38-E39-E40</f>
        <v>#DIV/0!</v>
      </c>
      <c r="F42" s="367"/>
      <c r="G42" s="368"/>
      <c r="H42" s="12"/>
      <c r="I42" s="12"/>
      <c r="J42" s="12"/>
      <c r="K42" s="297"/>
      <c r="L42" s="12"/>
      <c r="M42" s="12"/>
      <c r="N42" s="292">
        <v>15</v>
      </c>
      <c r="O42" s="53">
        <v>320</v>
      </c>
      <c r="P42" s="293">
        <v>10</v>
      </c>
      <c r="Q42" s="53">
        <v>2</v>
      </c>
      <c r="R42" s="12"/>
    </row>
    <row r="43" spans="1:18" x14ac:dyDescent="0.3">
      <c r="A43" s="12"/>
      <c r="B43" s="12"/>
      <c r="C43" s="355" t="s">
        <v>27</v>
      </c>
      <c r="D43" s="356"/>
      <c r="E43" s="389" t="e">
        <f>E42*0.033</f>
        <v>#DIV/0!</v>
      </c>
      <c r="F43" s="367"/>
      <c r="G43" s="368"/>
      <c r="H43" s="12"/>
      <c r="I43" s="282" t="s">
        <v>20</v>
      </c>
      <c r="J43" s="298" t="s">
        <v>33</v>
      </c>
      <c r="K43" s="299" t="s">
        <v>34</v>
      </c>
      <c r="L43" s="12"/>
      <c r="M43" s="300" t="s">
        <v>11</v>
      </c>
      <c r="N43" s="292">
        <v>20</v>
      </c>
      <c r="O43" s="53">
        <v>330</v>
      </c>
      <c r="P43" s="293">
        <v>15</v>
      </c>
      <c r="Q43" s="53">
        <v>2.1</v>
      </c>
      <c r="R43" s="12"/>
    </row>
    <row r="44" spans="1:18" ht="17.25" thickBot="1" x14ac:dyDescent="0.35">
      <c r="A44" s="12"/>
      <c r="B44" s="12"/>
      <c r="C44" s="390" t="s">
        <v>32</v>
      </c>
      <c r="D44" s="391"/>
      <c r="E44" s="392" t="e">
        <f>E42-E41-E43</f>
        <v>#DIV/0!</v>
      </c>
      <c r="F44" s="393"/>
      <c r="G44" s="394"/>
      <c r="H44" s="12"/>
      <c r="I44" s="395"/>
      <c r="J44" s="301"/>
      <c r="K44" s="302"/>
      <c r="L44" s="408"/>
      <c r="M44" s="397"/>
      <c r="N44" s="292">
        <v>25</v>
      </c>
      <c r="O44" s="53">
        <v>340</v>
      </c>
      <c r="P44" s="293">
        <v>20</v>
      </c>
      <c r="Q44" s="53">
        <v>2.2000000000000002</v>
      </c>
      <c r="R44" s="12"/>
    </row>
    <row r="45" spans="1:18" ht="17.25" thickBot="1" x14ac:dyDescent="0.35">
      <c r="A45" s="12"/>
      <c r="B45" s="12"/>
      <c r="C45" s="12"/>
      <c r="D45" s="12"/>
      <c r="E45" s="12"/>
      <c r="F45" s="12"/>
      <c r="G45" s="303"/>
      <c r="H45" s="12"/>
      <c r="I45" s="396"/>
      <c r="J45" s="304" t="s">
        <v>35</v>
      </c>
      <c r="K45" s="305"/>
      <c r="L45" s="408"/>
      <c r="M45" s="365"/>
      <c r="N45" s="292">
        <v>30</v>
      </c>
      <c r="O45" s="53">
        <v>350</v>
      </c>
      <c r="P45" s="293">
        <v>25</v>
      </c>
      <c r="Q45" s="53">
        <v>2.2999999999999998</v>
      </c>
      <c r="R45" s="12"/>
    </row>
    <row r="46" spans="1:18" ht="17.25" thickBot="1" x14ac:dyDescent="0.35">
      <c r="A46" s="12"/>
      <c r="B46" s="12"/>
      <c r="C46" s="12"/>
      <c r="D46" s="12"/>
      <c r="E46" s="12"/>
      <c r="F46" s="12"/>
      <c r="G46" s="12"/>
      <c r="H46" s="303"/>
      <c r="I46" s="398"/>
      <c r="J46" s="398"/>
      <c r="K46" s="398"/>
      <c r="L46" s="398"/>
      <c r="N46" s="292">
        <v>35</v>
      </c>
      <c r="O46" s="53">
        <v>360</v>
      </c>
      <c r="P46" s="293">
        <v>30</v>
      </c>
      <c r="Q46" s="53">
        <v>2.4</v>
      </c>
      <c r="R46" s="12"/>
    </row>
    <row r="47" spans="1:18" ht="17.25" thickBot="1" x14ac:dyDescent="0.35">
      <c r="A47" s="12"/>
      <c r="B47" s="12"/>
      <c r="C47" s="12"/>
      <c r="D47" s="12"/>
      <c r="E47" s="12"/>
      <c r="F47" s="12"/>
      <c r="G47" s="12"/>
      <c r="H47" s="12"/>
      <c r="I47" s="399" t="s">
        <v>36</v>
      </c>
      <c r="J47" s="400"/>
      <c r="K47" s="401"/>
      <c r="L47" s="12"/>
      <c r="M47" s="12"/>
      <c r="N47" s="292">
        <v>40</v>
      </c>
      <c r="O47" s="53">
        <v>370</v>
      </c>
      <c r="P47" s="293">
        <v>35</v>
      </c>
      <c r="Q47" s="53">
        <v>2.5</v>
      </c>
      <c r="R47" s="12"/>
    </row>
    <row r="48" spans="1:18" x14ac:dyDescent="0.3">
      <c r="A48" s="12"/>
      <c r="B48" s="12"/>
      <c r="C48" s="12"/>
      <c r="D48" s="12"/>
      <c r="E48" s="12"/>
      <c r="F48" s="12"/>
      <c r="G48" s="306"/>
      <c r="H48" s="12"/>
      <c r="I48" s="402"/>
      <c r="J48" s="403"/>
      <c r="K48" s="404"/>
      <c r="L48" s="12"/>
      <c r="M48" s="12"/>
      <c r="N48" s="292">
        <v>45</v>
      </c>
      <c r="O48" s="53">
        <v>380</v>
      </c>
      <c r="P48" s="293">
        <v>40</v>
      </c>
      <c r="Q48" s="53">
        <v>2.6</v>
      </c>
      <c r="R48" s="12"/>
    </row>
    <row r="49" spans="1:18" x14ac:dyDescent="0.3">
      <c r="A49" s="12"/>
      <c r="B49" s="12"/>
      <c r="C49" s="12"/>
      <c r="D49" s="12"/>
      <c r="E49" s="12"/>
      <c r="F49" s="12"/>
      <c r="G49" s="12"/>
      <c r="H49" s="12"/>
      <c r="I49" s="405"/>
      <c r="J49" s="406"/>
      <c r="K49" s="407"/>
      <c r="L49" s="12"/>
      <c r="M49" s="12"/>
      <c r="N49" s="292">
        <v>50</v>
      </c>
      <c r="O49" s="53">
        <v>390</v>
      </c>
      <c r="P49" s="293">
        <v>45</v>
      </c>
      <c r="Q49" s="53">
        <v>2.7</v>
      </c>
      <c r="R49" s="12"/>
    </row>
    <row r="50" spans="1:18" ht="17.25" thickBot="1" x14ac:dyDescent="0.35">
      <c r="A50" s="12"/>
      <c r="B50" s="12"/>
      <c r="C50" s="12"/>
      <c r="D50" s="12"/>
      <c r="E50" s="12"/>
      <c r="F50" s="12"/>
      <c r="G50" s="12"/>
      <c r="H50" s="12"/>
      <c r="I50" s="386"/>
      <c r="J50" s="387"/>
      <c r="K50" s="388"/>
      <c r="L50" s="12"/>
      <c r="M50" s="12"/>
      <c r="N50" s="292">
        <v>55</v>
      </c>
      <c r="O50" s="53">
        <v>400</v>
      </c>
      <c r="P50" s="293">
        <v>50</v>
      </c>
      <c r="Q50" s="53">
        <v>2.8</v>
      </c>
      <c r="R50" s="12"/>
    </row>
    <row r="51" spans="1:1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92">
        <v>60</v>
      </c>
      <c r="O51" s="53">
        <v>410</v>
      </c>
      <c r="P51" s="293">
        <v>55</v>
      </c>
      <c r="Q51" s="53">
        <v>2.9</v>
      </c>
      <c r="R51" s="12"/>
    </row>
    <row r="52" spans="1:1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92">
        <v>65</v>
      </c>
      <c r="O52" s="53">
        <v>420</v>
      </c>
      <c r="P52" s="293">
        <v>60</v>
      </c>
      <c r="Q52" s="53">
        <v>3</v>
      </c>
      <c r="R52" s="12"/>
    </row>
    <row r="53" spans="1:18" ht="17.2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307">
        <v>70</v>
      </c>
      <c r="O53" s="308">
        <v>430</v>
      </c>
      <c r="P53" s="309">
        <v>65</v>
      </c>
      <c r="Q53" s="308">
        <v>3.1</v>
      </c>
      <c r="R53" s="12"/>
    </row>
    <row r="54" spans="1:1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92">
        <v>75</v>
      </c>
      <c r="O54" s="53">
        <v>440</v>
      </c>
      <c r="P54" s="293">
        <v>70</v>
      </c>
      <c r="Q54" s="53">
        <v>3.2</v>
      </c>
      <c r="R54" s="12"/>
    </row>
    <row r="55" spans="1:18" ht="17.25" thickBot="1" x14ac:dyDescent="0.35">
      <c r="N55" s="307">
        <v>80</v>
      </c>
      <c r="O55" s="308">
        <v>450</v>
      </c>
      <c r="P55" s="309">
        <v>75</v>
      </c>
      <c r="Q55" s="308">
        <v>3.3</v>
      </c>
    </row>
    <row r="56" spans="1:18" x14ac:dyDescent="0.3">
      <c r="N56" s="292">
        <v>85</v>
      </c>
      <c r="O56" s="53">
        <v>460</v>
      </c>
      <c r="P56" s="293">
        <v>80</v>
      </c>
      <c r="Q56" s="53">
        <v>3.4</v>
      </c>
    </row>
    <row r="57" spans="1:18" ht="17.25" thickBot="1" x14ac:dyDescent="0.35">
      <c r="N57" s="307">
        <v>90</v>
      </c>
      <c r="O57" s="308">
        <v>470</v>
      </c>
      <c r="P57" s="309">
        <v>85</v>
      </c>
      <c r="Q57" s="308">
        <v>3.5</v>
      </c>
    </row>
    <row r="58" spans="1:18" x14ac:dyDescent="0.3">
      <c r="N58" s="292">
        <v>95</v>
      </c>
      <c r="O58" s="53">
        <v>480</v>
      </c>
      <c r="P58" s="293">
        <v>90</v>
      </c>
      <c r="Q58" s="53">
        <v>3.6</v>
      </c>
    </row>
    <row r="59" spans="1:18" ht="17.25" thickBot="1" x14ac:dyDescent="0.35">
      <c r="N59" s="307">
        <v>100</v>
      </c>
      <c r="O59" s="308">
        <v>490</v>
      </c>
      <c r="P59" s="309">
        <v>95</v>
      </c>
      <c r="Q59" s="308">
        <v>3.7</v>
      </c>
    </row>
    <row r="60" spans="1:18" x14ac:dyDescent="0.3">
      <c r="N60" s="292">
        <v>105</v>
      </c>
      <c r="O60" s="53">
        <v>500</v>
      </c>
      <c r="P60" s="293">
        <v>100</v>
      </c>
      <c r="Q60" s="53">
        <v>3.8</v>
      </c>
    </row>
    <row r="61" spans="1:18" ht="17.25" thickBot="1" x14ac:dyDescent="0.35">
      <c r="N61" s="307">
        <v>110</v>
      </c>
      <c r="O61" s="308">
        <v>510</v>
      </c>
      <c r="P61" s="309">
        <v>105</v>
      </c>
      <c r="Q61" s="308">
        <v>3.9</v>
      </c>
    </row>
    <row r="62" spans="1:18" x14ac:dyDescent="0.3">
      <c r="N62" s="292">
        <v>115</v>
      </c>
      <c r="O62" s="53">
        <v>520</v>
      </c>
      <c r="P62" s="293">
        <v>110</v>
      </c>
      <c r="Q62" s="53">
        <v>4</v>
      </c>
    </row>
    <row r="63" spans="1:18" ht="17.25" thickBot="1" x14ac:dyDescent="0.35">
      <c r="N63" s="307">
        <v>120</v>
      </c>
      <c r="O63" s="308">
        <v>530</v>
      </c>
      <c r="P63" s="309">
        <v>115</v>
      </c>
      <c r="Q63" s="308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M44:M45"/>
    <mergeCell ref="I46:L46"/>
    <mergeCell ref="I47:K47"/>
    <mergeCell ref="I48:K48"/>
    <mergeCell ref="I49:K49"/>
    <mergeCell ref="L44:L45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L1:Q27"/>
    <mergeCell ref="C37:D37"/>
    <mergeCell ref="E37:G37"/>
    <mergeCell ref="N37:O37"/>
    <mergeCell ref="P37:Q37"/>
    <mergeCell ref="C38:D38"/>
    <mergeCell ref="E38:G38"/>
    <mergeCell ref="I38:I40"/>
    <mergeCell ref="M38:M40"/>
    <mergeCell ref="C39:D39"/>
    <mergeCell ref="E39:G39"/>
    <mergeCell ref="C40:D40"/>
    <mergeCell ref="E40:G40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F31" sqref="F31"/>
    </sheetView>
  </sheetViews>
  <sheetFormatPr defaultColWidth="12.375" defaultRowHeight="16.5" x14ac:dyDescent="0.3"/>
  <cols>
    <col min="1" max="1" width="12.375" style="131" customWidth="1"/>
    <col min="2" max="2" width="4.375" style="131" customWidth="1"/>
    <col min="3" max="3" width="4.5" style="131" customWidth="1"/>
    <col min="4" max="4" width="4.25" style="131" customWidth="1"/>
    <col min="5" max="5" width="4.375" style="131" customWidth="1"/>
    <col min="6" max="6" width="4.25" style="131" customWidth="1"/>
    <col min="7" max="7" width="8.375" style="131" customWidth="1"/>
    <col min="8" max="8" width="9.625" style="131" customWidth="1"/>
    <col min="9" max="9" width="11.5" style="131" customWidth="1"/>
    <col min="10" max="10" width="11" style="131" bestFit="1" customWidth="1"/>
    <col min="11" max="11" width="12" style="131" customWidth="1"/>
    <col min="12" max="255" width="9" style="131" customWidth="1"/>
    <col min="256" max="16384" width="12.375" style="131"/>
  </cols>
  <sheetData>
    <row r="1" spans="1:18" s="12" customFormat="1" ht="17.25" customHeight="1" thickBot="1" x14ac:dyDescent="0.35">
      <c r="A1" s="270" t="s">
        <v>2</v>
      </c>
      <c r="B1" s="271" t="s">
        <v>3</v>
      </c>
      <c r="C1" s="272" t="s">
        <v>4</v>
      </c>
      <c r="D1" s="273" t="s">
        <v>5</v>
      </c>
      <c r="E1" s="274" t="s">
        <v>4</v>
      </c>
      <c r="F1" s="275" t="s">
        <v>5</v>
      </c>
      <c r="G1" s="276" t="s">
        <v>6</v>
      </c>
      <c r="H1" s="277" t="s">
        <v>7</v>
      </c>
      <c r="I1" s="277" t="s">
        <v>28</v>
      </c>
      <c r="J1" s="276" t="s">
        <v>43</v>
      </c>
      <c r="K1" s="278" t="s">
        <v>8</v>
      </c>
      <c r="L1" s="369" t="s">
        <v>9</v>
      </c>
      <c r="M1" s="370"/>
      <c r="N1" s="370"/>
      <c r="O1" s="370"/>
      <c r="P1" s="370"/>
      <c r="Q1" s="371"/>
      <c r="R1" s="12">
        <v>38</v>
      </c>
    </row>
    <row r="2" spans="1:18" s="155" customFormat="1" ht="14.25" customHeight="1" thickTop="1" x14ac:dyDescent="0.3">
      <c r="A2" s="51">
        <v>44896</v>
      </c>
      <c r="B2" s="54" t="s">
        <v>342</v>
      </c>
      <c r="C2" s="55">
        <v>20</v>
      </c>
      <c r="D2" s="56"/>
      <c r="E2" s="57">
        <v>1</v>
      </c>
      <c r="F2" s="58"/>
      <c r="G2" s="59">
        <f t="shared" ref="G2:G27" si="0">IF(AND(C2=0,E2=0,D2=0,F2=0),"休",IF(OR(C2=0,E2=0,),"시간확인",IF(C2&gt;E2,IF(D2&gt;0,((24-C2-1)+E2)+(((60-D2)+F2)/60),((24-C2)+E2)+((D2+F2)/60)),IF(D2&gt;0,(E2-C2-1)+(((60-D2)+F2)/60),(E2-C2)+((D2+F2)/60)))))</f>
        <v>5</v>
      </c>
      <c r="H2" s="52"/>
      <c r="I2" s="52"/>
      <c r="J2" s="52"/>
      <c r="K2" s="53"/>
      <c r="L2" s="372"/>
      <c r="M2" s="373"/>
      <c r="N2" s="373"/>
      <c r="O2" s="373"/>
      <c r="P2" s="373"/>
      <c r="Q2" s="374"/>
    </row>
    <row r="3" spans="1:18" s="153" customFormat="1" x14ac:dyDescent="0.3">
      <c r="A3" s="51">
        <v>44897</v>
      </c>
      <c r="B3" s="54" t="s">
        <v>44</v>
      </c>
      <c r="C3" s="55">
        <v>20</v>
      </c>
      <c r="D3" s="56"/>
      <c r="E3" s="57">
        <v>1</v>
      </c>
      <c r="F3" s="58"/>
      <c r="G3" s="59">
        <f t="shared" si="0"/>
        <v>5</v>
      </c>
      <c r="H3" s="52"/>
      <c r="I3" s="52"/>
      <c r="J3" s="52"/>
      <c r="K3" s="53"/>
      <c r="L3" s="372"/>
      <c r="M3" s="373"/>
      <c r="N3" s="373"/>
      <c r="O3" s="373"/>
      <c r="P3" s="373"/>
      <c r="Q3" s="374"/>
    </row>
    <row r="4" spans="1:18" s="153" customFormat="1" ht="14.25" customHeight="1" x14ac:dyDescent="0.3">
      <c r="A4" s="330">
        <v>44898</v>
      </c>
      <c r="B4" s="331" t="s">
        <v>45</v>
      </c>
      <c r="C4" s="332"/>
      <c r="D4" s="333"/>
      <c r="E4" s="334"/>
      <c r="F4" s="335"/>
      <c r="G4" s="336" t="str">
        <f t="shared" si="0"/>
        <v>休</v>
      </c>
      <c r="H4" s="337"/>
      <c r="I4" s="337"/>
      <c r="J4" s="337"/>
      <c r="K4" s="338"/>
      <c r="L4" s="372"/>
      <c r="M4" s="373"/>
      <c r="N4" s="373"/>
      <c r="O4" s="373"/>
      <c r="P4" s="373"/>
      <c r="Q4" s="374"/>
    </row>
    <row r="5" spans="1:18" s="153" customFormat="1" x14ac:dyDescent="0.3">
      <c r="A5" s="339">
        <v>44899</v>
      </c>
      <c r="B5" s="340" t="s">
        <v>46</v>
      </c>
      <c r="C5" s="341"/>
      <c r="D5" s="342"/>
      <c r="E5" s="343"/>
      <c r="F5" s="344"/>
      <c r="G5" s="345" t="str">
        <f t="shared" si="0"/>
        <v>休</v>
      </c>
      <c r="H5" s="346"/>
      <c r="I5" s="346"/>
      <c r="J5" s="346"/>
      <c r="K5" s="347"/>
      <c r="L5" s="372"/>
      <c r="M5" s="373"/>
      <c r="N5" s="373"/>
      <c r="O5" s="373"/>
      <c r="P5" s="373"/>
      <c r="Q5" s="374"/>
    </row>
    <row r="6" spans="1:18" s="153" customFormat="1" x14ac:dyDescent="0.3">
      <c r="A6" s="51">
        <v>44900</v>
      </c>
      <c r="B6" s="54" t="s">
        <v>47</v>
      </c>
      <c r="C6" s="55">
        <v>20</v>
      </c>
      <c r="D6" s="56"/>
      <c r="E6" s="57">
        <v>2</v>
      </c>
      <c r="F6" s="58"/>
      <c r="G6" s="59">
        <f t="shared" si="0"/>
        <v>6</v>
      </c>
      <c r="H6" s="52"/>
      <c r="I6" s="52"/>
      <c r="J6" s="52"/>
      <c r="K6" s="53"/>
      <c r="L6" s="372"/>
      <c r="M6" s="373"/>
      <c r="N6" s="373"/>
      <c r="O6" s="373"/>
      <c r="P6" s="373"/>
      <c r="Q6" s="374"/>
    </row>
    <row r="7" spans="1:18" s="153" customFormat="1" x14ac:dyDescent="0.3">
      <c r="A7" s="51">
        <v>44901</v>
      </c>
      <c r="B7" s="54" t="s">
        <v>48</v>
      </c>
      <c r="C7" s="55"/>
      <c r="D7" s="56"/>
      <c r="E7" s="57"/>
      <c r="F7" s="58"/>
      <c r="G7" s="59" t="str">
        <f t="shared" si="0"/>
        <v>休</v>
      </c>
      <c r="H7" s="52"/>
      <c r="I7" s="52"/>
      <c r="J7" s="52"/>
      <c r="K7" s="53"/>
      <c r="L7" s="372"/>
      <c r="M7" s="373"/>
      <c r="N7" s="373"/>
      <c r="O7" s="373"/>
      <c r="P7" s="373"/>
      <c r="Q7" s="374"/>
    </row>
    <row r="8" spans="1:18" s="94" customFormat="1" x14ac:dyDescent="0.3">
      <c r="A8" s="51">
        <v>44902</v>
      </c>
      <c r="B8" s="54" t="s">
        <v>49</v>
      </c>
      <c r="C8" s="55">
        <v>20</v>
      </c>
      <c r="D8" s="56"/>
      <c r="E8" s="57">
        <v>24</v>
      </c>
      <c r="F8" s="58"/>
      <c r="G8" s="59">
        <f t="shared" si="0"/>
        <v>4</v>
      </c>
      <c r="H8" s="52"/>
      <c r="I8" s="52"/>
      <c r="J8" s="52"/>
      <c r="K8" s="53"/>
      <c r="L8" s="372"/>
      <c r="M8" s="373"/>
      <c r="N8" s="373"/>
      <c r="O8" s="373"/>
      <c r="P8" s="373"/>
      <c r="Q8" s="374"/>
    </row>
    <row r="9" spans="1:18" s="155" customFormat="1" x14ac:dyDescent="0.3">
      <c r="A9" s="51">
        <v>44903</v>
      </c>
      <c r="B9" s="54" t="s">
        <v>50</v>
      </c>
      <c r="C9" s="55">
        <v>20</v>
      </c>
      <c r="D9" s="56"/>
      <c r="E9" s="57">
        <v>1</v>
      </c>
      <c r="F9" s="58"/>
      <c r="G9" s="59">
        <f t="shared" si="0"/>
        <v>5</v>
      </c>
      <c r="H9" s="52"/>
      <c r="I9" s="52"/>
      <c r="J9" s="52"/>
      <c r="K9" s="53"/>
      <c r="L9" s="372"/>
      <c r="M9" s="373"/>
      <c r="N9" s="373"/>
      <c r="O9" s="373"/>
      <c r="P9" s="373"/>
      <c r="Q9" s="374"/>
    </row>
    <row r="10" spans="1:18" s="153" customFormat="1" x14ac:dyDescent="0.3">
      <c r="A10" s="51">
        <v>44904</v>
      </c>
      <c r="B10" s="54" t="s">
        <v>44</v>
      </c>
      <c r="C10" s="55">
        <v>21</v>
      </c>
      <c r="D10" s="56"/>
      <c r="E10" s="57">
        <v>24</v>
      </c>
      <c r="F10" s="58">
        <v>30</v>
      </c>
      <c r="G10" s="59">
        <f t="shared" si="0"/>
        <v>3.5</v>
      </c>
      <c r="H10" s="52"/>
      <c r="I10" s="52"/>
      <c r="J10" s="52"/>
      <c r="K10" s="53"/>
      <c r="L10" s="372"/>
      <c r="M10" s="373"/>
      <c r="N10" s="373"/>
      <c r="O10" s="373"/>
      <c r="P10" s="373"/>
      <c r="Q10" s="374"/>
    </row>
    <row r="11" spans="1:18" s="153" customFormat="1" x14ac:dyDescent="0.3">
      <c r="A11" s="330">
        <v>44905</v>
      </c>
      <c r="B11" s="331" t="s">
        <v>45</v>
      </c>
      <c r="C11" s="332"/>
      <c r="D11" s="333"/>
      <c r="E11" s="334"/>
      <c r="F11" s="335"/>
      <c r="G11" s="336" t="str">
        <f t="shared" si="0"/>
        <v>休</v>
      </c>
      <c r="H11" s="337"/>
      <c r="I11" s="337"/>
      <c r="J11" s="337"/>
      <c r="K11" s="338"/>
      <c r="L11" s="372"/>
      <c r="M11" s="373"/>
      <c r="N11" s="373"/>
      <c r="O11" s="373"/>
      <c r="P11" s="373"/>
      <c r="Q11" s="374"/>
    </row>
    <row r="12" spans="1:18" s="153" customFormat="1" x14ac:dyDescent="0.3">
      <c r="A12" s="339">
        <v>44906</v>
      </c>
      <c r="B12" s="340" t="s">
        <v>46</v>
      </c>
      <c r="C12" s="341"/>
      <c r="D12" s="342"/>
      <c r="E12" s="343"/>
      <c r="F12" s="344"/>
      <c r="G12" s="345" t="str">
        <f t="shared" si="0"/>
        <v>休</v>
      </c>
      <c r="H12" s="346"/>
      <c r="I12" s="346"/>
      <c r="J12" s="346"/>
      <c r="K12" s="347"/>
      <c r="L12" s="372"/>
      <c r="M12" s="373"/>
      <c r="N12" s="373"/>
      <c r="O12" s="373"/>
      <c r="P12" s="373"/>
      <c r="Q12" s="374"/>
    </row>
    <row r="13" spans="1:18" s="153" customFormat="1" x14ac:dyDescent="0.3">
      <c r="A13" s="51">
        <v>44907</v>
      </c>
      <c r="B13" s="54" t="s">
        <v>47</v>
      </c>
      <c r="C13" s="55">
        <v>20</v>
      </c>
      <c r="D13" s="56">
        <v>30</v>
      </c>
      <c r="E13" s="57">
        <v>24</v>
      </c>
      <c r="F13" s="58"/>
      <c r="G13" s="59">
        <f t="shared" si="0"/>
        <v>3.5</v>
      </c>
      <c r="H13" s="52"/>
      <c r="I13" s="52"/>
      <c r="J13" s="52"/>
      <c r="K13" s="53"/>
      <c r="L13" s="372"/>
      <c r="M13" s="373"/>
      <c r="N13" s="373"/>
      <c r="O13" s="373"/>
      <c r="P13" s="373"/>
      <c r="Q13" s="374"/>
    </row>
    <row r="14" spans="1:18" s="153" customFormat="1" x14ac:dyDescent="0.3">
      <c r="A14" s="51">
        <v>44908</v>
      </c>
      <c r="B14" s="54" t="s">
        <v>48</v>
      </c>
      <c r="C14" s="55"/>
      <c r="D14" s="56"/>
      <c r="E14" s="57"/>
      <c r="F14" s="58"/>
      <c r="G14" s="59" t="str">
        <f t="shared" si="0"/>
        <v>休</v>
      </c>
      <c r="H14" s="52"/>
      <c r="I14" s="52"/>
      <c r="J14" s="52"/>
      <c r="K14" s="53"/>
      <c r="L14" s="372"/>
      <c r="M14" s="373"/>
      <c r="N14" s="373"/>
      <c r="O14" s="373"/>
      <c r="P14" s="373"/>
      <c r="Q14" s="374"/>
    </row>
    <row r="15" spans="1:18" s="94" customFormat="1" x14ac:dyDescent="0.3">
      <c r="A15" s="51">
        <v>44909</v>
      </c>
      <c r="B15" s="54" t="s">
        <v>49</v>
      </c>
      <c r="C15" s="55">
        <v>20</v>
      </c>
      <c r="D15" s="56"/>
      <c r="E15" s="57">
        <v>2</v>
      </c>
      <c r="F15" s="58"/>
      <c r="G15" s="59">
        <f t="shared" si="0"/>
        <v>6</v>
      </c>
      <c r="H15" s="52"/>
      <c r="I15" s="52"/>
      <c r="J15" s="52"/>
      <c r="K15" s="53"/>
      <c r="L15" s="372"/>
      <c r="M15" s="373"/>
      <c r="N15" s="373"/>
      <c r="O15" s="373"/>
      <c r="P15" s="373"/>
      <c r="Q15" s="374"/>
    </row>
    <row r="16" spans="1:18" s="155" customFormat="1" x14ac:dyDescent="0.3">
      <c r="A16" s="51">
        <v>44910</v>
      </c>
      <c r="B16" s="54" t="s">
        <v>50</v>
      </c>
      <c r="C16" s="55">
        <v>20</v>
      </c>
      <c r="D16" s="56"/>
      <c r="E16" s="57">
        <v>24</v>
      </c>
      <c r="F16" s="58"/>
      <c r="G16" s="59">
        <f t="shared" si="0"/>
        <v>4</v>
      </c>
      <c r="H16" s="52"/>
      <c r="I16" s="52"/>
      <c r="J16" s="52"/>
      <c r="K16" s="53"/>
      <c r="L16" s="372"/>
      <c r="M16" s="373"/>
      <c r="N16" s="373"/>
      <c r="O16" s="373"/>
      <c r="P16" s="373"/>
      <c r="Q16" s="374"/>
    </row>
    <row r="17" spans="1:17" s="153" customFormat="1" x14ac:dyDescent="0.3">
      <c r="A17" s="51">
        <v>44911</v>
      </c>
      <c r="B17" s="54" t="s">
        <v>44</v>
      </c>
      <c r="C17" s="55">
        <v>20</v>
      </c>
      <c r="D17" s="56"/>
      <c r="E17" s="57">
        <v>2</v>
      </c>
      <c r="F17" s="58"/>
      <c r="G17" s="59">
        <f t="shared" si="0"/>
        <v>6</v>
      </c>
      <c r="H17" s="52"/>
      <c r="I17" s="52"/>
      <c r="J17" s="52"/>
      <c r="K17" s="53"/>
      <c r="L17" s="372"/>
      <c r="M17" s="373"/>
      <c r="N17" s="373"/>
      <c r="O17" s="373"/>
      <c r="P17" s="373"/>
      <c r="Q17" s="374"/>
    </row>
    <row r="18" spans="1:17" s="153" customFormat="1" x14ac:dyDescent="0.3">
      <c r="A18" s="330">
        <v>44912</v>
      </c>
      <c r="B18" s="331" t="s">
        <v>45</v>
      </c>
      <c r="C18" s="332"/>
      <c r="D18" s="333"/>
      <c r="E18" s="334"/>
      <c r="F18" s="335"/>
      <c r="G18" s="336" t="str">
        <f t="shared" si="0"/>
        <v>休</v>
      </c>
      <c r="H18" s="337"/>
      <c r="I18" s="337"/>
      <c r="J18" s="337"/>
      <c r="K18" s="338"/>
      <c r="L18" s="372"/>
      <c r="M18" s="373"/>
      <c r="N18" s="373"/>
      <c r="O18" s="373"/>
      <c r="P18" s="373"/>
      <c r="Q18" s="374"/>
    </row>
    <row r="19" spans="1:17" s="153" customFormat="1" x14ac:dyDescent="0.3">
      <c r="A19" s="339">
        <v>44913</v>
      </c>
      <c r="B19" s="340" t="s">
        <v>46</v>
      </c>
      <c r="C19" s="341"/>
      <c r="D19" s="342"/>
      <c r="E19" s="343"/>
      <c r="F19" s="344"/>
      <c r="G19" s="345" t="str">
        <f t="shared" si="0"/>
        <v>休</v>
      </c>
      <c r="H19" s="346"/>
      <c r="I19" s="346"/>
      <c r="J19" s="346"/>
      <c r="K19" s="347"/>
      <c r="L19" s="372"/>
      <c r="M19" s="373"/>
      <c r="N19" s="373"/>
      <c r="O19" s="373"/>
      <c r="P19" s="373"/>
      <c r="Q19" s="374"/>
    </row>
    <row r="20" spans="1:17" s="153" customFormat="1" x14ac:dyDescent="0.3">
      <c r="A20" s="51">
        <v>44914</v>
      </c>
      <c r="B20" s="54" t="s">
        <v>47</v>
      </c>
      <c r="C20" s="55">
        <v>20</v>
      </c>
      <c r="D20" s="56"/>
      <c r="E20" s="57">
        <v>24</v>
      </c>
      <c r="F20" s="58">
        <v>30</v>
      </c>
      <c r="G20" s="59">
        <f t="shared" si="0"/>
        <v>4.5</v>
      </c>
      <c r="H20" s="52"/>
      <c r="I20" s="52"/>
      <c r="J20" s="52"/>
      <c r="K20" s="53"/>
      <c r="L20" s="372"/>
      <c r="M20" s="373"/>
      <c r="N20" s="373"/>
      <c r="O20" s="373"/>
      <c r="P20" s="373"/>
      <c r="Q20" s="374"/>
    </row>
    <row r="21" spans="1:17" s="153" customFormat="1" x14ac:dyDescent="0.3">
      <c r="A21" s="51">
        <v>44915</v>
      </c>
      <c r="B21" s="54" t="s">
        <v>48</v>
      </c>
      <c r="C21" s="55">
        <v>20</v>
      </c>
      <c r="D21" s="56"/>
      <c r="E21" s="57">
        <v>2</v>
      </c>
      <c r="F21" s="58">
        <v>30</v>
      </c>
      <c r="G21" s="59">
        <f t="shared" si="0"/>
        <v>6.5</v>
      </c>
      <c r="H21" s="52"/>
      <c r="I21" s="52"/>
      <c r="J21" s="52"/>
      <c r="K21" s="53"/>
      <c r="L21" s="372"/>
      <c r="M21" s="373"/>
      <c r="N21" s="373"/>
      <c r="O21" s="373"/>
      <c r="P21" s="373"/>
      <c r="Q21" s="374"/>
    </row>
    <row r="22" spans="1:17" s="94" customFormat="1" x14ac:dyDescent="0.3">
      <c r="A22" s="51">
        <v>44916</v>
      </c>
      <c r="B22" s="54" t="s">
        <v>49</v>
      </c>
      <c r="C22" s="55">
        <v>20</v>
      </c>
      <c r="D22" s="56"/>
      <c r="E22" s="57">
        <v>1</v>
      </c>
      <c r="F22" s="58"/>
      <c r="G22" s="59">
        <f t="shared" si="0"/>
        <v>5</v>
      </c>
      <c r="H22" s="52"/>
      <c r="I22" s="52"/>
      <c r="J22" s="52"/>
      <c r="K22" s="53"/>
      <c r="L22" s="372"/>
      <c r="M22" s="373"/>
      <c r="N22" s="373"/>
      <c r="O22" s="373"/>
      <c r="P22" s="373"/>
      <c r="Q22" s="374"/>
    </row>
    <row r="23" spans="1:17" s="155" customFormat="1" x14ac:dyDescent="0.3">
      <c r="A23" s="51">
        <v>44917</v>
      </c>
      <c r="B23" s="54" t="s">
        <v>50</v>
      </c>
      <c r="C23" s="55">
        <v>20</v>
      </c>
      <c r="D23" s="56"/>
      <c r="E23" s="57">
        <v>3</v>
      </c>
      <c r="F23" s="58">
        <v>30</v>
      </c>
      <c r="G23" s="59">
        <f t="shared" si="0"/>
        <v>7.5</v>
      </c>
      <c r="H23" s="52"/>
      <c r="I23" s="52"/>
      <c r="J23" s="52"/>
      <c r="K23" s="53"/>
      <c r="L23" s="372"/>
      <c r="M23" s="373"/>
      <c r="N23" s="373"/>
      <c r="O23" s="373"/>
      <c r="P23" s="373"/>
      <c r="Q23" s="374"/>
    </row>
    <row r="24" spans="1:17" s="153" customFormat="1" x14ac:dyDescent="0.3">
      <c r="A24" s="51">
        <v>44918</v>
      </c>
      <c r="B24" s="54" t="s">
        <v>44</v>
      </c>
      <c r="C24" s="55">
        <v>20</v>
      </c>
      <c r="D24" s="56"/>
      <c r="E24" s="57">
        <v>2</v>
      </c>
      <c r="F24" s="58"/>
      <c r="G24" s="59">
        <f>IF(AND(C24=0,E24=0,D24=0,F24=0),"休",IF(OR(C24=0,E24=0,),"시간확인",IF(C24&gt;E24,IF(D24&gt;0,((24-C24-1)+E24)+(((60-D24)+F24)/60),((24-C24)+E24)+((D24+F24)/60)),IF(D24&gt;0,(E24-C24-1)+(((60-D24)+F24)/60),(E24-C24)+((D24+F24)/60)))))</f>
        <v>6</v>
      </c>
      <c r="H24" s="52"/>
      <c r="I24" s="52"/>
      <c r="J24" s="52"/>
      <c r="K24" s="53"/>
      <c r="L24" s="372"/>
      <c r="M24" s="373"/>
      <c r="N24" s="373"/>
      <c r="O24" s="373"/>
      <c r="P24" s="373"/>
      <c r="Q24" s="374"/>
    </row>
    <row r="25" spans="1:17" s="153" customFormat="1" x14ac:dyDescent="0.3">
      <c r="A25" s="330">
        <v>44919</v>
      </c>
      <c r="B25" s="331" t="s">
        <v>45</v>
      </c>
      <c r="C25" s="332"/>
      <c r="D25" s="333"/>
      <c r="E25" s="334"/>
      <c r="F25" s="335"/>
      <c r="G25" s="336" t="str">
        <f t="shared" si="0"/>
        <v>休</v>
      </c>
      <c r="H25" s="337"/>
      <c r="I25" s="337"/>
      <c r="J25" s="337" t="s">
        <v>102</v>
      </c>
      <c r="K25" s="338"/>
      <c r="L25" s="372"/>
      <c r="M25" s="373"/>
      <c r="N25" s="373"/>
      <c r="O25" s="373"/>
      <c r="P25" s="373"/>
      <c r="Q25" s="374"/>
    </row>
    <row r="26" spans="1:17" s="153" customFormat="1" x14ac:dyDescent="0.3">
      <c r="A26" s="339">
        <v>44920</v>
      </c>
      <c r="B26" s="340" t="s">
        <v>46</v>
      </c>
      <c r="C26" s="341"/>
      <c r="D26" s="342"/>
      <c r="E26" s="343"/>
      <c r="F26" s="344"/>
      <c r="G26" s="345" t="str">
        <f t="shared" si="0"/>
        <v>休</v>
      </c>
      <c r="H26" s="346"/>
      <c r="I26" s="346"/>
      <c r="J26" s="346"/>
      <c r="K26" s="347"/>
      <c r="L26" s="372"/>
      <c r="M26" s="373"/>
      <c r="N26" s="373"/>
      <c r="O26" s="373"/>
      <c r="P26" s="373"/>
      <c r="Q26" s="374"/>
    </row>
    <row r="27" spans="1:17" s="153" customFormat="1" ht="17.25" thickBot="1" x14ac:dyDescent="0.35">
      <c r="A27" s="51">
        <v>44921</v>
      </c>
      <c r="B27" s="54" t="s">
        <v>47</v>
      </c>
      <c r="C27" s="55">
        <v>20</v>
      </c>
      <c r="D27" s="56"/>
      <c r="E27" s="57">
        <v>1</v>
      </c>
      <c r="F27" s="58">
        <v>30</v>
      </c>
      <c r="G27" s="59">
        <f t="shared" si="0"/>
        <v>5.5</v>
      </c>
      <c r="H27" s="52"/>
      <c r="I27" s="52"/>
      <c r="J27" s="52"/>
      <c r="K27" s="53"/>
      <c r="L27" s="375"/>
      <c r="M27" s="376"/>
      <c r="N27" s="376"/>
      <c r="O27" s="376"/>
      <c r="P27" s="376"/>
      <c r="Q27" s="377"/>
    </row>
    <row r="28" spans="1:17" s="153" customFormat="1" x14ac:dyDescent="0.3">
      <c r="A28" s="51">
        <v>44922</v>
      </c>
      <c r="B28" s="54" t="s">
        <v>48</v>
      </c>
      <c r="C28" s="55">
        <v>20</v>
      </c>
      <c r="D28" s="56"/>
      <c r="E28" s="57">
        <v>1</v>
      </c>
      <c r="F28" s="58">
        <v>30</v>
      </c>
      <c r="G28" s="59">
        <f>IF(AND(C28=0,E28=0,D28=0,F28=0),"休",IF(OR(C28=0,E28=0,),"시간확인",IF(C28&gt;E28,IF(D28&gt;0,((24-C28-1)+E28)+(((60-D28)+F28)/60),((24-C28)+E28)+((D28+F28)/60)),IF(D28&gt;0,(E28-C28-1)+(((60-D28)+F28)/60),(E28-C28)+((D28+F28)/60)))))</f>
        <v>5.5</v>
      </c>
      <c r="H28" s="52"/>
      <c r="I28" s="52"/>
      <c r="J28" s="52"/>
      <c r="K28" s="53"/>
    </row>
    <row r="29" spans="1:17" s="94" customFormat="1" x14ac:dyDescent="0.3">
      <c r="A29" s="51">
        <v>44923</v>
      </c>
      <c r="B29" s="54" t="s">
        <v>49</v>
      </c>
      <c r="C29" s="55">
        <v>20</v>
      </c>
      <c r="D29" s="56"/>
      <c r="E29" s="57">
        <v>1</v>
      </c>
      <c r="F29" s="58"/>
      <c r="G29" s="59">
        <f>IF(AND(C29=0,E29=0,D29=0,F29=0),"休",IF(OR(C29=0,E29=0,),"시간확인",IF(C29&gt;E29,IF(D29&gt;0,((24-C29-1)+E29)+(((60-D29)+F29)/60),((24-C29)+E29)+((D29+F29)/60)),IF(D29&gt;0,(E29-C29-1)+(((60-D29)+F29)/60),(E29-C29)+((D29+F29)/60)))))</f>
        <v>5</v>
      </c>
      <c r="H29" s="52"/>
      <c r="I29" s="52"/>
      <c r="J29" s="52"/>
      <c r="K29" s="53"/>
    </row>
    <row r="30" spans="1:17" s="155" customFormat="1" x14ac:dyDescent="0.3">
      <c r="A30" s="51">
        <v>44924</v>
      </c>
      <c r="B30" s="54" t="s">
        <v>50</v>
      </c>
      <c r="C30" s="55">
        <v>20</v>
      </c>
      <c r="D30" s="56"/>
      <c r="E30" s="57">
        <v>2</v>
      </c>
      <c r="F30" s="58"/>
      <c r="G30" s="59">
        <f>IF(AND(C30=0,E30=0,D30=0,F30=0),"休",IF(OR(C30=0,E30=0,),"시간확인",IF(C30&gt;E30,IF(D30&gt;0,((24-C30-1)+E30)+(((60-D30)+F30)/60),((24-C30)+E30)+((D30+F30)/60)),IF(D30&gt;0,(E30-C30-1)+(((60-D30)+F30)/60),(E30-C30)+((D30+F30)/60)))))</f>
        <v>6</v>
      </c>
      <c r="H30" s="52"/>
      <c r="I30" s="52"/>
      <c r="J30" s="52"/>
      <c r="K30" s="53"/>
    </row>
    <row r="31" spans="1:17" s="153" customFormat="1" x14ac:dyDescent="0.3">
      <c r="A31" s="51">
        <v>44925</v>
      </c>
      <c r="B31" s="54" t="s">
        <v>44</v>
      </c>
      <c r="C31" s="55">
        <v>20</v>
      </c>
      <c r="D31" s="56"/>
      <c r="E31" s="57">
        <v>1</v>
      </c>
      <c r="F31" s="58">
        <v>30</v>
      </c>
      <c r="G31" s="59">
        <f>IF(AND(C31=0,E31=0,D31=0,F31=0),"休",IF(OR(C31=0,E31=0,),"시간확인",IF(C31&gt;E31,IF(D31&gt;0,((24-C31-1)+E31)+(((60-D31)+F31)/60),((24-C31)+E31)+((D31+F31)/60)),IF(D31&gt;0,(E31-C31-1)+(((60-D31)+F31)/60),(E31-C31)+((D31+F31)/60)))))</f>
        <v>5.5</v>
      </c>
      <c r="H31" s="52"/>
      <c r="I31" s="52"/>
      <c r="J31" s="52"/>
      <c r="K31" s="53"/>
    </row>
    <row r="32" spans="1:17" s="153" customFormat="1" x14ac:dyDescent="0.3">
      <c r="A32" s="330">
        <v>44926</v>
      </c>
      <c r="B32" s="331" t="s">
        <v>45</v>
      </c>
      <c r="C32" s="332"/>
      <c r="D32" s="333"/>
      <c r="E32" s="334"/>
      <c r="F32" s="335"/>
      <c r="G32" s="336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337"/>
      <c r="I32" s="337"/>
      <c r="J32" s="337"/>
      <c r="K32" s="338"/>
    </row>
    <row r="33" spans="1:18" s="153" customFormat="1" x14ac:dyDescent="0.3">
      <c r="A33" s="51"/>
      <c r="B33" s="54"/>
      <c r="C33" s="55"/>
      <c r="D33" s="56"/>
      <c r="E33" s="57"/>
      <c r="F33" s="58"/>
      <c r="G33" s="59"/>
      <c r="H33" s="52"/>
      <c r="I33" s="52"/>
      <c r="J33" s="52"/>
      <c r="K33" s="53"/>
    </row>
    <row r="34" spans="1:18" s="153" customFormat="1" ht="17.25" thickBot="1" x14ac:dyDescent="0.35">
      <c r="A34" s="12"/>
      <c r="B34" s="12"/>
      <c r="C34" s="12"/>
      <c r="D34" s="12"/>
      <c r="E34" s="12"/>
      <c r="F34" s="12"/>
      <c r="G34" s="279">
        <f>SUM(G2:G33)</f>
        <v>105</v>
      </c>
      <c r="H34" s="279">
        <f>SUM(H2:H33)</f>
        <v>0</v>
      </c>
      <c r="I34" s="281">
        <f>SUM(I2:I33)</f>
        <v>0</v>
      </c>
      <c r="J34" s="281">
        <f>SUM(J2:J33)</f>
        <v>0</v>
      </c>
      <c r="K34" s="12"/>
      <c r="L34" s="12"/>
      <c r="M34" s="12"/>
      <c r="N34" s="12"/>
      <c r="O34" s="12"/>
      <c r="P34" s="12"/>
      <c r="Q34" s="12"/>
    </row>
    <row r="35" spans="1:18" ht="18" thickTop="1" thickBot="1" x14ac:dyDescent="0.35">
      <c r="A35" s="12"/>
      <c r="B35" s="12"/>
      <c r="C35" s="12"/>
      <c r="D35" s="12"/>
      <c r="E35" s="12"/>
      <c r="F35" s="12"/>
      <c r="G35" s="279">
        <f>SUM(G2:G34)</f>
        <v>210</v>
      </c>
      <c r="H35" s="280">
        <f>SUM(H2:H34)</f>
        <v>0</v>
      </c>
      <c r="I35" s="281">
        <f>SUM(I2:I34)</f>
        <v>0</v>
      </c>
      <c r="J35" s="281">
        <f>SUM(J2:J34)</f>
        <v>0</v>
      </c>
      <c r="K35" s="12"/>
      <c r="L35" s="12"/>
      <c r="M35" s="12"/>
      <c r="N35" s="12"/>
      <c r="O35" s="12"/>
      <c r="P35" s="12"/>
      <c r="Q35" s="12"/>
      <c r="R35" s="12"/>
    </row>
    <row r="36" spans="1:18" ht="18" thickTop="1" thickBo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7.25" thickBot="1" x14ac:dyDescent="0.35">
      <c r="A37" s="12"/>
      <c r="B37" s="12"/>
      <c r="C37" s="378" t="s">
        <v>10</v>
      </c>
      <c r="D37" s="379"/>
      <c r="E37" s="380"/>
      <c r="F37" s="381"/>
      <c r="G37" s="382"/>
      <c r="H37" s="12"/>
      <c r="I37" s="282" t="s">
        <v>19</v>
      </c>
      <c r="J37" s="283" t="s">
        <v>21</v>
      </c>
      <c r="K37" s="284" t="s">
        <v>22</v>
      </c>
      <c r="L37" s="12"/>
      <c r="M37" s="310" t="s">
        <v>11</v>
      </c>
      <c r="N37" s="383" t="s">
        <v>12</v>
      </c>
      <c r="O37" s="384"/>
      <c r="P37" s="385" t="s">
        <v>13</v>
      </c>
      <c r="Q37" s="384"/>
      <c r="R37" s="12"/>
    </row>
    <row r="38" spans="1:18" x14ac:dyDescent="0.3">
      <c r="A38" s="12"/>
      <c r="B38" s="12"/>
      <c r="C38" s="355" t="s">
        <v>26</v>
      </c>
      <c r="D38" s="356"/>
      <c r="E38" s="357" t="e">
        <f>E37*J38/K38</f>
        <v>#DIV/0!</v>
      </c>
      <c r="F38" s="358"/>
      <c r="G38" s="359"/>
      <c r="H38" s="12"/>
      <c r="I38" s="360" t="s">
        <v>25</v>
      </c>
      <c r="J38" s="285"/>
      <c r="K38" s="286"/>
      <c r="L38" s="12"/>
      <c r="M38" s="363">
        <v>25</v>
      </c>
      <c r="N38" s="287"/>
      <c r="O38" s="288"/>
      <c r="P38" s="289"/>
      <c r="Q38" s="288"/>
      <c r="R38" s="12"/>
    </row>
    <row r="39" spans="1:18" x14ac:dyDescent="0.3">
      <c r="A39" s="12"/>
      <c r="B39" s="12"/>
      <c r="C39" s="355" t="s">
        <v>28</v>
      </c>
      <c r="D39" s="356"/>
      <c r="E39" s="357">
        <f>I35</f>
        <v>0</v>
      </c>
      <c r="F39" s="358"/>
      <c r="G39" s="359"/>
      <c r="H39" s="12"/>
      <c r="I39" s="361"/>
      <c r="J39" s="290" t="s">
        <v>23</v>
      </c>
      <c r="K39" s="286"/>
      <c r="L39" s="291"/>
      <c r="M39" s="364"/>
      <c r="N39" s="292" t="s">
        <v>14</v>
      </c>
      <c r="O39" s="53" t="s">
        <v>15</v>
      </c>
      <c r="P39" s="293" t="s">
        <v>14</v>
      </c>
      <c r="Q39" s="53" t="s">
        <v>16</v>
      </c>
      <c r="R39" s="12"/>
    </row>
    <row r="40" spans="1:18" ht="17.25" thickBot="1" x14ac:dyDescent="0.35">
      <c r="A40" s="12"/>
      <c r="B40" s="12"/>
      <c r="C40" s="355" t="s">
        <v>29</v>
      </c>
      <c r="D40" s="356"/>
      <c r="E40" s="366">
        <f>J35</f>
        <v>0</v>
      </c>
      <c r="F40" s="367"/>
      <c r="G40" s="368"/>
      <c r="H40" s="12"/>
      <c r="I40" s="362"/>
      <c r="J40" s="294" t="s">
        <v>24</v>
      </c>
      <c r="K40" s="295"/>
      <c r="L40" s="291"/>
      <c r="M40" s="365"/>
      <c r="N40" s="292" t="s">
        <v>17</v>
      </c>
      <c r="O40" s="53">
        <v>300</v>
      </c>
      <c r="P40" s="293" t="s">
        <v>18</v>
      </c>
      <c r="Q40" s="53">
        <v>1.8</v>
      </c>
      <c r="R40" s="12"/>
    </row>
    <row r="41" spans="1:18" x14ac:dyDescent="0.3">
      <c r="A41" s="12"/>
      <c r="B41" s="12"/>
      <c r="C41" s="355" t="s">
        <v>30</v>
      </c>
      <c r="D41" s="356"/>
      <c r="E41" s="366"/>
      <c r="F41" s="367"/>
      <c r="G41" s="368"/>
      <c r="H41" s="12"/>
      <c r="I41" s="296"/>
      <c r="J41" s="296"/>
      <c r="K41" s="296"/>
      <c r="L41" s="296"/>
      <c r="N41" s="292">
        <v>10</v>
      </c>
      <c r="O41" s="53">
        <v>310</v>
      </c>
      <c r="P41" s="293">
        <v>5</v>
      </c>
      <c r="Q41" s="53">
        <v>1.9</v>
      </c>
      <c r="R41" s="12"/>
    </row>
    <row r="42" spans="1:18" ht="17.25" thickBot="1" x14ac:dyDescent="0.35">
      <c r="A42" s="12"/>
      <c r="B42" s="12"/>
      <c r="C42" s="355" t="s">
        <v>31</v>
      </c>
      <c r="D42" s="356"/>
      <c r="E42" s="366" t="e">
        <f>E38-E39-E40</f>
        <v>#DIV/0!</v>
      </c>
      <c r="F42" s="367"/>
      <c r="G42" s="368"/>
      <c r="H42" s="12"/>
      <c r="I42" s="12"/>
      <c r="J42" s="12"/>
      <c r="K42" s="297"/>
      <c r="L42" s="12"/>
      <c r="M42" s="12"/>
      <c r="N42" s="292">
        <v>15</v>
      </c>
      <c r="O42" s="53">
        <v>320</v>
      </c>
      <c r="P42" s="293">
        <v>10</v>
      </c>
      <c r="Q42" s="53">
        <v>2</v>
      </c>
      <c r="R42" s="12"/>
    </row>
    <row r="43" spans="1:18" x14ac:dyDescent="0.3">
      <c r="A43" s="12"/>
      <c r="B43" s="12"/>
      <c r="C43" s="355" t="s">
        <v>27</v>
      </c>
      <c r="D43" s="356"/>
      <c r="E43" s="389" t="e">
        <f>E42*0.033</f>
        <v>#DIV/0!</v>
      </c>
      <c r="F43" s="367"/>
      <c r="G43" s="368"/>
      <c r="H43" s="12"/>
      <c r="I43" s="282" t="s">
        <v>20</v>
      </c>
      <c r="J43" s="298" t="s">
        <v>33</v>
      </c>
      <c r="K43" s="299" t="s">
        <v>34</v>
      </c>
      <c r="L43" s="12"/>
      <c r="M43" s="300" t="s">
        <v>11</v>
      </c>
      <c r="N43" s="292">
        <v>20</v>
      </c>
      <c r="O43" s="53">
        <v>330</v>
      </c>
      <c r="P43" s="293">
        <v>15</v>
      </c>
      <c r="Q43" s="53">
        <v>2.1</v>
      </c>
      <c r="R43" s="12"/>
    </row>
    <row r="44" spans="1:18" ht="17.25" thickBot="1" x14ac:dyDescent="0.35">
      <c r="A44" s="12"/>
      <c r="B44" s="12"/>
      <c r="C44" s="390" t="s">
        <v>32</v>
      </c>
      <c r="D44" s="391"/>
      <c r="E44" s="392" t="e">
        <f>E42-E41-E43</f>
        <v>#DIV/0!</v>
      </c>
      <c r="F44" s="393"/>
      <c r="G44" s="394"/>
      <c r="H44" s="12"/>
      <c r="I44" s="395"/>
      <c r="J44" s="301"/>
      <c r="K44" s="302"/>
      <c r="L44" s="408"/>
      <c r="M44" s="397"/>
      <c r="N44" s="292">
        <v>25</v>
      </c>
      <c r="O44" s="53">
        <v>340</v>
      </c>
      <c r="P44" s="293">
        <v>20</v>
      </c>
      <c r="Q44" s="53">
        <v>2.2000000000000002</v>
      </c>
      <c r="R44" s="12"/>
    </row>
    <row r="45" spans="1:18" ht="17.25" thickBot="1" x14ac:dyDescent="0.35">
      <c r="A45" s="12"/>
      <c r="B45" s="12"/>
      <c r="C45" s="12"/>
      <c r="D45" s="12"/>
      <c r="E45" s="12"/>
      <c r="F45" s="12"/>
      <c r="G45" s="303"/>
      <c r="H45" s="12"/>
      <c r="I45" s="396"/>
      <c r="J45" s="304" t="s">
        <v>35</v>
      </c>
      <c r="K45" s="305"/>
      <c r="L45" s="408"/>
      <c r="M45" s="365"/>
      <c r="N45" s="292">
        <v>30</v>
      </c>
      <c r="O45" s="53">
        <v>350</v>
      </c>
      <c r="P45" s="293">
        <v>25</v>
      </c>
      <c r="Q45" s="53">
        <v>2.2999999999999998</v>
      </c>
      <c r="R45" s="12"/>
    </row>
    <row r="46" spans="1:18" ht="17.25" thickBot="1" x14ac:dyDescent="0.35">
      <c r="A46" s="12"/>
      <c r="B46" s="12"/>
      <c r="C46" s="12"/>
      <c r="D46" s="12"/>
      <c r="E46" s="12"/>
      <c r="F46" s="12"/>
      <c r="G46" s="12"/>
      <c r="H46" s="303"/>
      <c r="I46" s="398"/>
      <c r="J46" s="398"/>
      <c r="K46" s="398"/>
      <c r="L46" s="398"/>
      <c r="N46" s="292">
        <v>35</v>
      </c>
      <c r="O46" s="53">
        <v>360</v>
      </c>
      <c r="P46" s="293">
        <v>30</v>
      </c>
      <c r="Q46" s="53">
        <v>2.4</v>
      </c>
      <c r="R46" s="12"/>
    </row>
    <row r="47" spans="1:18" ht="17.25" thickBot="1" x14ac:dyDescent="0.35">
      <c r="A47" s="12"/>
      <c r="B47" s="12"/>
      <c r="C47" s="12"/>
      <c r="D47" s="12"/>
      <c r="E47" s="12"/>
      <c r="F47" s="12"/>
      <c r="G47" s="12"/>
      <c r="H47" s="12"/>
      <c r="I47" s="399" t="s">
        <v>36</v>
      </c>
      <c r="J47" s="400"/>
      <c r="K47" s="401"/>
      <c r="L47" s="12"/>
      <c r="M47" s="12"/>
      <c r="N47" s="292">
        <v>40</v>
      </c>
      <c r="O47" s="53">
        <v>370</v>
      </c>
      <c r="P47" s="293">
        <v>35</v>
      </c>
      <c r="Q47" s="53">
        <v>2.5</v>
      </c>
      <c r="R47" s="12"/>
    </row>
    <row r="48" spans="1:18" x14ac:dyDescent="0.3">
      <c r="A48" s="12"/>
      <c r="B48" s="12"/>
      <c r="C48" s="12"/>
      <c r="D48" s="12"/>
      <c r="E48" s="12"/>
      <c r="F48" s="12"/>
      <c r="G48" s="306"/>
      <c r="H48" s="12"/>
      <c r="I48" s="402"/>
      <c r="J48" s="403"/>
      <c r="K48" s="404"/>
      <c r="L48" s="12"/>
      <c r="M48" s="12"/>
      <c r="N48" s="292">
        <v>45</v>
      </c>
      <c r="O48" s="53">
        <v>380</v>
      </c>
      <c r="P48" s="293">
        <v>40</v>
      </c>
      <c r="Q48" s="53">
        <v>2.6</v>
      </c>
      <c r="R48" s="12"/>
    </row>
    <row r="49" spans="1:18" x14ac:dyDescent="0.3">
      <c r="A49" s="12"/>
      <c r="B49" s="12"/>
      <c r="C49" s="12"/>
      <c r="D49" s="12"/>
      <c r="E49" s="12"/>
      <c r="F49" s="12"/>
      <c r="G49" s="12"/>
      <c r="H49" s="12"/>
      <c r="I49" s="405"/>
      <c r="J49" s="406"/>
      <c r="K49" s="407"/>
      <c r="L49" s="12"/>
      <c r="M49" s="12"/>
      <c r="N49" s="292">
        <v>50</v>
      </c>
      <c r="O49" s="53">
        <v>390</v>
      </c>
      <c r="P49" s="293">
        <v>45</v>
      </c>
      <c r="Q49" s="53">
        <v>2.7</v>
      </c>
      <c r="R49" s="12"/>
    </row>
    <row r="50" spans="1:18" ht="17.25" thickBot="1" x14ac:dyDescent="0.35">
      <c r="A50" s="12"/>
      <c r="B50" s="12"/>
      <c r="C50" s="12"/>
      <c r="D50" s="12"/>
      <c r="E50" s="12"/>
      <c r="F50" s="12"/>
      <c r="G50" s="12"/>
      <c r="H50" s="12"/>
      <c r="I50" s="386"/>
      <c r="J50" s="387"/>
      <c r="K50" s="388"/>
      <c r="L50" s="12"/>
      <c r="M50" s="12"/>
      <c r="N50" s="292">
        <v>55</v>
      </c>
      <c r="O50" s="53">
        <v>400</v>
      </c>
      <c r="P50" s="293">
        <v>50</v>
      </c>
      <c r="Q50" s="53">
        <v>2.8</v>
      </c>
      <c r="R50" s="12"/>
    </row>
    <row r="51" spans="1:1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92">
        <v>60</v>
      </c>
      <c r="O51" s="53">
        <v>410</v>
      </c>
      <c r="P51" s="293">
        <v>55</v>
      </c>
      <c r="Q51" s="53">
        <v>2.9</v>
      </c>
      <c r="R51" s="12"/>
    </row>
    <row r="52" spans="1:1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92">
        <v>65</v>
      </c>
      <c r="O52" s="53">
        <v>420</v>
      </c>
      <c r="P52" s="293">
        <v>60</v>
      </c>
      <c r="Q52" s="53">
        <v>3</v>
      </c>
      <c r="R52" s="12"/>
    </row>
    <row r="53" spans="1:18" ht="17.2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307">
        <v>70</v>
      </c>
      <c r="O53" s="308">
        <v>430</v>
      </c>
      <c r="P53" s="309">
        <v>65</v>
      </c>
      <c r="Q53" s="308">
        <v>3.1</v>
      </c>
      <c r="R53" s="12"/>
    </row>
    <row r="54" spans="1:1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92">
        <v>75</v>
      </c>
      <c r="O54" s="53">
        <v>440</v>
      </c>
      <c r="P54" s="293">
        <v>70</v>
      </c>
      <c r="Q54" s="53">
        <v>3.2</v>
      </c>
      <c r="R54" s="12"/>
    </row>
    <row r="55" spans="1:18" ht="17.25" thickBot="1" x14ac:dyDescent="0.35">
      <c r="N55" s="307">
        <v>80</v>
      </c>
      <c r="O55" s="308">
        <v>450</v>
      </c>
      <c r="P55" s="309">
        <v>75</v>
      </c>
      <c r="Q55" s="308">
        <v>3.3</v>
      </c>
    </row>
    <row r="56" spans="1:18" x14ac:dyDescent="0.3">
      <c r="N56" s="292">
        <v>85</v>
      </c>
      <c r="O56" s="53">
        <v>460</v>
      </c>
      <c r="P56" s="293">
        <v>80</v>
      </c>
      <c r="Q56" s="53">
        <v>3.4</v>
      </c>
    </row>
    <row r="57" spans="1:18" ht="17.25" thickBot="1" x14ac:dyDescent="0.35">
      <c r="N57" s="307">
        <v>90</v>
      </c>
      <c r="O57" s="308">
        <v>470</v>
      </c>
      <c r="P57" s="309">
        <v>85</v>
      </c>
      <c r="Q57" s="308">
        <v>3.5</v>
      </c>
    </row>
    <row r="58" spans="1:18" x14ac:dyDescent="0.3">
      <c r="N58" s="292">
        <v>95</v>
      </c>
      <c r="O58" s="53">
        <v>480</v>
      </c>
      <c r="P58" s="293">
        <v>90</v>
      </c>
      <c r="Q58" s="53">
        <v>3.6</v>
      </c>
    </row>
    <row r="59" spans="1:18" ht="17.25" thickBot="1" x14ac:dyDescent="0.35">
      <c r="N59" s="307">
        <v>100</v>
      </c>
      <c r="O59" s="308">
        <v>490</v>
      </c>
      <c r="P59" s="309">
        <v>95</v>
      </c>
      <c r="Q59" s="308">
        <v>3.7</v>
      </c>
    </row>
    <row r="60" spans="1:18" x14ac:dyDescent="0.3">
      <c r="N60" s="292">
        <v>105</v>
      </c>
      <c r="O60" s="53">
        <v>500</v>
      </c>
      <c r="P60" s="293">
        <v>100</v>
      </c>
      <c r="Q60" s="53">
        <v>3.8</v>
      </c>
    </row>
    <row r="61" spans="1:18" ht="17.25" thickBot="1" x14ac:dyDescent="0.35">
      <c r="N61" s="307">
        <v>110</v>
      </c>
      <c r="O61" s="308">
        <v>510</v>
      </c>
      <c r="P61" s="309">
        <v>105</v>
      </c>
      <c r="Q61" s="308">
        <v>3.9</v>
      </c>
    </row>
    <row r="62" spans="1:18" x14ac:dyDescent="0.3">
      <c r="N62" s="292">
        <v>115</v>
      </c>
      <c r="O62" s="53">
        <v>520</v>
      </c>
      <c r="P62" s="293">
        <v>110</v>
      </c>
      <c r="Q62" s="53">
        <v>4</v>
      </c>
    </row>
    <row r="63" spans="1:18" ht="17.25" thickBot="1" x14ac:dyDescent="0.35">
      <c r="N63" s="307">
        <v>120</v>
      </c>
      <c r="O63" s="308">
        <v>530</v>
      </c>
      <c r="P63" s="309">
        <v>115</v>
      </c>
      <c r="Q63" s="308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M44:M45"/>
    <mergeCell ref="I46:L46"/>
    <mergeCell ref="I47:K47"/>
    <mergeCell ref="I48:K48"/>
    <mergeCell ref="I49:K49"/>
    <mergeCell ref="L44:L45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L1:Q27"/>
    <mergeCell ref="C37:D37"/>
    <mergeCell ref="E37:G37"/>
    <mergeCell ref="N37:O37"/>
    <mergeCell ref="P37:Q37"/>
    <mergeCell ref="C38:D38"/>
    <mergeCell ref="E38:G38"/>
    <mergeCell ref="I38:I40"/>
    <mergeCell ref="M38:M40"/>
    <mergeCell ref="C39:D39"/>
    <mergeCell ref="E39:G39"/>
    <mergeCell ref="C40:D40"/>
    <mergeCell ref="E40:G40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H28" sqref="H28"/>
    </sheetView>
  </sheetViews>
  <sheetFormatPr defaultColWidth="12.375" defaultRowHeight="16.5" x14ac:dyDescent="0.3"/>
  <cols>
    <col min="1" max="1" width="12.375" style="131" customWidth="1"/>
    <col min="2" max="2" width="4.375" style="131" customWidth="1"/>
    <col min="3" max="3" width="4.5" style="131" customWidth="1"/>
    <col min="4" max="4" width="4.25" style="131" customWidth="1"/>
    <col min="5" max="5" width="4.375" style="131" customWidth="1"/>
    <col min="6" max="6" width="4.25" style="131" customWidth="1"/>
    <col min="7" max="7" width="8.375" style="131" customWidth="1"/>
    <col min="8" max="8" width="9.625" style="131" customWidth="1"/>
    <col min="9" max="9" width="11.5" style="131" customWidth="1"/>
    <col min="10" max="10" width="11" style="131" bestFit="1" customWidth="1"/>
    <col min="11" max="11" width="12" style="131" customWidth="1"/>
    <col min="12" max="255" width="9" style="131" customWidth="1"/>
    <col min="256" max="16384" width="12.375" style="131"/>
  </cols>
  <sheetData>
    <row r="1" spans="1:18" s="12" customFormat="1" ht="17.25" customHeight="1" thickBot="1" x14ac:dyDescent="0.35">
      <c r="A1" s="270" t="s">
        <v>2</v>
      </c>
      <c r="B1" s="271" t="s">
        <v>3</v>
      </c>
      <c r="C1" s="272" t="s">
        <v>4</v>
      </c>
      <c r="D1" s="273" t="s">
        <v>5</v>
      </c>
      <c r="E1" s="274" t="s">
        <v>4</v>
      </c>
      <c r="F1" s="275" t="s">
        <v>5</v>
      </c>
      <c r="G1" s="276" t="s">
        <v>6</v>
      </c>
      <c r="H1" s="277" t="s">
        <v>7</v>
      </c>
      <c r="I1" s="277" t="s">
        <v>28</v>
      </c>
      <c r="J1" s="276" t="s">
        <v>43</v>
      </c>
      <c r="K1" s="278" t="s">
        <v>8</v>
      </c>
      <c r="L1" s="369" t="s">
        <v>9</v>
      </c>
      <c r="M1" s="370"/>
      <c r="N1" s="370"/>
      <c r="O1" s="370"/>
      <c r="P1" s="370"/>
      <c r="Q1" s="371"/>
      <c r="R1" s="12">
        <v>4</v>
      </c>
    </row>
    <row r="2" spans="1:18" s="155" customFormat="1" ht="19.5" customHeight="1" thickTop="1" x14ac:dyDescent="0.3">
      <c r="A2" s="51">
        <v>44896</v>
      </c>
      <c r="B2" s="54" t="s">
        <v>342</v>
      </c>
      <c r="C2" s="55">
        <v>20</v>
      </c>
      <c r="D2" s="56"/>
      <c r="E2" s="57">
        <v>1</v>
      </c>
      <c r="F2" s="58"/>
      <c r="G2" s="59">
        <f t="shared" ref="G2:G27" si="0">IF(AND(C2=0,E2=0,D2=0,F2=0),"休",IF(OR(C2=0,E2=0,),"시간확인",IF(C2&gt;E2,IF(D2&gt;0,((24-C2-1)+E2)+(((60-D2)+F2)/60),((24-C2)+E2)+((D2+F2)/60)),IF(D2&gt;0,(E2-C2-1)+(((60-D2)+F2)/60),(E2-C2)+((D2+F2)/60)))))</f>
        <v>5</v>
      </c>
      <c r="H2" s="52">
        <v>5</v>
      </c>
      <c r="I2" s="52"/>
      <c r="J2" s="52"/>
      <c r="K2" s="53"/>
      <c r="L2" s="372"/>
      <c r="M2" s="373"/>
      <c r="N2" s="373"/>
      <c r="O2" s="373"/>
      <c r="P2" s="373"/>
      <c r="Q2" s="374"/>
    </row>
    <row r="3" spans="1:18" s="153" customFormat="1" x14ac:dyDescent="0.3">
      <c r="A3" s="51">
        <v>44897</v>
      </c>
      <c r="B3" s="54" t="s">
        <v>44</v>
      </c>
      <c r="C3" s="55"/>
      <c r="D3" s="56"/>
      <c r="E3" s="57"/>
      <c r="F3" s="58"/>
      <c r="G3" s="59" t="str">
        <f t="shared" si="0"/>
        <v>休</v>
      </c>
      <c r="H3" s="52"/>
      <c r="I3" s="52"/>
      <c r="J3" s="52"/>
      <c r="K3" s="53"/>
      <c r="L3" s="372"/>
      <c r="M3" s="373"/>
      <c r="N3" s="373"/>
      <c r="O3" s="373"/>
      <c r="P3" s="373"/>
      <c r="Q3" s="374"/>
    </row>
    <row r="4" spans="1:18" s="153" customFormat="1" ht="14.25" customHeight="1" x14ac:dyDescent="0.3">
      <c r="A4" s="330">
        <v>44898</v>
      </c>
      <c r="B4" s="331" t="s">
        <v>45</v>
      </c>
      <c r="C4" s="332"/>
      <c r="D4" s="333"/>
      <c r="E4" s="334"/>
      <c r="F4" s="335"/>
      <c r="G4" s="336" t="str">
        <f t="shared" si="0"/>
        <v>休</v>
      </c>
      <c r="H4" s="337"/>
      <c r="I4" s="337"/>
      <c r="J4" s="337"/>
      <c r="K4" s="338"/>
      <c r="L4" s="372"/>
      <c r="M4" s="373"/>
      <c r="N4" s="373"/>
      <c r="O4" s="373"/>
      <c r="P4" s="373"/>
      <c r="Q4" s="374"/>
    </row>
    <row r="5" spans="1:18" s="153" customFormat="1" x14ac:dyDescent="0.3">
      <c r="A5" s="339">
        <v>44899</v>
      </c>
      <c r="B5" s="340" t="s">
        <v>46</v>
      </c>
      <c r="C5" s="341"/>
      <c r="D5" s="342"/>
      <c r="E5" s="343"/>
      <c r="F5" s="344"/>
      <c r="G5" s="345" t="str">
        <f t="shared" si="0"/>
        <v>休</v>
      </c>
      <c r="H5" s="346"/>
      <c r="I5" s="346"/>
      <c r="J5" s="346"/>
      <c r="K5" s="347"/>
      <c r="L5" s="372"/>
      <c r="M5" s="373"/>
      <c r="N5" s="373"/>
      <c r="O5" s="373"/>
      <c r="P5" s="373"/>
      <c r="Q5" s="374"/>
    </row>
    <row r="6" spans="1:18" s="153" customFormat="1" x14ac:dyDescent="0.3">
      <c r="A6" s="51">
        <v>44900</v>
      </c>
      <c r="B6" s="54" t="s">
        <v>47</v>
      </c>
      <c r="C6" s="55"/>
      <c r="D6" s="56"/>
      <c r="E6" s="57"/>
      <c r="F6" s="58"/>
      <c r="G6" s="59" t="str">
        <f t="shared" si="0"/>
        <v>休</v>
      </c>
      <c r="H6" s="52"/>
      <c r="I6" s="52"/>
      <c r="J6" s="52"/>
      <c r="K6" s="53"/>
      <c r="L6" s="372"/>
      <c r="M6" s="373"/>
      <c r="N6" s="373"/>
      <c r="O6" s="373"/>
      <c r="P6" s="373"/>
      <c r="Q6" s="374"/>
    </row>
    <row r="7" spans="1:18" s="153" customFormat="1" x14ac:dyDescent="0.3">
      <c r="A7" s="51">
        <v>44901</v>
      </c>
      <c r="B7" s="54" t="s">
        <v>48</v>
      </c>
      <c r="C7" s="55">
        <v>21</v>
      </c>
      <c r="D7" s="56"/>
      <c r="E7" s="57">
        <v>1</v>
      </c>
      <c r="F7" s="58"/>
      <c r="G7" s="59">
        <f t="shared" si="0"/>
        <v>4</v>
      </c>
      <c r="H7" s="52">
        <v>4</v>
      </c>
      <c r="I7" s="52"/>
      <c r="J7" s="52"/>
      <c r="K7" s="53"/>
      <c r="L7" s="372"/>
      <c r="M7" s="373"/>
      <c r="N7" s="373"/>
      <c r="O7" s="373"/>
      <c r="P7" s="373"/>
      <c r="Q7" s="374"/>
    </row>
    <row r="8" spans="1:18" s="94" customFormat="1" x14ac:dyDescent="0.3">
      <c r="A8" s="51">
        <v>44902</v>
      </c>
      <c r="B8" s="54" t="s">
        <v>49</v>
      </c>
      <c r="C8" s="55">
        <v>20</v>
      </c>
      <c r="D8" s="56"/>
      <c r="E8" s="57">
        <v>2</v>
      </c>
      <c r="F8" s="58">
        <v>30</v>
      </c>
      <c r="G8" s="59">
        <f t="shared" si="0"/>
        <v>6.5</v>
      </c>
      <c r="H8" s="52">
        <v>6.5</v>
      </c>
      <c r="I8" s="52"/>
      <c r="J8" s="52"/>
      <c r="K8" s="53"/>
      <c r="L8" s="372"/>
      <c r="M8" s="373"/>
      <c r="N8" s="373"/>
      <c r="O8" s="373"/>
      <c r="P8" s="373"/>
      <c r="Q8" s="374"/>
    </row>
    <row r="9" spans="1:18" s="155" customFormat="1" x14ac:dyDescent="0.3">
      <c r="A9" s="51">
        <v>44903</v>
      </c>
      <c r="B9" s="54" t="s">
        <v>50</v>
      </c>
      <c r="C9" s="55"/>
      <c r="D9" s="56"/>
      <c r="E9" s="57"/>
      <c r="F9" s="58"/>
      <c r="G9" s="59" t="str">
        <f t="shared" si="0"/>
        <v>休</v>
      </c>
      <c r="H9" s="52"/>
      <c r="I9" s="52"/>
      <c r="J9" s="52"/>
      <c r="K9" s="53"/>
      <c r="L9" s="372"/>
      <c r="M9" s="373"/>
      <c r="N9" s="373"/>
      <c r="O9" s="373"/>
      <c r="P9" s="373"/>
      <c r="Q9" s="374"/>
    </row>
    <row r="10" spans="1:18" s="153" customFormat="1" x14ac:dyDescent="0.3">
      <c r="A10" s="51">
        <v>44904</v>
      </c>
      <c r="B10" s="54" t="s">
        <v>44</v>
      </c>
      <c r="C10" s="55">
        <v>20</v>
      </c>
      <c r="D10" s="56"/>
      <c r="E10" s="57">
        <v>2</v>
      </c>
      <c r="F10" s="58"/>
      <c r="G10" s="59">
        <f t="shared" si="0"/>
        <v>6</v>
      </c>
      <c r="H10" s="52">
        <v>6</v>
      </c>
      <c r="I10" s="52"/>
      <c r="J10" s="52"/>
      <c r="K10" s="53"/>
      <c r="L10" s="372"/>
      <c r="M10" s="373"/>
      <c r="N10" s="373"/>
      <c r="O10" s="373"/>
      <c r="P10" s="373"/>
      <c r="Q10" s="374"/>
    </row>
    <row r="11" spans="1:18" s="153" customFormat="1" x14ac:dyDescent="0.3">
      <c r="A11" s="330">
        <v>44905</v>
      </c>
      <c r="B11" s="331" t="s">
        <v>45</v>
      </c>
      <c r="C11" s="332"/>
      <c r="D11" s="333"/>
      <c r="E11" s="334"/>
      <c r="F11" s="335"/>
      <c r="G11" s="336" t="str">
        <f t="shared" si="0"/>
        <v>休</v>
      </c>
      <c r="H11" s="337"/>
      <c r="I11" s="337"/>
      <c r="J11" s="337"/>
      <c r="K11" s="338"/>
      <c r="L11" s="372"/>
      <c r="M11" s="373"/>
      <c r="N11" s="373"/>
      <c r="O11" s="373"/>
      <c r="P11" s="373"/>
      <c r="Q11" s="374"/>
    </row>
    <row r="12" spans="1:18" s="153" customFormat="1" x14ac:dyDescent="0.3">
      <c r="A12" s="339">
        <v>44906</v>
      </c>
      <c r="B12" s="340" t="s">
        <v>46</v>
      </c>
      <c r="C12" s="341"/>
      <c r="D12" s="342"/>
      <c r="E12" s="343"/>
      <c r="F12" s="344"/>
      <c r="G12" s="345" t="str">
        <f t="shared" si="0"/>
        <v>休</v>
      </c>
      <c r="H12" s="346"/>
      <c r="I12" s="346"/>
      <c r="J12" s="346"/>
      <c r="K12" s="347"/>
      <c r="L12" s="372"/>
      <c r="M12" s="373"/>
      <c r="N12" s="373"/>
      <c r="O12" s="373"/>
      <c r="P12" s="373"/>
      <c r="Q12" s="374"/>
    </row>
    <row r="13" spans="1:18" s="153" customFormat="1" x14ac:dyDescent="0.3">
      <c r="A13" s="51">
        <v>44907</v>
      </c>
      <c r="B13" s="54" t="s">
        <v>47</v>
      </c>
      <c r="C13" s="55">
        <v>20</v>
      </c>
      <c r="D13" s="56"/>
      <c r="E13" s="57">
        <v>2</v>
      </c>
      <c r="F13" s="58">
        <v>30</v>
      </c>
      <c r="G13" s="59">
        <f t="shared" si="0"/>
        <v>6.5</v>
      </c>
      <c r="H13" s="52">
        <v>6.5</v>
      </c>
      <c r="I13" s="52"/>
      <c r="J13" s="52"/>
      <c r="K13" s="53"/>
      <c r="L13" s="372"/>
      <c r="M13" s="373"/>
      <c r="N13" s="373"/>
      <c r="O13" s="373"/>
      <c r="P13" s="373"/>
      <c r="Q13" s="374"/>
    </row>
    <row r="14" spans="1:18" s="153" customFormat="1" x14ac:dyDescent="0.3">
      <c r="A14" s="51">
        <v>44908</v>
      </c>
      <c r="B14" s="54" t="s">
        <v>48</v>
      </c>
      <c r="C14" s="55"/>
      <c r="D14" s="56"/>
      <c r="E14" s="57"/>
      <c r="F14" s="58"/>
      <c r="G14" s="59" t="str">
        <f t="shared" si="0"/>
        <v>休</v>
      </c>
      <c r="H14" s="52"/>
      <c r="I14" s="52"/>
      <c r="J14" s="52"/>
      <c r="K14" s="53"/>
      <c r="L14" s="372"/>
      <c r="M14" s="373"/>
      <c r="N14" s="373"/>
      <c r="O14" s="373"/>
      <c r="P14" s="373"/>
      <c r="Q14" s="374"/>
    </row>
    <row r="15" spans="1:18" s="94" customFormat="1" x14ac:dyDescent="0.3">
      <c r="A15" s="51">
        <v>44909</v>
      </c>
      <c r="B15" s="54" t="s">
        <v>49</v>
      </c>
      <c r="C15" s="55">
        <v>20</v>
      </c>
      <c r="D15" s="56"/>
      <c r="E15" s="57">
        <v>2</v>
      </c>
      <c r="F15" s="58">
        <v>30</v>
      </c>
      <c r="G15" s="59">
        <f t="shared" si="0"/>
        <v>6.5</v>
      </c>
      <c r="H15" s="52">
        <v>6.5</v>
      </c>
      <c r="I15" s="52"/>
      <c r="J15" s="52"/>
      <c r="K15" s="53"/>
      <c r="L15" s="372"/>
      <c r="M15" s="373"/>
      <c r="N15" s="373"/>
      <c r="O15" s="373"/>
      <c r="P15" s="373"/>
      <c r="Q15" s="374"/>
    </row>
    <row r="16" spans="1:18" s="155" customFormat="1" x14ac:dyDescent="0.3">
      <c r="A16" s="51">
        <v>44910</v>
      </c>
      <c r="B16" s="54" t="s">
        <v>50</v>
      </c>
      <c r="C16" s="55">
        <v>20</v>
      </c>
      <c r="D16" s="56"/>
      <c r="E16" s="57">
        <v>3</v>
      </c>
      <c r="F16" s="58"/>
      <c r="G16" s="59">
        <f t="shared" si="0"/>
        <v>7</v>
      </c>
      <c r="H16" s="52">
        <v>7</v>
      </c>
      <c r="I16" s="52"/>
      <c r="J16" s="52"/>
      <c r="K16" s="53"/>
      <c r="L16" s="372"/>
      <c r="M16" s="373"/>
      <c r="N16" s="373"/>
      <c r="O16" s="373"/>
      <c r="P16" s="373"/>
      <c r="Q16" s="374"/>
    </row>
    <row r="17" spans="1:17" s="153" customFormat="1" x14ac:dyDescent="0.3">
      <c r="A17" s="51">
        <v>44911</v>
      </c>
      <c r="B17" s="54" t="s">
        <v>44</v>
      </c>
      <c r="C17" s="55">
        <v>20</v>
      </c>
      <c r="D17" s="56"/>
      <c r="E17" s="57">
        <v>3</v>
      </c>
      <c r="F17" s="58"/>
      <c r="G17" s="59">
        <f t="shared" si="0"/>
        <v>7</v>
      </c>
      <c r="H17" s="52">
        <v>7</v>
      </c>
      <c r="I17" s="52"/>
      <c r="J17" s="52"/>
      <c r="K17" s="53"/>
      <c r="L17" s="372"/>
      <c r="M17" s="373"/>
      <c r="N17" s="373"/>
      <c r="O17" s="373"/>
      <c r="P17" s="373"/>
      <c r="Q17" s="374"/>
    </row>
    <row r="18" spans="1:17" s="153" customFormat="1" x14ac:dyDescent="0.3">
      <c r="A18" s="330">
        <v>44912</v>
      </c>
      <c r="B18" s="331" t="s">
        <v>45</v>
      </c>
      <c r="C18" s="332"/>
      <c r="D18" s="333"/>
      <c r="E18" s="334"/>
      <c r="F18" s="335"/>
      <c r="G18" s="336" t="str">
        <f t="shared" si="0"/>
        <v>休</v>
      </c>
      <c r="H18" s="337"/>
      <c r="I18" s="337"/>
      <c r="J18" s="337"/>
      <c r="K18" s="338"/>
      <c r="L18" s="372"/>
      <c r="M18" s="373"/>
      <c r="N18" s="373"/>
      <c r="O18" s="373"/>
      <c r="P18" s="373"/>
      <c r="Q18" s="374"/>
    </row>
    <row r="19" spans="1:17" s="153" customFormat="1" x14ac:dyDescent="0.3">
      <c r="A19" s="339">
        <v>44913</v>
      </c>
      <c r="B19" s="340" t="s">
        <v>46</v>
      </c>
      <c r="C19" s="341"/>
      <c r="D19" s="342"/>
      <c r="E19" s="343"/>
      <c r="F19" s="344"/>
      <c r="G19" s="345" t="str">
        <f t="shared" si="0"/>
        <v>休</v>
      </c>
      <c r="H19" s="346"/>
      <c r="I19" s="346"/>
      <c r="J19" s="346"/>
      <c r="K19" s="347"/>
      <c r="L19" s="372"/>
      <c r="M19" s="373"/>
      <c r="N19" s="373"/>
      <c r="O19" s="373"/>
      <c r="P19" s="373"/>
      <c r="Q19" s="374"/>
    </row>
    <row r="20" spans="1:17" s="153" customFormat="1" x14ac:dyDescent="0.3">
      <c r="A20" s="51">
        <v>44914</v>
      </c>
      <c r="B20" s="54" t="s">
        <v>47</v>
      </c>
      <c r="C20" s="55"/>
      <c r="D20" s="56"/>
      <c r="E20" s="57"/>
      <c r="F20" s="58"/>
      <c r="G20" s="59" t="str">
        <f t="shared" si="0"/>
        <v>休</v>
      </c>
      <c r="H20" s="52"/>
      <c r="I20" s="52"/>
      <c r="J20" s="52"/>
      <c r="K20" s="53"/>
      <c r="L20" s="372"/>
      <c r="M20" s="373"/>
      <c r="N20" s="373"/>
      <c r="O20" s="373"/>
      <c r="P20" s="373"/>
      <c r="Q20" s="374"/>
    </row>
    <row r="21" spans="1:17" s="153" customFormat="1" x14ac:dyDescent="0.3">
      <c r="A21" s="51">
        <v>44915</v>
      </c>
      <c r="B21" s="54" t="s">
        <v>48</v>
      </c>
      <c r="C21" s="55">
        <v>19</v>
      </c>
      <c r="D21" s="56"/>
      <c r="E21" s="57">
        <v>3</v>
      </c>
      <c r="F21" s="58"/>
      <c r="G21" s="59">
        <f t="shared" si="0"/>
        <v>8</v>
      </c>
      <c r="H21" s="52">
        <v>8</v>
      </c>
      <c r="I21" s="52"/>
      <c r="J21" s="52"/>
      <c r="K21" s="53"/>
      <c r="L21" s="372"/>
      <c r="M21" s="373"/>
      <c r="N21" s="373"/>
      <c r="O21" s="373"/>
      <c r="P21" s="373"/>
      <c r="Q21" s="374"/>
    </row>
    <row r="22" spans="1:17" s="94" customFormat="1" x14ac:dyDescent="0.3">
      <c r="A22" s="51">
        <v>44916</v>
      </c>
      <c r="B22" s="54" t="s">
        <v>49</v>
      </c>
      <c r="C22" s="55">
        <v>20</v>
      </c>
      <c r="D22" s="56"/>
      <c r="E22" s="57">
        <v>3</v>
      </c>
      <c r="F22" s="58">
        <v>30</v>
      </c>
      <c r="G22" s="59">
        <f t="shared" si="0"/>
        <v>7.5</v>
      </c>
      <c r="H22" s="52">
        <v>7.5</v>
      </c>
      <c r="I22" s="52"/>
      <c r="J22" s="52"/>
      <c r="K22" s="53"/>
      <c r="L22" s="372"/>
      <c r="M22" s="373"/>
      <c r="N22" s="373"/>
      <c r="O22" s="373"/>
      <c r="P22" s="373"/>
      <c r="Q22" s="374"/>
    </row>
    <row r="23" spans="1:17" s="155" customFormat="1" x14ac:dyDescent="0.3">
      <c r="A23" s="51">
        <v>44917</v>
      </c>
      <c r="B23" s="54" t="s">
        <v>50</v>
      </c>
      <c r="C23" s="55">
        <v>20</v>
      </c>
      <c r="D23" s="56"/>
      <c r="E23" s="57">
        <v>3</v>
      </c>
      <c r="F23" s="58">
        <v>30</v>
      </c>
      <c r="G23" s="59">
        <f t="shared" si="0"/>
        <v>7.5</v>
      </c>
      <c r="H23" s="52">
        <v>7.5</v>
      </c>
      <c r="I23" s="52"/>
      <c r="J23" s="52"/>
      <c r="K23" s="53"/>
      <c r="L23" s="372"/>
      <c r="M23" s="373"/>
      <c r="N23" s="373"/>
      <c r="O23" s="373"/>
      <c r="P23" s="373"/>
      <c r="Q23" s="374"/>
    </row>
    <row r="24" spans="1:17" s="153" customFormat="1" x14ac:dyDescent="0.3">
      <c r="A24" s="51">
        <v>44918</v>
      </c>
      <c r="B24" s="54" t="s">
        <v>44</v>
      </c>
      <c r="C24" s="55">
        <v>20</v>
      </c>
      <c r="D24" s="56"/>
      <c r="E24" s="57">
        <v>2</v>
      </c>
      <c r="F24" s="58"/>
      <c r="G24" s="59">
        <f>IF(AND(C24=0,E24=0,D24=0,F24=0),"休",IF(OR(C24=0,E24=0,),"시간확인",IF(C24&gt;E24,IF(D24&gt;0,((24-C24-1)+E24)+(((60-D24)+F24)/60),((24-C24)+E24)+((D24+F24)/60)),IF(D24&gt;0,(E24-C24-1)+(((60-D24)+F24)/60),(E24-C24)+((D24+F24)/60)))))</f>
        <v>6</v>
      </c>
      <c r="H24" s="52">
        <v>6</v>
      </c>
      <c r="I24" s="52"/>
      <c r="J24" s="52"/>
      <c r="K24" s="53"/>
      <c r="L24" s="372"/>
      <c r="M24" s="373"/>
      <c r="N24" s="373"/>
      <c r="O24" s="373"/>
      <c r="P24" s="373"/>
      <c r="Q24" s="374"/>
    </row>
    <row r="25" spans="1:17" s="153" customFormat="1" x14ac:dyDescent="0.3">
      <c r="A25" s="330">
        <v>44919</v>
      </c>
      <c r="B25" s="331" t="s">
        <v>45</v>
      </c>
      <c r="C25" s="332"/>
      <c r="D25" s="333"/>
      <c r="E25" s="334"/>
      <c r="F25" s="335"/>
      <c r="G25" s="336" t="str">
        <f t="shared" si="0"/>
        <v>休</v>
      </c>
      <c r="H25" s="337"/>
      <c r="I25" s="337"/>
      <c r="J25" s="337" t="s">
        <v>102</v>
      </c>
      <c r="K25" s="338"/>
      <c r="L25" s="372"/>
      <c r="M25" s="373"/>
      <c r="N25" s="373"/>
      <c r="O25" s="373"/>
      <c r="P25" s="373"/>
      <c r="Q25" s="374"/>
    </row>
    <row r="26" spans="1:17" s="153" customFormat="1" x14ac:dyDescent="0.3">
      <c r="A26" s="339">
        <v>44920</v>
      </c>
      <c r="B26" s="340" t="s">
        <v>46</v>
      </c>
      <c r="C26" s="341"/>
      <c r="D26" s="342"/>
      <c r="E26" s="343"/>
      <c r="F26" s="344"/>
      <c r="G26" s="345" t="str">
        <f t="shared" si="0"/>
        <v>休</v>
      </c>
      <c r="H26" s="346"/>
      <c r="I26" s="346"/>
      <c r="J26" s="346"/>
      <c r="K26" s="347"/>
      <c r="L26" s="372"/>
      <c r="M26" s="373"/>
      <c r="N26" s="373"/>
      <c r="O26" s="373"/>
      <c r="P26" s="373"/>
      <c r="Q26" s="374"/>
    </row>
    <row r="27" spans="1:17" s="153" customFormat="1" ht="17.25" thickBot="1" x14ac:dyDescent="0.35">
      <c r="A27" s="51">
        <v>44921</v>
      </c>
      <c r="B27" s="54" t="s">
        <v>47</v>
      </c>
      <c r="C27" s="55"/>
      <c r="D27" s="56"/>
      <c r="E27" s="57"/>
      <c r="F27" s="58"/>
      <c r="G27" s="59" t="str">
        <f t="shared" si="0"/>
        <v>休</v>
      </c>
      <c r="H27" s="52"/>
      <c r="I27" s="52"/>
      <c r="J27" s="52"/>
      <c r="K27" s="53"/>
      <c r="L27" s="375"/>
      <c r="M27" s="376"/>
      <c r="N27" s="376"/>
      <c r="O27" s="376"/>
      <c r="P27" s="376"/>
      <c r="Q27" s="377"/>
    </row>
    <row r="28" spans="1:17" s="153" customFormat="1" x14ac:dyDescent="0.3">
      <c r="A28" s="51">
        <v>44922</v>
      </c>
      <c r="B28" s="54" t="s">
        <v>48</v>
      </c>
      <c r="C28" s="55">
        <v>20</v>
      </c>
      <c r="D28" s="56"/>
      <c r="E28" s="57">
        <v>1</v>
      </c>
      <c r="F28" s="58"/>
      <c r="G28" s="59">
        <f>IF(AND(C28=0,E28=0,D28=0,F28=0),"休",IF(OR(C28=0,E28=0,),"시간확인",IF(C28&gt;E28,IF(D28&gt;0,((24-C28-1)+E28)+(((60-D28)+F28)/60),((24-C28)+E28)+((D28+F28)/60)),IF(D28&gt;0,(E28-C28-1)+(((60-D28)+F28)/60),(E28-C28)+((D28+F28)/60)))))</f>
        <v>5</v>
      </c>
      <c r="H28" s="52"/>
      <c r="I28" s="52"/>
      <c r="J28" s="52"/>
      <c r="K28" s="53"/>
    </row>
    <row r="29" spans="1:17" s="94" customFormat="1" x14ac:dyDescent="0.3">
      <c r="A29" s="51">
        <v>44923</v>
      </c>
      <c r="B29" s="54" t="s">
        <v>49</v>
      </c>
      <c r="C29" s="55">
        <v>20</v>
      </c>
      <c r="D29" s="56"/>
      <c r="E29" s="57">
        <v>1</v>
      </c>
      <c r="F29" s="58"/>
      <c r="G29" s="59">
        <f>IF(AND(C29=0,E29=0,D29=0,F29=0),"休",IF(OR(C29=0,E29=0,),"시간확인",IF(C29&gt;E29,IF(D29&gt;0,((24-C29-1)+E29)+(((60-D29)+F29)/60),((24-C29)+E29)+((D29+F29)/60)),IF(D29&gt;0,(E29-C29-1)+(((60-D29)+F29)/60),(E29-C29)+((D29+F29)/60)))))</f>
        <v>5</v>
      </c>
      <c r="H29" s="52"/>
      <c r="I29" s="52"/>
      <c r="J29" s="52"/>
      <c r="K29" s="53"/>
    </row>
    <row r="30" spans="1:17" s="155" customFormat="1" x14ac:dyDescent="0.3">
      <c r="A30" s="51">
        <v>44924</v>
      </c>
      <c r="B30" s="54" t="s">
        <v>50</v>
      </c>
      <c r="C30" s="55"/>
      <c r="D30" s="56"/>
      <c r="E30" s="57"/>
      <c r="F30" s="58"/>
      <c r="G30" s="59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2"/>
      <c r="I30" s="52"/>
      <c r="J30" s="52"/>
      <c r="K30" s="53"/>
    </row>
    <row r="31" spans="1:17" s="153" customFormat="1" x14ac:dyDescent="0.3">
      <c r="A31" s="51">
        <v>44925</v>
      </c>
      <c r="B31" s="54" t="s">
        <v>44</v>
      </c>
      <c r="C31" s="55"/>
      <c r="D31" s="56"/>
      <c r="E31" s="57"/>
      <c r="F31" s="58"/>
      <c r="G31" s="59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2"/>
      <c r="I31" s="52"/>
      <c r="J31" s="52"/>
      <c r="K31" s="53"/>
    </row>
    <row r="32" spans="1:17" s="153" customFormat="1" x14ac:dyDescent="0.3">
      <c r="A32" s="330">
        <v>44926</v>
      </c>
      <c r="B32" s="331" t="s">
        <v>45</v>
      </c>
      <c r="C32" s="332"/>
      <c r="D32" s="333"/>
      <c r="E32" s="334"/>
      <c r="F32" s="335"/>
      <c r="G32" s="336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337"/>
      <c r="I32" s="337"/>
      <c r="J32" s="337"/>
      <c r="K32" s="338"/>
    </row>
    <row r="33" spans="1:18" s="153" customFormat="1" x14ac:dyDescent="0.3">
      <c r="A33" s="51"/>
      <c r="B33" s="54"/>
      <c r="C33" s="55"/>
      <c r="D33" s="56"/>
      <c r="E33" s="57"/>
      <c r="F33" s="58"/>
      <c r="G33" s="59"/>
      <c r="H33" s="52"/>
      <c r="I33" s="52"/>
      <c r="J33" s="52"/>
      <c r="K33" s="53"/>
    </row>
    <row r="34" spans="1:18" s="153" customFormat="1" ht="17.25" thickBot="1" x14ac:dyDescent="0.35">
      <c r="A34" s="12"/>
      <c r="B34" s="12"/>
      <c r="C34" s="12"/>
      <c r="D34" s="12"/>
      <c r="E34" s="12"/>
      <c r="F34" s="12"/>
      <c r="G34" s="279">
        <f>SUM(G2:G33)</f>
        <v>87.5</v>
      </c>
      <c r="H34" s="279">
        <f>SUM(H2:H33)</f>
        <v>77.5</v>
      </c>
      <c r="I34" s="281">
        <f>SUM(I2:I33)</f>
        <v>0</v>
      </c>
      <c r="J34" s="281">
        <f>SUM(J2:J33)</f>
        <v>0</v>
      </c>
      <c r="K34" s="12"/>
      <c r="L34" s="12"/>
      <c r="M34" s="12"/>
      <c r="N34" s="12"/>
      <c r="O34" s="12"/>
      <c r="P34" s="12"/>
      <c r="Q34" s="12"/>
    </row>
    <row r="35" spans="1:18" ht="18" thickTop="1" thickBot="1" x14ac:dyDescent="0.35">
      <c r="A35" s="12"/>
      <c r="B35" s="12"/>
      <c r="C35" s="12"/>
      <c r="D35" s="12"/>
      <c r="E35" s="12"/>
      <c r="F35" s="12"/>
      <c r="G35" s="279">
        <f>SUM(G2:G34)</f>
        <v>175</v>
      </c>
      <c r="H35" s="280">
        <f>SUM(H2:H34)</f>
        <v>155</v>
      </c>
      <c r="I35" s="281">
        <f>SUM(I2:I34)</f>
        <v>0</v>
      </c>
      <c r="J35" s="281">
        <f>SUM(J2:J34)</f>
        <v>0</v>
      </c>
      <c r="K35" s="12"/>
      <c r="L35" s="12"/>
      <c r="M35" s="12"/>
      <c r="N35" s="12"/>
      <c r="O35" s="12"/>
      <c r="P35" s="12"/>
      <c r="Q35" s="12"/>
      <c r="R35" s="12"/>
    </row>
    <row r="36" spans="1:18" ht="18" thickTop="1" thickBo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7.25" thickBot="1" x14ac:dyDescent="0.35">
      <c r="A37" s="12"/>
      <c r="B37" s="12"/>
      <c r="C37" s="378" t="s">
        <v>10</v>
      </c>
      <c r="D37" s="379"/>
      <c r="E37" s="380"/>
      <c r="F37" s="381"/>
      <c r="G37" s="382"/>
      <c r="H37" s="12"/>
      <c r="I37" s="282" t="s">
        <v>19</v>
      </c>
      <c r="J37" s="283" t="s">
        <v>21</v>
      </c>
      <c r="K37" s="284" t="s">
        <v>22</v>
      </c>
      <c r="L37" s="12"/>
      <c r="M37" s="310" t="s">
        <v>11</v>
      </c>
      <c r="N37" s="383" t="s">
        <v>12</v>
      </c>
      <c r="O37" s="384"/>
      <c r="P37" s="385" t="s">
        <v>13</v>
      </c>
      <c r="Q37" s="384"/>
      <c r="R37" s="12"/>
    </row>
    <row r="38" spans="1:18" x14ac:dyDescent="0.3">
      <c r="A38" s="12"/>
      <c r="B38" s="12"/>
      <c r="C38" s="355" t="s">
        <v>26</v>
      </c>
      <c r="D38" s="356"/>
      <c r="E38" s="357" t="e">
        <f>E37*J38/K38</f>
        <v>#DIV/0!</v>
      </c>
      <c r="F38" s="358"/>
      <c r="G38" s="359"/>
      <c r="H38" s="12"/>
      <c r="I38" s="360" t="s">
        <v>25</v>
      </c>
      <c r="J38" s="285"/>
      <c r="K38" s="286"/>
      <c r="L38" s="12"/>
      <c r="M38" s="363">
        <v>25</v>
      </c>
      <c r="N38" s="287"/>
      <c r="O38" s="288"/>
      <c r="P38" s="289"/>
      <c r="Q38" s="288"/>
      <c r="R38" s="12"/>
    </row>
    <row r="39" spans="1:18" x14ac:dyDescent="0.3">
      <c r="A39" s="12"/>
      <c r="B39" s="12"/>
      <c r="C39" s="355" t="s">
        <v>28</v>
      </c>
      <c r="D39" s="356"/>
      <c r="E39" s="357">
        <f>I35</f>
        <v>0</v>
      </c>
      <c r="F39" s="358"/>
      <c r="G39" s="359"/>
      <c r="H39" s="12"/>
      <c r="I39" s="361"/>
      <c r="J39" s="290" t="s">
        <v>23</v>
      </c>
      <c r="K39" s="286"/>
      <c r="L39" s="291"/>
      <c r="M39" s="364"/>
      <c r="N39" s="292" t="s">
        <v>14</v>
      </c>
      <c r="O39" s="53" t="s">
        <v>15</v>
      </c>
      <c r="P39" s="293" t="s">
        <v>14</v>
      </c>
      <c r="Q39" s="53" t="s">
        <v>16</v>
      </c>
      <c r="R39" s="12"/>
    </row>
    <row r="40" spans="1:18" ht="17.25" thickBot="1" x14ac:dyDescent="0.35">
      <c r="A40" s="12"/>
      <c r="B40" s="12"/>
      <c r="C40" s="355" t="s">
        <v>29</v>
      </c>
      <c r="D40" s="356"/>
      <c r="E40" s="366">
        <f>J35</f>
        <v>0</v>
      </c>
      <c r="F40" s="367"/>
      <c r="G40" s="368"/>
      <c r="H40" s="12"/>
      <c r="I40" s="362"/>
      <c r="J40" s="294" t="s">
        <v>24</v>
      </c>
      <c r="K40" s="295"/>
      <c r="L40" s="291"/>
      <c r="M40" s="365"/>
      <c r="N40" s="292" t="s">
        <v>17</v>
      </c>
      <c r="O40" s="53">
        <v>300</v>
      </c>
      <c r="P40" s="293" t="s">
        <v>18</v>
      </c>
      <c r="Q40" s="53">
        <v>1.8</v>
      </c>
      <c r="R40" s="12"/>
    </row>
    <row r="41" spans="1:18" x14ac:dyDescent="0.3">
      <c r="A41" s="12"/>
      <c r="B41" s="12"/>
      <c r="C41" s="355" t="s">
        <v>30</v>
      </c>
      <c r="D41" s="356"/>
      <c r="E41" s="366"/>
      <c r="F41" s="367"/>
      <c r="G41" s="368"/>
      <c r="H41" s="12"/>
      <c r="I41" s="296"/>
      <c r="J41" s="296"/>
      <c r="K41" s="296"/>
      <c r="L41" s="296"/>
      <c r="N41" s="292">
        <v>10</v>
      </c>
      <c r="O41" s="53">
        <v>310</v>
      </c>
      <c r="P41" s="293">
        <v>5</v>
      </c>
      <c r="Q41" s="53">
        <v>1.9</v>
      </c>
      <c r="R41" s="12"/>
    </row>
    <row r="42" spans="1:18" ht="17.25" thickBot="1" x14ac:dyDescent="0.35">
      <c r="A42" s="12"/>
      <c r="B42" s="12"/>
      <c r="C42" s="355" t="s">
        <v>31</v>
      </c>
      <c r="D42" s="356"/>
      <c r="E42" s="366" t="e">
        <f>E38-E39-E40</f>
        <v>#DIV/0!</v>
      </c>
      <c r="F42" s="367"/>
      <c r="G42" s="368"/>
      <c r="H42" s="12"/>
      <c r="I42" s="12"/>
      <c r="J42" s="12"/>
      <c r="K42" s="297"/>
      <c r="L42" s="12"/>
      <c r="M42" s="12"/>
      <c r="N42" s="292">
        <v>15</v>
      </c>
      <c r="O42" s="53">
        <v>320</v>
      </c>
      <c r="P42" s="293">
        <v>10</v>
      </c>
      <c r="Q42" s="53">
        <v>2</v>
      </c>
      <c r="R42" s="12"/>
    </row>
    <row r="43" spans="1:18" x14ac:dyDescent="0.3">
      <c r="A43" s="12"/>
      <c r="B43" s="12"/>
      <c r="C43" s="355" t="s">
        <v>27</v>
      </c>
      <c r="D43" s="356"/>
      <c r="E43" s="389" t="e">
        <f>E42*0.033</f>
        <v>#DIV/0!</v>
      </c>
      <c r="F43" s="367"/>
      <c r="G43" s="368"/>
      <c r="H43" s="12"/>
      <c r="I43" s="282" t="s">
        <v>20</v>
      </c>
      <c r="J43" s="298" t="s">
        <v>33</v>
      </c>
      <c r="K43" s="299" t="s">
        <v>34</v>
      </c>
      <c r="L43" s="12"/>
      <c r="M43" s="300" t="s">
        <v>11</v>
      </c>
      <c r="N43" s="292">
        <v>20</v>
      </c>
      <c r="O43" s="53">
        <v>330</v>
      </c>
      <c r="P43" s="293">
        <v>15</v>
      </c>
      <c r="Q43" s="53">
        <v>2.1</v>
      </c>
      <c r="R43" s="12"/>
    </row>
    <row r="44" spans="1:18" ht="17.25" thickBot="1" x14ac:dyDescent="0.35">
      <c r="A44" s="12"/>
      <c r="B44" s="12"/>
      <c r="C44" s="390" t="s">
        <v>32</v>
      </c>
      <c r="D44" s="391"/>
      <c r="E44" s="392" t="e">
        <f>E42-E41-E43</f>
        <v>#DIV/0!</v>
      </c>
      <c r="F44" s="393"/>
      <c r="G44" s="394"/>
      <c r="H44" s="12"/>
      <c r="I44" s="395"/>
      <c r="J44" s="301"/>
      <c r="K44" s="302"/>
      <c r="L44" s="408"/>
      <c r="M44" s="397"/>
      <c r="N44" s="292">
        <v>25</v>
      </c>
      <c r="O44" s="53">
        <v>340</v>
      </c>
      <c r="P44" s="293">
        <v>20</v>
      </c>
      <c r="Q44" s="53">
        <v>2.2000000000000002</v>
      </c>
      <c r="R44" s="12"/>
    </row>
    <row r="45" spans="1:18" ht="17.25" thickBot="1" x14ac:dyDescent="0.35">
      <c r="A45" s="12"/>
      <c r="B45" s="12"/>
      <c r="C45" s="12"/>
      <c r="D45" s="12"/>
      <c r="E45" s="12"/>
      <c r="F45" s="12"/>
      <c r="G45" s="303"/>
      <c r="H45" s="12"/>
      <c r="I45" s="396"/>
      <c r="J45" s="304" t="s">
        <v>35</v>
      </c>
      <c r="K45" s="305"/>
      <c r="L45" s="408"/>
      <c r="M45" s="365"/>
      <c r="N45" s="292">
        <v>30</v>
      </c>
      <c r="O45" s="53">
        <v>350</v>
      </c>
      <c r="P45" s="293">
        <v>25</v>
      </c>
      <c r="Q45" s="53">
        <v>2.2999999999999998</v>
      </c>
      <c r="R45" s="12"/>
    </row>
    <row r="46" spans="1:18" ht="17.25" thickBot="1" x14ac:dyDescent="0.35">
      <c r="A46" s="12"/>
      <c r="B46" s="12"/>
      <c r="C46" s="12"/>
      <c r="D46" s="12"/>
      <c r="E46" s="12"/>
      <c r="F46" s="12"/>
      <c r="G46" s="12"/>
      <c r="H46" s="303"/>
      <c r="I46" s="398"/>
      <c r="J46" s="398"/>
      <c r="K46" s="398"/>
      <c r="L46" s="398"/>
      <c r="N46" s="292">
        <v>35</v>
      </c>
      <c r="O46" s="53">
        <v>360</v>
      </c>
      <c r="P46" s="293">
        <v>30</v>
      </c>
      <c r="Q46" s="53">
        <v>2.4</v>
      </c>
      <c r="R46" s="12"/>
    </row>
    <row r="47" spans="1:18" ht="17.25" thickBot="1" x14ac:dyDescent="0.35">
      <c r="A47" s="12"/>
      <c r="B47" s="12"/>
      <c r="C47" s="12"/>
      <c r="D47" s="12"/>
      <c r="E47" s="12"/>
      <c r="F47" s="12"/>
      <c r="G47" s="12"/>
      <c r="H47" s="12"/>
      <c r="I47" s="399" t="s">
        <v>36</v>
      </c>
      <c r="J47" s="400"/>
      <c r="K47" s="401"/>
      <c r="L47" s="12"/>
      <c r="M47" s="12"/>
      <c r="N47" s="292">
        <v>40</v>
      </c>
      <c r="O47" s="53">
        <v>370</v>
      </c>
      <c r="P47" s="293">
        <v>35</v>
      </c>
      <c r="Q47" s="53">
        <v>2.5</v>
      </c>
      <c r="R47" s="12"/>
    </row>
    <row r="48" spans="1:18" x14ac:dyDescent="0.3">
      <c r="A48" s="12"/>
      <c r="B48" s="12"/>
      <c r="C48" s="12"/>
      <c r="D48" s="12"/>
      <c r="E48" s="12"/>
      <c r="F48" s="12"/>
      <c r="G48" s="306"/>
      <c r="H48" s="12"/>
      <c r="I48" s="402"/>
      <c r="J48" s="403"/>
      <c r="K48" s="404"/>
      <c r="L48" s="12"/>
      <c r="M48" s="12"/>
      <c r="N48" s="292">
        <v>45</v>
      </c>
      <c r="O48" s="53">
        <v>380</v>
      </c>
      <c r="P48" s="293">
        <v>40</v>
      </c>
      <c r="Q48" s="53">
        <v>2.6</v>
      </c>
      <c r="R48" s="12"/>
    </row>
    <row r="49" spans="1:18" x14ac:dyDescent="0.3">
      <c r="A49" s="12"/>
      <c r="B49" s="12"/>
      <c r="C49" s="12"/>
      <c r="D49" s="12"/>
      <c r="E49" s="12"/>
      <c r="F49" s="12"/>
      <c r="G49" s="12"/>
      <c r="H49" s="12"/>
      <c r="I49" s="405"/>
      <c r="J49" s="406"/>
      <c r="K49" s="407"/>
      <c r="L49" s="12"/>
      <c r="M49" s="12"/>
      <c r="N49" s="292">
        <v>50</v>
      </c>
      <c r="O49" s="53">
        <v>390</v>
      </c>
      <c r="P49" s="293">
        <v>45</v>
      </c>
      <c r="Q49" s="53">
        <v>2.7</v>
      </c>
      <c r="R49" s="12"/>
    </row>
    <row r="50" spans="1:18" ht="17.25" thickBot="1" x14ac:dyDescent="0.35">
      <c r="A50" s="12"/>
      <c r="B50" s="12"/>
      <c r="C50" s="12"/>
      <c r="D50" s="12"/>
      <c r="E50" s="12"/>
      <c r="F50" s="12"/>
      <c r="G50" s="12"/>
      <c r="H50" s="12"/>
      <c r="I50" s="386"/>
      <c r="J50" s="387"/>
      <c r="K50" s="388"/>
      <c r="L50" s="12"/>
      <c r="M50" s="12"/>
      <c r="N50" s="292">
        <v>55</v>
      </c>
      <c r="O50" s="53">
        <v>400</v>
      </c>
      <c r="P50" s="293">
        <v>50</v>
      </c>
      <c r="Q50" s="53">
        <v>2.8</v>
      </c>
      <c r="R50" s="12"/>
    </row>
    <row r="51" spans="1:1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92">
        <v>60</v>
      </c>
      <c r="O51" s="53">
        <v>410</v>
      </c>
      <c r="P51" s="293">
        <v>55</v>
      </c>
      <c r="Q51" s="53">
        <v>2.9</v>
      </c>
      <c r="R51" s="12"/>
    </row>
    <row r="52" spans="1:1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92">
        <v>65</v>
      </c>
      <c r="O52" s="53">
        <v>420</v>
      </c>
      <c r="P52" s="293">
        <v>60</v>
      </c>
      <c r="Q52" s="53">
        <v>3</v>
      </c>
      <c r="R52" s="12"/>
    </row>
    <row r="53" spans="1:18" ht="17.2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307">
        <v>70</v>
      </c>
      <c r="O53" s="308">
        <v>430</v>
      </c>
      <c r="P53" s="309">
        <v>65</v>
      </c>
      <c r="Q53" s="308">
        <v>3.1</v>
      </c>
      <c r="R53" s="12"/>
    </row>
    <row r="54" spans="1:1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92">
        <v>75</v>
      </c>
      <c r="O54" s="53">
        <v>440</v>
      </c>
      <c r="P54" s="293">
        <v>70</v>
      </c>
      <c r="Q54" s="53">
        <v>3.2</v>
      </c>
      <c r="R54" s="12"/>
    </row>
    <row r="55" spans="1:18" ht="17.25" thickBot="1" x14ac:dyDescent="0.35">
      <c r="N55" s="307">
        <v>80</v>
      </c>
      <c r="O55" s="308">
        <v>450</v>
      </c>
      <c r="P55" s="309">
        <v>75</v>
      </c>
      <c r="Q55" s="308">
        <v>3.3</v>
      </c>
    </row>
    <row r="56" spans="1:18" x14ac:dyDescent="0.3">
      <c r="N56" s="292">
        <v>85</v>
      </c>
      <c r="O56" s="53">
        <v>460</v>
      </c>
      <c r="P56" s="293">
        <v>80</v>
      </c>
      <c r="Q56" s="53">
        <v>3.4</v>
      </c>
    </row>
    <row r="57" spans="1:18" ht="17.25" thickBot="1" x14ac:dyDescent="0.35">
      <c r="N57" s="307">
        <v>90</v>
      </c>
      <c r="O57" s="308">
        <v>470</v>
      </c>
      <c r="P57" s="309">
        <v>85</v>
      </c>
      <c r="Q57" s="308">
        <v>3.5</v>
      </c>
    </row>
    <row r="58" spans="1:18" x14ac:dyDescent="0.3">
      <c r="N58" s="292">
        <v>95</v>
      </c>
      <c r="O58" s="53">
        <v>480</v>
      </c>
      <c r="P58" s="293">
        <v>90</v>
      </c>
      <c r="Q58" s="53">
        <v>3.6</v>
      </c>
    </row>
    <row r="59" spans="1:18" ht="17.25" thickBot="1" x14ac:dyDescent="0.35">
      <c r="N59" s="307">
        <v>100</v>
      </c>
      <c r="O59" s="308">
        <v>490</v>
      </c>
      <c r="P59" s="309">
        <v>95</v>
      </c>
      <c r="Q59" s="308">
        <v>3.7</v>
      </c>
    </row>
    <row r="60" spans="1:18" x14ac:dyDescent="0.3">
      <c r="N60" s="292">
        <v>105</v>
      </c>
      <c r="O60" s="53">
        <v>500</v>
      </c>
      <c r="P60" s="293">
        <v>100</v>
      </c>
      <c r="Q60" s="53">
        <v>3.8</v>
      </c>
    </row>
    <row r="61" spans="1:18" ht="17.25" thickBot="1" x14ac:dyDescent="0.35">
      <c r="N61" s="307">
        <v>110</v>
      </c>
      <c r="O61" s="308">
        <v>510</v>
      </c>
      <c r="P61" s="309">
        <v>105</v>
      </c>
      <c r="Q61" s="308">
        <v>3.9</v>
      </c>
    </row>
    <row r="62" spans="1:18" x14ac:dyDescent="0.3">
      <c r="N62" s="292">
        <v>115</v>
      </c>
      <c r="O62" s="53">
        <v>520</v>
      </c>
      <c r="P62" s="293">
        <v>110</v>
      </c>
      <c r="Q62" s="53">
        <v>4</v>
      </c>
    </row>
    <row r="63" spans="1:18" ht="17.25" thickBot="1" x14ac:dyDescent="0.35">
      <c r="N63" s="307">
        <v>120</v>
      </c>
      <c r="O63" s="308">
        <v>530</v>
      </c>
      <c r="P63" s="309">
        <v>115</v>
      </c>
      <c r="Q63" s="308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M44:M45"/>
    <mergeCell ref="I46:L46"/>
    <mergeCell ref="I47:K47"/>
    <mergeCell ref="I48:K48"/>
    <mergeCell ref="I49:K49"/>
    <mergeCell ref="L44:L45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L1:Q27"/>
    <mergeCell ref="C37:D37"/>
    <mergeCell ref="E37:G37"/>
    <mergeCell ref="N37:O37"/>
    <mergeCell ref="P37:Q37"/>
    <mergeCell ref="C38:D38"/>
    <mergeCell ref="E38:G38"/>
    <mergeCell ref="I38:I40"/>
    <mergeCell ref="M38:M40"/>
    <mergeCell ref="C39:D39"/>
    <mergeCell ref="E39:G39"/>
    <mergeCell ref="C40:D40"/>
    <mergeCell ref="E40:G40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H24" sqref="H24"/>
    </sheetView>
  </sheetViews>
  <sheetFormatPr defaultColWidth="12.375" defaultRowHeight="16.5" x14ac:dyDescent="0.3"/>
  <cols>
    <col min="1" max="1" width="12.375" style="131" customWidth="1"/>
    <col min="2" max="2" width="4.375" style="131" customWidth="1"/>
    <col min="3" max="3" width="4.5" style="131" customWidth="1"/>
    <col min="4" max="4" width="4.25" style="131" customWidth="1"/>
    <col min="5" max="5" width="4.375" style="131" customWidth="1"/>
    <col min="6" max="6" width="4.25" style="131" customWidth="1"/>
    <col min="7" max="7" width="8.375" style="131" customWidth="1"/>
    <col min="8" max="8" width="9.625" style="131" customWidth="1"/>
    <col min="9" max="9" width="11.5" style="131" customWidth="1"/>
    <col min="10" max="10" width="11" style="131" bestFit="1" customWidth="1"/>
    <col min="11" max="11" width="12" style="131" customWidth="1"/>
    <col min="12" max="255" width="9" style="131" customWidth="1"/>
    <col min="256" max="16384" width="12.375" style="131"/>
  </cols>
  <sheetData>
    <row r="1" spans="1:18" s="12" customFormat="1" ht="17.25" customHeight="1" thickBot="1" x14ac:dyDescent="0.35">
      <c r="A1" s="270" t="s">
        <v>2</v>
      </c>
      <c r="B1" s="271" t="s">
        <v>3</v>
      </c>
      <c r="C1" s="272" t="s">
        <v>4</v>
      </c>
      <c r="D1" s="273" t="s">
        <v>5</v>
      </c>
      <c r="E1" s="274" t="s">
        <v>4</v>
      </c>
      <c r="F1" s="275" t="s">
        <v>5</v>
      </c>
      <c r="G1" s="276" t="s">
        <v>6</v>
      </c>
      <c r="H1" s="277" t="s">
        <v>7</v>
      </c>
      <c r="I1" s="277" t="s">
        <v>28</v>
      </c>
      <c r="J1" s="276" t="s">
        <v>43</v>
      </c>
      <c r="K1" s="278" t="s">
        <v>8</v>
      </c>
      <c r="L1" s="369" t="s">
        <v>9</v>
      </c>
      <c r="M1" s="370"/>
      <c r="N1" s="370"/>
      <c r="O1" s="370"/>
      <c r="P1" s="370"/>
      <c r="Q1" s="371"/>
      <c r="R1" s="12">
        <v>38</v>
      </c>
    </row>
    <row r="2" spans="1:18" s="155" customFormat="1" ht="19.5" customHeight="1" thickTop="1" x14ac:dyDescent="0.3">
      <c r="A2" s="51">
        <v>44896</v>
      </c>
      <c r="B2" s="54" t="s">
        <v>342</v>
      </c>
      <c r="C2" s="55">
        <v>21</v>
      </c>
      <c r="D2" s="56"/>
      <c r="E2" s="57">
        <v>2</v>
      </c>
      <c r="F2" s="58"/>
      <c r="G2" s="59">
        <f t="shared" ref="G2:G27" si="0">IF(AND(C2=0,E2=0,D2=0,F2=0),"休",IF(OR(C2=0,E2=0,),"시간확인",IF(C2&gt;E2,IF(D2&gt;0,((24-C2-1)+E2)+(((60-D2)+F2)/60),((24-C2)+E2)+((D2+F2)/60)),IF(D2&gt;0,(E2-C2-1)+(((60-D2)+F2)/60),(E2-C2)+((D2+F2)/60)))))</f>
        <v>5</v>
      </c>
      <c r="H2" s="52">
        <v>5</v>
      </c>
      <c r="I2" s="52"/>
      <c r="J2" s="52"/>
      <c r="K2" s="53"/>
      <c r="L2" s="372"/>
      <c r="M2" s="373"/>
      <c r="N2" s="373"/>
      <c r="O2" s="373"/>
      <c r="P2" s="373"/>
      <c r="Q2" s="374"/>
    </row>
    <row r="3" spans="1:18" s="153" customFormat="1" x14ac:dyDescent="0.3">
      <c r="A3" s="51">
        <v>44897</v>
      </c>
      <c r="B3" s="54" t="s">
        <v>44</v>
      </c>
      <c r="C3" s="55"/>
      <c r="D3" s="56"/>
      <c r="E3" s="57"/>
      <c r="F3" s="58"/>
      <c r="G3" s="59" t="str">
        <f t="shared" si="0"/>
        <v>休</v>
      </c>
      <c r="H3" s="52"/>
      <c r="I3" s="52"/>
      <c r="J3" s="52"/>
      <c r="K3" s="53"/>
      <c r="L3" s="372"/>
      <c r="M3" s="373"/>
      <c r="N3" s="373"/>
      <c r="O3" s="373"/>
      <c r="P3" s="373"/>
      <c r="Q3" s="374"/>
    </row>
    <row r="4" spans="1:18" s="153" customFormat="1" ht="14.25" customHeight="1" x14ac:dyDescent="0.3">
      <c r="A4" s="330">
        <v>44898</v>
      </c>
      <c r="B4" s="331" t="s">
        <v>45</v>
      </c>
      <c r="C4" s="332"/>
      <c r="D4" s="333"/>
      <c r="E4" s="334"/>
      <c r="F4" s="335"/>
      <c r="G4" s="336" t="str">
        <f t="shared" si="0"/>
        <v>休</v>
      </c>
      <c r="H4" s="337"/>
      <c r="I4" s="337"/>
      <c r="J4" s="337"/>
      <c r="K4" s="338"/>
      <c r="L4" s="372"/>
      <c r="M4" s="373"/>
      <c r="N4" s="373"/>
      <c r="O4" s="373"/>
      <c r="P4" s="373"/>
      <c r="Q4" s="374"/>
    </row>
    <row r="5" spans="1:18" s="153" customFormat="1" x14ac:dyDescent="0.3">
      <c r="A5" s="339">
        <v>44899</v>
      </c>
      <c r="B5" s="340" t="s">
        <v>46</v>
      </c>
      <c r="C5" s="341"/>
      <c r="D5" s="342"/>
      <c r="E5" s="343"/>
      <c r="F5" s="344"/>
      <c r="G5" s="345" t="str">
        <f t="shared" si="0"/>
        <v>休</v>
      </c>
      <c r="H5" s="346"/>
      <c r="I5" s="346"/>
      <c r="J5" s="346"/>
      <c r="K5" s="347"/>
      <c r="L5" s="372"/>
      <c r="M5" s="373"/>
      <c r="N5" s="373"/>
      <c r="O5" s="373"/>
      <c r="P5" s="373"/>
      <c r="Q5" s="374"/>
    </row>
    <row r="6" spans="1:18" s="153" customFormat="1" x14ac:dyDescent="0.3">
      <c r="A6" s="51">
        <v>44900</v>
      </c>
      <c r="B6" s="54" t="s">
        <v>47</v>
      </c>
      <c r="C6" s="55"/>
      <c r="D6" s="56"/>
      <c r="E6" s="57"/>
      <c r="F6" s="58"/>
      <c r="G6" s="59" t="str">
        <f t="shared" si="0"/>
        <v>休</v>
      </c>
      <c r="H6" s="52"/>
      <c r="I6" s="52"/>
      <c r="J6" s="52"/>
      <c r="K6" s="53"/>
      <c r="L6" s="372"/>
      <c r="M6" s="373"/>
      <c r="N6" s="373"/>
      <c r="O6" s="373"/>
      <c r="P6" s="373"/>
      <c r="Q6" s="374"/>
    </row>
    <row r="7" spans="1:18" s="153" customFormat="1" x14ac:dyDescent="0.3">
      <c r="A7" s="51">
        <v>44901</v>
      </c>
      <c r="B7" s="54" t="s">
        <v>48</v>
      </c>
      <c r="C7" s="55"/>
      <c r="D7" s="56"/>
      <c r="E7" s="57"/>
      <c r="F7" s="58"/>
      <c r="G7" s="59" t="str">
        <f t="shared" si="0"/>
        <v>休</v>
      </c>
      <c r="H7" s="52"/>
      <c r="I7" s="52"/>
      <c r="J7" s="52"/>
      <c r="K7" s="53"/>
      <c r="L7" s="372"/>
      <c r="M7" s="373"/>
      <c r="N7" s="373"/>
      <c r="O7" s="373"/>
      <c r="P7" s="373"/>
      <c r="Q7" s="374"/>
    </row>
    <row r="8" spans="1:18" s="94" customFormat="1" x14ac:dyDescent="0.3">
      <c r="A8" s="51">
        <v>44902</v>
      </c>
      <c r="B8" s="54" t="s">
        <v>49</v>
      </c>
      <c r="C8" s="55"/>
      <c r="D8" s="56"/>
      <c r="E8" s="57"/>
      <c r="F8" s="58"/>
      <c r="G8" s="59" t="str">
        <f t="shared" si="0"/>
        <v>休</v>
      </c>
      <c r="H8" s="52"/>
      <c r="I8" s="52"/>
      <c r="J8" s="52"/>
      <c r="K8" s="53"/>
      <c r="L8" s="372"/>
      <c r="M8" s="373"/>
      <c r="N8" s="373"/>
      <c r="O8" s="373"/>
      <c r="P8" s="373"/>
      <c r="Q8" s="374"/>
    </row>
    <row r="9" spans="1:18" s="155" customFormat="1" x14ac:dyDescent="0.3">
      <c r="A9" s="51">
        <v>44903</v>
      </c>
      <c r="B9" s="54" t="s">
        <v>50</v>
      </c>
      <c r="C9" s="55">
        <v>21</v>
      </c>
      <c r="D9" s="56"/>
      <c r="E9" s="57">
        <v>2</v>
      </c>
      <c r="F9" s="58">
        <v>30</v>
      </c>
      <c r="G9" s="59">
        <f t="shared" si="0"/>
        <v>5.5</v>
      </c>
      <c r="H9" s="52">
        <v>5.5</v>
      </c>
      <c r="I9" s="52"/>
      <c r="J9" s="52"/>
      <c r="K9" s="53"/>
      <c r="L9" s="372"/>
      <c r="M9" s="373"/>
      <c r="N9" s="373"/>
      <c r="O9" s="373"/>
      <c r="P9" s="373"/>
      <c r="Q9" s="374"/>
    </row>
    <row r="10" spans="1:18" s="153" customFormat="1" x14ac:dyDescent="0.3">
      <c r="A10" s="51">
        <v>44904</v>
      </c>
      <c r="B10" s="54" t="s">
        <v>44</v>
      </c>
      <c r="C10" s="55">
        <v>22</v>
      </c>
      <c r="D10" s="56"/>
      <c r="E10" s="57">
        <v>1</v>
      </c>
      <c r="F10" s="58"/>
      <c r="G10" s="59">
        <f t="shared" si="0"/>
        <v>3</v>
      </c>
      <c r="H10" s="52">
        <v>3</v>
      </c>
      <c r="I10" s="52"/>
      <c r="J10" s="52"/>
      <c r="K10" s="53"/>
      <c r="L10" s="372"/>
      <c r="M10" s="373"/>
      <c r="N10" s="373"/>
      <c r="O10" s="373"/>
      <c r="P10" s="373"/>
      <c r="Q10" s="374"/>
    </row>
    <row r="11" spans="1:18" s="153" customFormat="1" x14ac:dyDescent="0.3">
      <c r="A11" s="330">
        <v>44905</v>
      </c>
      <c r="B11" s="331" t="s">
        <v>45</v>
      </c>
      <c r="C11" s="332"/>
      <c r="D11" s="333"/>
      <c r="E11" s="334"/>
      <c r="F11" s="335"/>
      <c r="G11" s="336" t="str">
        <f t="shared" si="0"/>
        <v>休</v>
      </c>
      <c r="H11" s="337"/>
      <c r="I11" s="337"/>
      <c r="J11" s="337"/>
      <c r="K11" s="338"/>
      <c r="L11" s="372"/>
      <c r="M11" s="373"/>
      <c r="N11" s="373"/>
      <c r="O11" s="373"/>
      <c r="P11" s="373"/>
      <c r="Q11" s="374"/>
    </row>
    <row r="12" spans="1:18" s="153" customFormat="1" x14ac:dyDescent="0.3">
      <c r="A12" s="339">
        <v>44906</v>
      </c>
      <c r="B12" s="340" t="s">
        <v>46</v>
      </c>
      <c r="C12" s="341"/>
      <c r="D12" s="342"/>
      <c r="E12" s="343"/>
      <c r="F12" s="344"/>
      <c r="G12" s="345" t="str">
        <f t="shared" si="0"/>
        <v>休</v>
      </c>
      <c r="H12" s="346"/>
      <c r="I12" s="346"/>
      <c r="J12" s="346"/>
      <c r="K12" s="347"/>
      <c r="L12" s="372"/>
      <c r="M12" s="373"/>
      <c r="N12" s="373"/>
      <c r="O12" s="373"/>
      <c r="P12" s="373"/>
      <c r="Q12" s="374"/>
    </row>
    <row r="13" spans="1:18" s="153" customFormat="1" x14ac:dyDescent="0.3">
      <c r="A13" s="51">
        <v>44907</v>
      </c>
      <c r="B13" s="54" t="s">
        <v>47</v>
      </c>
      <c r="C13" s="55"/>
      <c r="D13" s="56"/>
      <c r="E13" s="57"/>
      <c r="F13" s="58"/>
      <c r="G13" s="59" t="str">
        <f t="shared" si="0"/>
        <v>休</v>
      </c>
      <c r="H13" s="52"/>
      <c r="I13" s="52"/>
      <c r="J13" s="52"/>
      <c r="K13" s="53"/>
      <c r="L13" s="372"/>
      <c r="M13" s="373"/>
      <c r="N13" s="373"/>
      <c r="O13" s="373"/>
      <c r="P13" s="373"/>
      <c r="Q13" s="374"/>
    </row>
    <row r="14" spans="1:18" s="153" customFormat="1" x14ac:dyDescent="0.3">
      <c r="A14" s="51">
        <v>44908</v>
      </c>
      <c r="B14" s="54" t="s">
        <v>48</v>
      </c>
      <c r="C14" s="55"/>
      <c r="D14" s="56"/>
      <c r="E14" s="57"/>
      <c r="F14" s="58"/>
      <c r="G14" s="59" t="str">
        <f t="shared" si="0"/>
        <v>休</v>
      </c>
      <c r="H14" s="52"/>
      <c r="I14" s="52"/>
      <c r="J14" s="52"/>
      <c r="K14" s="53"/>
      <c r="L14" s="372"/>
      <c r="M14" s="373"/>
      <c r="N14" s="373"/>
      <c r="O14" s="373"/>
      <c r="P14" s="373"/>
      <c r="Q14" s="374"/>
    </row>
    <row r="15" spans="1:18" s="94" customFormat="1" x14ac:dyDescent="0.3">
      <c r="A15" s="51">
        <v>44909</v>
      </c>
      <c r="B15" s="54" t="s">
        <v>49</v>
      </c>
      <c r="C15" s="55"/>
      <c r="D15" s="56"/>
      <c r="E15" s="57"/>
      <c r="F15" s="58"/>
      <c r="G15" s="59" t="str">
        <f t="shared" si="0"/>
        <v>休</v>
      </c>
      <c r="H15" s="52"/>
      <c r="I15" s="52"/>
      <c r="J15" s="52"/>
      <c r="K15" s="53"/>
      <c r="L15" s="372"/>
      <c r="M15" s="373"/>
      <c r="N15" s="373"/>
      <c r="O15" s="373"/>
      <c r="P15" s="373"/>
      <c r="Q15" s="374"/>
    </row>
    <row r="16" spans="1:18" s="155" customFormat="1" x14ac:dyDescent="0.3">
      <c r="A16" s="51">
        <v>44910</v>
      </c>
      <c r="B16" s="54" t="s">
        <v>50</v>
      </c>
      <c r="C16" s="55">
        <v>21</v>
      </c>
      <c r="D16" s="56"/>
      <c r="E16" s="57">
        <v>2</v>
      </c>
      <c r="F16" s="58">
        <v>30</v>
      </c>
      <c r="G16" s="59">
        <f t="shared" si="0"/>
        <v>5.5</v>
      </c>
      <c r="H16" s="52">
        <v>5.5</v>
      </c>
      <c r="I16" s="52"/>
      <c r="J16" s="52"/>
      <c r="K16" s="53"/>
      <c r="L16" s="372"/>
      <c r="M16" s="373"/>
      <c r="N16" s="373"/>
      <c r="O16" s="373"/>
      <c r="P16" s="373"/>
      <c r="Q16" s="374"/>
    </row>
    <row r="17" spans="1:17" s="153" customFormat="1" x14ac:dyDescent="0.3">
      <c r="A17" s="51">
        <v>44911</v>
      </c>
      <c r="B17" s="54" t="s">
        <v>44</v>
      </c>
      <c r="C17" s="55">
        <v>20</v>
      </c>
      <c r="D17" s="56"/>
      <c r="E17" s="57">
        <v>24</v>
      </c>
      <c r="F17" s="58"/>
      <c r="G17" s="59">
        <f t="shared" si="0"/>
        <v>4</v>
      </c>
      <c r="H17" s="52">
        <v>4</v>
      </c>
      <c r="I17" s="52"/>
      <c r="J17" s="52"/>
      <c r="K17" s="53"/>
      <c r="L17" s="372"/>
      <c r="M17" s="373"/>
      <c r="N17" s="373"/>
      <c r="O17" s="373"/>
      <c r="P17" s="373"/>
      <c r="Q17" s="374"/>
    </row>
    <row r="18" spans="1:17" s="153" customFormat="1" x14ac:dyDescent="0.3">
      <c r="A18" s="330">
        <v>44912</v>
      </c>
      <c r="B18" s="331" t="s">
        <v>45</v>
      </c>
      <c r="C18" s="332"/>
      <c r="D18" s="333"/>
      <c r="E18" s="334"/>
      <c r="F18" s="335"/>
      <c r="G18" s="336" t="str">
        <f t="shared" si="0"/>
        <v>休</v>
      </c>
      <c r="H18" s="337"/>
      <c r="I18" s="337"/>
      <c r="J18" s="337"/>
      <c r="K18" s="338"/>
      <c r="L18" s="372"/>
      <c r="M18" s="373"/>
      <c r="N18" s="373"/>
      <c r="O18" s="373"/>
      <c r="P18" s="373"/>
      <c r="Q18" s="374"/>
    </row>
    <row r="19" spans="1:17" s="153" customFormat="1" x14ac:dyDescent="0.3">
      <c r="A19" s="339">
        <v>44913</v>
      </c>
      <c r="B19" s="340" t="s">
        <v>46</v>
      </c>
      <c r="C19" s="341"/>
      <c r="D19" s="342"/>
      <c r="E19" s="343"/>
      <c r="F19" s="344"/>
      <c r="G19" s="345" t="str">
        <f t="shared" si="0"/>
        <v>休</v>
      </c>
      <c r="H19" s="346"/>
      <c r="I19" s="346"/>
      <c r="J19" s="346"/>
      <c r="K19" s="347"/>
      <c r="L19" s="372"/>
      <c r="M19" s="373"/>
      <c r="N19" s="373"/>
      <c r="O19" s="373"/>
      <c r="P19" s="373"/>
      <c r="Q19" s="374"/>
    </row>
    <row r="20" spans="1:17" s="153" customFormat="1" x14ac:dyDescent="0.3">
      <c r="A20" s="51">
        <v>44914</v>
      </c>
      <c r="B20" s="54" t="s">
        <v>47</v>
      </c>
      <c r="C20" s="55">
        <v>21</v>
      </c>
      <c r="D20" s="56">
        <v>30</v>
      </c>
      <c r="E20" s="57">
        <v>2</v>
      </c>
      <c r="F20" s="58"/>
      <c r="G20" s="59">
        <f t="shared" si="0"/>
        <v>4.5</v>
      </c>
      <c r="H20" s="52">
        <v>4.5</v>
      </c>
      <c r="I20" s="52"/>
      <c r="J20" s="52"/>
      <c r="K20" s="53"/>
      <c r="L20" s="372"/>
      <c r="M20" s="373"/>
      <c r="N20" s="373"/>
      <c r="O20" s="373"/>
      <c r="P20" s="373"/>
      <c r="Q20" s="374"/>
    </row>
    <row r="21" spans="1:17" s="153" customFormat="1" x14ac:dyDescent="0.3">
      <c r="A21" s="51">
        <v>44915</v>
      </c>
      <c r="B21" s="54" t="s">
        <v>48</v>
      </c>
      <c r="C21" s="55">
        <v>21</v>
      </c>
      <c r="D21" s="56"/>
      <c r="E21" s="57">
        <v>2</v>
      </c>
      <c r="F21" s="58"/>
      <c r="G21" s="59">
        <f t="shared" si="0"/>
        <v>5</v>
      </c>
      <c r="H21" s="52">
        <v>5</v>
      </c>
      <c r="I21" s="52"/>
      <c r="J21" s="52"/>
      <c r="K21" s="53"/>
      <c r="L21" s="372"/>
      <c r="M21" s="373"/>
      <c r="N21" s="373"/>
      <c r="O21" s="373"/>
      <c r="P21" s="373"/>
      <c r="Q21" s="374"/>
    </row>
    <row r="22" spans="1:17" s="94" customFormat="1" x14ac:dyDescent="0.3">
      <c r="A22" s="51">
        <v>44916</v>
      </c>
      <c r="B22" s="54" t="s">
        <v>49</v>
      </c>
      <c r="C22" s="55">
        <v>21</v>
      </c>
      <c r="D22" s="56">
        <v>30</v>
      </c>
      <c r="E22" s="57">
        <v>3</v>
      </c>
      <c r="F22" s="58"/>
      <c r="G22" s="59">
        <f t="shared" si="0"/>
        <v>5.5</v>
      </c>
      <c r="H22" s="52">
        <v>5.5</v>
      </c>
      <c r="I22" s="52"/>
      <c r="J22" s="52"/>
      <c r="K22" s="53"/>
      <c r="L22" s="372"/>
      <c r="M22" s="373"/>
      <c r="N22" s="373"/>
      <c r="O22" s="373"/>
      <c r="P22" s="373"/>
      <c r="Q22" s="374"/>
    </row>
    <row r="23" spans="1:17" s="155" customFormat="1" x14ac:dyDescent="0.3">
      <c r="A23" s="51">
        <v>44917</v>
      </c>
      <c r="B23" s="54" t="s">
        <v>50</v>
      </c>
      <c r="C23" s="55"/>
      <c r="D23" s="56"/>
      <c r="E23" s="57"/>
      <c r="F23" s="58"/>
      <c r="G23" s="59" t="str">
        <f t="shared" si="0"/>
        <v>休</v>
      </c>
      <c r="H23" s="52"/>
      <c r="I23" s="52"/>
      <c r="J23" s="52"/>
      <c r="K23" s="53"/>
      <c r="L23" s="372"/>
      <c r="M23" s="373"/>
      <c r="N23" s="373"/>
      <c r="O23" s="373"/>
      <c r="P23" s="373"/>
      <c r="Q23" s="374"/>
    </row>
    <row r="24" spans="1:17" s="153" customFormat="1" x14ac:dyDescent="0.3">
      <c r="A24" s="51">
        <v>44918</v>
      </c>
      <c r="B24" s="54" t="s">
        <v>44</v>
      </c>
      <c r="C24" s="55">
        <v>20</v>
      </c>
      <c r="D24" s="56">
        <v>30</v>
      </c>
      <c r="E24" s="57">
        <v>2</v>
      </c>
      <c r="F24" s="58"/>
      <c r="G24" s="59">
        <f>IF(AND(C24=0,E24=0,D24=0,F24=0),"休",IF(OR(C24=0,E24=0,),"시간확인",IF(C24&gt;E24,IF(D24&gt;0,((24-C24-1)+E24)+(((60-D24)+F24)/60),((24-C24)+E24)+((D24+F24)/60)),IF(D24&gt;0,(E24-C24-1)+(((60-D24)+F24)/60),(E24-C24)+((D24+F24)/60)))))</f>
        <v>5.5</v>
      </c>
      <c r="H24" s="52">
        <v>5.5</v>
      </c>
      <c r="I24" s="52"/>
      <c r="J24" s="52"/>
      <c r="K24" s="53"/>
      <c r="L24" s="372"/>
      <c r="M24" s="373"/>
      <c r="N24" s="373"/>
      <c r="O24" s="373"/>
      <c r="P24" s="373"/>
      <c r="Q24" s="374"/>
    </row>
    <row r="25" spans="1:17" s="153" customFormat="1" x14ac:dyDescent="0.3">
      <c r="A25" s="330">
        <v>44919</v>
      </c>
      <c r="B25" s="331" t="s">
        <v>45</v>
      </c>
      <c r="C25" s="332"/>
      <c r="D25" s="333"/>
      <c r="E25" s="334"/>
      <c r="F25" s="335"/>
      <c r="G25" s="336" t="str">
        <f t="shared" si="0"/>
        <v>休</v>
      </c>
      <c r="H25" s="337"/>
      <c r="I25" s="337"/>
      <c r="J25" s="337" t="s">
        <v>102</v>
      </c>
      <c r="K25" s="338"/>
      <c r="L25" s="372"/>
      <c r="M25" s="373"/>
      <c r="N25" s="373"/>
      <c r="O25" s="373"/>
      <c r="P25" s="373"/>
      <c r="Q25" s="374"/>
    </row>
    <row r="26" spans="1:17" s="153" customFormat="1" x14ac:dyDescent="0.3">
      <c r="A26" s="339">
        <v>44920</v>
      </c>
      <c r="B26" s="340" t="s">
        <v>46</v>
      </c>
      <c r="C26" s="341"/>
      <c r="D26" s="342"/>
      <c r="E26" s="343"/>
      <c r="F26" s="344"/>
      <c r="G26" s="345" t="str">
        <f t="shared" si="0"/>
        <v>休</v>
      </c>
      <c r="H26" s="346"/>
      <c r="I26" s="346"/>
      <c r="J26" s="346"/>
      <c r="K26" s="347"/>
      <c r="L26" s="372"/>
      <c r="M26" s="373"/>
      <c r="N26" s="373"/>
      <c r="O26" s="373"/>
      <c r="P26" s="373"/>
      <c r="Q26" s="374"/>
    </row>
    <row r="27" spans="1:17" s="153" customFormat="1" ht="17.25" thickBot="1" x14ac:dyDescent="0.35">
      <c r="A27" s="51">
        <v>44921</v>
      </c>
      <c r="B27" s="54" t="s">
        <v>47</v>
      </c>
      <c r="C27" s="55"/>
      <c r="D27" s="56"/>
      <c r="E27" s="57"/>
      <c r="F27" s="58"/>
      <c r="G27" s="59" t="str">
        <f t="shared" si="0"/>
        <v>休</v>
      </c>
      <c r="H27" s="52"/>
      <c r="I27" s="52"/>
      <c r="J27" s="52"/>
      <c r="K27" s="53"/>
      <c r="L27" s="375"/>
      <c r="M27" s="376"/>
      <c r="N27" s="376"/>
      <c r="O27" s="376"/>
      <c r="P27" s="376"/>
      <c r="Q27" s="377"/>
    </row>
    <row r="28" spans="1:17" s="153" customFormat="1" x14ac:dyDescent="0.3">
      <c r="A28" s="51">
        <v>44922</v>
      </c>
      <c r="B28" s="54" t="s">
        <v>48</v>
      </c>
      <c r="C28" s="55"/>
      <c r="D28" s="56"/>
      <c r="E28" s="57"/>
      <c r="F28" s="58"/>
      <c r="G28" s="59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2"/>
      <c r="I28" s="52"/>
      <c r="J28" s="52"/>
      <c r="K28" s="53"/>
    </row>
    <row r="29" spans="1:17" s="94" customFormat="1" x14ac:dyDescent="0.3">
      <c r="A29" s="51">
        <v>44923</v>
      </c>
      <c r="B29" s="54" t="s">
        <v>49</v>
      </c>
      <c r="C29" s="55"/>
      <c r="D29" s="56"/>
      <c r="E29" s="57"/>
      <c r="F29" s="58"/>
      <c r="G29" s="59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2"/>
      <c r="I29" s="52"/>
      <c r="J29" s="52"/>
      <c r="K29" s="53"/>
    </row>
    <row r="30" spans="1:17" s="155" customFormat="1" x14ac:dyDescent="0.3">
      <c r="A30" s="51">
        <v>44924</v>
      </c>
      <c r="B30" s="54" t="s">
        <v>50</v>
      </c>
      <c r="C30" s="55"/>
      <c r="D30" s="56"/>
      <c r="E30" s="57"/>
      <c r="F30" s="58"/>
      <c r="G30" s="59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2"/>
      <c r="I30" s="52"/>
      <c r="J30" s="52"/>
      <c r="K30" s="53"/>
    </row>
    <row r="31" spans="1:17" s="153" customFormat="1" x14ac:dyDescent="0.3">
      <c r="A31" s="51">
        <v>44925</v>
      </c>
      <c r="B31" s="54" t="s">
        <v>44</v>
      </c>
      <c r="C31" s="55"/>
      <c r="D31" s="56"/>
      <c r="E31" s="57"/>
      <c r="F31" s="58"/>
      <c r="G31" s="59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2"/>
      <c r="I31" s="52"/>
      <c r="J31" s="52"/>
      <c r="K31" s="53"/>
    </row>
    <row r="32" spans="1:17" s="153" customFormat="1" x14ac:dyDescent="0.3">
      <c r="A32" s="330">
        <v>44926</v>
      </c>
      <c r="B32" s="331" t="s">
        <v>45</v>
      </c>
      <c r="C32" s="332"/>
      <c r="D32" s="333"/>
      <c r="E32" s="334"/>
      <c r="F32" s="335"/>
      <c r="G32" s="336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337"/>
      <c r="I32" s="337"/>
      <c r="J32" s="337"/>
      <c r="K32" s="338"/>
    </row>
    <row r="33" spans="1:18" s="153" customFormat="1" x14ac:dyDescent="0.3">
      <c r="A33" s="51"/>
      <c r="B33" s="54"/>
      <c r="C33" s="55"/>
      <c r="D33" s="56"/>
      <c r="E33" s="57"/>
      <c r="F33" s="58"/>
      <c r="G33" s="59"/>
      <c r="H33" s="52"/>
      <c r="I33" s="52"/>
      <c r="J33" s="52"/>
      <c r="K33" s="53"/>
    </row>
    <row r="34" spans="1:18" s="153" customFormat="1" ht="17.25" thickBot="1" x14ac:dyDescent="0.35">
      <c r="A34" s="12"/>
      <c r="B34" s="12"/>
      <c r="C34" s="12"/>
      <c r="D34" s="12"/>
      <c r="E34" s="12"/>
      <c r="F34" s="12"/>
      <c r="G34" s="279">
        <f>SUM(G2:G33)</f>
        <v>43.5</v>
      </c>
      <c r="H34" s="279">
        <f>SUM(H2:H33)</f>
        <v>43.5</v>
      </c>
      <c r="I34" s="281">
        <f>SUM(I2:I33)</f>
        <v>0</v>
      </c>
      <c r="J34" s="281">
        <f>SUM(J2:J33)</f>
        <v>0</v>
      </c>
      <c r="K34" s="12"/>
      <c r="L34" s="12"/>
      <c r="M34" s="12"/>
      <c r="N34" s="12"/>
      <c r="O34" s="12"/>
      <c r="P34" s="12"/>
      <c r="Q34" s="12"/>
    </row>
    <row r="35" spans="1:18" ht="18" thickTop="1" thickBot="1" x14ac:dyDescent="0.35">
      <c r="A35" s="12"/>
      <c r="B35" s="12"/>
      <c r="C35" s="12"/>
      <c r="D35" s="12"/>
      <c r="E35" s="12"/>
      <c r="F35" s="12"/>
      <c r="G35" s="279">
        <f>SUM(G2:G34)</f>
        <v>87</v>
      </c>
      <c r="H35" s="280">
        <f>SUM(H2:H34)</f>
        <v>87</v>
      </c>
      <c r="I35" s="281">
        <f>SUM(I2:I34)</f>
        <v>0</v>
      </c>
      <c r="J35" s="281">
        <f>SUM(J2:J34)</f>
        <v>0</v>
      </c>
      <c r="K35" s="12"/>
      <c r="L35" s="12"/>
      <c r="M35" s="12"/>
      <c r="N35" s="12"/>
      <c r="O35" s="12"/>
      <c r="P35" s="12"/>
      <c r="Q35" s="12"/>
      <c r="R35" s="12"/>
    </row>
    <row r="36" spans="1:18" ht="18" thickTop="1" thickBo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7.25" thickBot="1" x14ac:dyDescent="0.35">
      <c r="A37" s="12"/>
      <c r="B37" s="12"/>
      <c r="C37" s="378" t="s">
        <v>10</v>
      </c>
      <c r="D37" s="379"/>
      <c r="E37" s="380"/>
      <c r="F37" s="381"/>
      <c r="G37" s="382"/>
      <c r="H37" s="12"/>
      <c r="I37" s="282" t="s">
        <v>19</v>
      </c>
      <c r="J37" s="283" t="s">
        <v>21</v>
      </c>
      <c r="K37" s="284" t="s">
        <v>22</v>
      </c>
      <c r="L37" s="12"/>
      <c r="M37" s="310" t="s">
        <v>11</v>
      </c>
      <c r="N37" s="383" t="s">
        <v>12</v>
      </c>
      <c r="O37" s="384"/>
      <c r="P37" s="385" t="s">
        <v>13</v>
      </c>
      <c r="Q37" s="384"/>
      <c r="R37" s="12"/>
    </row>
    <row r="38" spans="1:18" x14ac:dyDescent="0.3">
      <c r="A38" s="12"/>
      <c r="B38" s="12"/>
      <c r="C38" s="355" t="s">
        <v>26</v>
      </c>
      <c r="D38" s="356"/>
      <c r="E38" s="357" t="e">
        <f>E37*J38/K38</f>
        <v>#DIV/0!</v>
      </c>
      <c r="F38" s="358"/>
      <c r="G38" s="359"/>
      <c r="H38" s="12"/>
      <c r="I38" s="360" t="s">
        <v>25</v>
      </c>
      <c r="J38" s="285"/>
      <c r="K38" s="286"/>
      <c r="L38" s="12"/>
      <c r="M38" s="363">
        <v>25</v>
      </c>
      <c r="N38" s="287"/>
      <c r="O38" s="288"/>
      <c r="P38" s="289"/>
      <c r="Q38" s="288"/>
      <c r="R38" s="12"/>
    </row>
    <row r="39" spans="1:18" x14ac:dyDescent="0.3">
      <c r="A39" s="12"/>
      <c r="B39" s="12"/>
      <c r="C39" s="355" t="s">
        <v>28</v>
      </c>
      <c r="D39" s="356"/>
      <c r="E39" s="357">
        <f>I35</f>
        <v>0</v>
      </c>
      <c r="F39" s="358"/>
      <c r="G39" s="359"/>
      <c r="H39" s="12"/>
      <c r="I39" s="361"/>
      <c r="J39" s="290" t="s">
        <v>23</v>
      </c>
      <c r="K39" s="286"/>
      <c r="L39" s="291"/>
      <c r="M39" s="364"/>
      <c r="N39" s="292" t="s">
        <v>14</v>
      </c>
      <c r="O39" s="53" t="s">
        <v>15</v>
      </c>
      <c r="P39" s="293" t="s">
        <v>14</v>
      </c>
      <c r="Q39" s="53" t="s">
        <v>16</v>
      </c>
      <c r="R39" s="12"/>
    </row>
    <row r="40" spans="1:18" ht="17.25" thickBot="1" x14ac:dyDescent="0.35">
      <c r="A40" s="12"/>
      <c r="B40" s="12"/>
      <c r="C40" s="355" t="s">
        <v>29</v>
      </c>
      <c r="D40" s="356"/>
      <c r="E40" s="366">
        <f>J35</f>
        <v>0</v>
      </c>
      <c r="F40" s="367"/>
      <c r="G40" s="368"/>
      <c r="H40" s="12"/>
      <c r="I40" s="362"/>
      <c r="J40" s="294" t="s">
        <v>24</v>
      </c>
      <c r="K40" s="295"/>
      <c r="L40" s="291"/>
      <c r="M40" s="365"/>
      <c r="N40" s="292" t="s">
        <v>17</v>
      </c>
      <c r="O40" s="53">
        <v>300</v>
      </c>
      <c r="P40" s="293" t="s">
        <v>18</v>
      </c>
      <c r="Q40" s="53">
        <v>1.8</v>
      </c>
      <c r="R40" s="12"/>
    </row>
    <row r="41" spans="1:18" x14ac:dyDescent="0.3">
      <c r="A41" s="12"/>
      <c r="B41" s="12"/>
      <c r="C41" s="355" t="s">
        <v>30</v>
      </c>
      <c r="D41" s="356"/>
      <c r="E41" s="366"/>
      <c r="F41" s="367"/>
      <c r="G41" s="368"/>
      <c r="H41" s="12"/>
      <c r="I41" s="296"/>
      <c r="J41" s="296"/>
      <c r="K41" s="296"/>
      <c r="L41" s="296"/>
      <c r="N41" s="292">
        <v>10</v>
      </c>
      <c r="O41" s="53">
        <v>310</v>
      </c>
      <c r="P41" s="293">
        <v>5</v>
      </c>
      <c r="Q41" s="53">
        <v>1.9</v>
      </c>
      <c r="R41" s="12"/>
    </row>
    <row r="42" spans="1:18" ht="17.25" thickBot="1" x14ac:dyDescent="0.35">
      <c r="A42" s="12"/>
      <c r="B42" s="12"/>
      <c r="C42" s="355" t="s">
        <v>31</v>
      </c>
      <c r="D42" s="356"/>
      <c r="E42" s="366" t="e">
        <f>E38-E39-E40</f>
        <v>#DIV/0!</v>
      </c>
      <c r="F42" s="367"/>
      <c r="G42" s="368"/>
      <c r="H42" s="12"/>
      <c r="I42" s="12"/>
      <c r="J42" s="12"/>
      <c r="K42" s="297"/>
      <c r="L42" s="12"/>
      <c r="M42" s="12"/>
      <c r="N42" s="292">
        <v>15</v>
      </c>
      <c r="O42" s="53">
        <v>320</v>
      </c>
      <c r="P42" s="293">
        <v>10</v>
      </c>
      <c r="Q42" s="53">
        <v>2</v>
      </c>
      <c r="R42" s="12"/>
    </row>
    <row r="43" spans="1:18" x14ac:dyDescent="0.3">
      <c r="A43" s="12"/>
      <c r="B43" s="12"/>
      <c r="C43" s="355" t="s">
        <v>27</v>
      </c>
      <c r="D43" s="356"/>
      <c r="E43" s="389" t="e">
        <f>E42*0.033</f>
        <v>#DIV/0!</v>
      </c>
      <c r="F43" s="367"/>
      <c r="G43" s="368"/>
      <c r="H43" s="12"/>
      <c r="I43" s="282" t="s">
        <v>20</v>
      </c>
      <c r="J43" s="298" t="s">
        <v>33</v>
      </c>
      <c r="K43" s="299" t="s">
        <v>34</v>
      </c>
      <c r="L43" s="12"/>
      <c r="M43" s="300" t="s">
        <v>11</v>
      </c>
      <c r="N43" s="292">
        <v>20</v>
      </c>
      <c r="O43" s="53">
        <v>330</v>
      </c>
      <c r="P43" s="293">
        <v>15</v>
      </c>
      <c r="Q43" s="53">
        <v>2.1</v>
      </c>
      <c r="R43" s="12"/>
    </row>
    <row r="44" spans="1:18" ht="17.25" thickBot="1" x14ac:dyDescent="0.35">
      <c r="A44" s="12"/>
      <c r="B44" s="12"/>
      <c r="C44" s="390" t="s">
        <v>32</v>
      </c>
      <c r="D44" s="391"/>
      <c r="E44" s="392" t="e">
        <f>E42-E41-E43</f>
        <v>#DIV/0!</v>
      </c>
      <c r="F44" s="393"/>
      <c r="G44" s="394"/>
      <c r="H44" s="12"/>
      <c r="I44" s="395"/>
      <c r="J44" s="301"/>
      <c r="K44" s="302"/>
      <c r="L44" s="408"/>
      <c r="M44" s="397"/>
      <c r="N44" s="292">
        <v>25</v>
      </c>
      <c r="O44" s="53">
        <v>340</v>
      </c>
      <c r="P44" s="293">
        <v>20</v>
      </c>
      <c r="Q44" s="53">
        <v>2.2000000000000002</v>
      </c>
      <c r="R44" s="12"/>
    </row>
    <row r="45" spans="1:18" ht="17.25" thickBot="1" x14ac:dyDescent="0.35">
      <c r="A45" s="12"/>
      <c r="B45" s="12"/>
      <c r="C45" s="12"/>
      <c r="D45" s="12"/>
      <c r="E45" s="12"/>
      <c r="F45" s="12"/>
      <c r="G45" s="303"/>
      <c r="H45" s="12"/>
      <c r="I45" s="396"/>
      <c r="J45" s="304" t="s">
        <v>35</v>
      </c>
      <c r="K45" s="305"/>
      <c r="L45" s="408"/>
      <c r="M45" s="365"/>
      <c r="N45" s="292">
        <v>30</v>
      </c>
      <c r="O45" s="53">
        <v>350</v>
      </c>
      <c r="P45" s="293">
        <v>25</v>
      </c>
      <c r="Q45" s="53">
        <v>2.2999999999999998</v>
      </c>
      <c r="R45" s="12"/>
    </row>
    <row r="46" spans="1:18" ht="17.25" thickBot="1" x14ac:dyDescent="0.35">
      <c r="A46" s="12"/>
      <c r="B46" s="12"/>
      <c r="C46" s="12"/>
      <c r="D46" s="12"/>
      <c r="E46" s="12"/>
      <c r="F46" s="12"/>
      <c r="G46" s="12"/>
      <c r="H46" s="303"/>
      <c r="I46" s="398"/>
      <c r="J46" s="398"/>
      <c r="K46" s="398"/>
      <c r="L46" s="398"/>
      <c r="N46" s="292">
        <v>35</v>
      </c>
      <c r="O46" s="53">
        <v>360</v>
      </c>
      <c r="P46" s="293">
        <v>30</v>
      </c>
      <c r="Q46" s="53">
        <v>2.4</v>
      </c>
      <c r="R46" s="12"/>
    </row>
    <row r="47" spans="1:18" ht="17.25" thickBot="1" x14ac:dyDescent="0.35">
      <c r="A47" s="12"/>
      <c r="B47" s="12"/>
      <c r="C47" s="12"/>
      <c r="D47" s="12"/>
      <c r="E47" s="12"/>
      <c r="F47" s="12"/>
      <c r="G47" s="12"/>
      <c r="H47" s="12"/>
      <c r="I47" s="399" t="s">
        <v>36</v>
      </c>
      <c r="J47" s="400"/>
      <c r="K47" s="401"/>
      <c r="L47" s="12"/>
      <c r="M47" s="12"/>
      <c r="N47" s="292">
        <v>40</v>
      </c>
      <c r="O47" s="53">
        <v>370</v>
      </c>
      <c r="P47" s="293">
        <v>35</v>
      </c>
      <c r="Q47" s="53">
        <v>2.5</v>
      </c>
      <c r="R47" s="12"/>
    </row>
    <row r="48" spans="1:18" x14ac:dyDescent="0.3">
      <c r="A48" s="12"/>
      <c r="B48" s="12"/>
      <c r="C48" s="12"/>
      <c r="D48" s="12"/>
      <c r="E48" s="12"/>
      <c r="F48" s="12"/>
      <c r="G48" s="306"/>
      <c r="H48" s="12"/>
      <c r="I48" s="402"/>
      <c r="J48" s="403"/>
      <c r="K48" s="404"/>
      <c r="L48" s="12"/>
      <c r="M48" s="12"/>
      <c r="N48" s="292">
        <v>45</v>
      </c>
      <c r="O48" s="53">
        <v>380</v>
      </c>
      <c r="P48" s="293">
        <v>40</v>
      </c>
      <c r="Q48" s="53">
        <v>2.6</v>
      </c>
      <c r="R48" s="12"/>
    </row>
    <row r="49" spans="1:18" x14ac:dyDescent="0.3">
      <c r="A49" s="12"/>
      <c r="B49" s="12"/>
      <c r="C49" s="12"/>
      <c r="D49" s="12"/>
      <c r="E49" s="12"/>
      <c r="F49" s="12"/>
      <c r="G49" s="12"/>
      <c r="H49" s="12"/>
      <c r="I49" s="405"/>
      <c r="J49" s="406"/>
      <c r="K49" s="407"/>
      <c r="L49" s="12"/>
      <c r="M49" s="12"/>
      <c r="N49" s="292">
        <v>50</v>
      </c>
      <c r="O49" s="53">
        <v>390</v>
      </c>
      <c r="P49" s="293">
        <v>45</v>
      </c>
      <c r="Q49" s="53">
        <v>2.7</v>
      </c>
      <c r="R49" s="12"/>
    </row>
    <row r="50" spans="1:18" ht="17.25" thickBot="1" x14ac:dyDescent="0.35">
      <c r="A50" s="12"/>
      <c r="B50" s="12"/>
      <c r="C50" s="12"/>
      <c r="D50" s="12"/>
      <c r="E50" s="12"/>
      <c r="F50" s="12"/>
      <c r="G50" s="12"/>
      <c r="H50" s="12"/>
      <c r="I50" s="386"/>
      <c r="J50" s="387"/>
      <c r="K50" s="388"/>
      <c r="L50" s="12"/>
      <c r="M50" s="12"/>
      <c r="N50" s="292">
        <v>55</v>
      </c>
      <c r="O50" s="53">
        <v>400</v>
      </c>
      <c r="P50" s="293">
        <v>50</v>
      </c>
      <c r="Q50" s="53">
        <v>2.8</v>
      </c>
      <c r="R50" s="12"/>
    </row>
    <row r="51" spans="1:1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92">
        <v>60</v>
      </c>
      <c r="O51" s="53">
        <v>410</v>
      </c>
      <c r="P51" s="293">
        <v>55</v>
      </c>
      <c r="Q51" s="53">
        <v>2.9</v>
      </c>
      <c r="R51" s="12"/>
    </row>
    <row r="52" spans="1:1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92">
        <v>65</v>
      </c>
      <c r="O52" s="53">
        <v>420</v>
      </c>
      <c r="P52" s="293">
        <v>60</v>
      </c>
      <c r="Q52" s="53">
        <v>3</v>
      </c>
      <c r="R52" s="12"/>
    </row>
    <row r="53" spans="1:18" ht="17.2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307">
        <v>70</v>
      </c>
      <c r="O53" s="308">
        <v>430</v>
      </c>
      <c r="P53" s="309">
        <v>65</v>
      </c>
      <c r="Q53" s="308">
        <v>3.1</v>
      </c>
      <c r="R53" s="12"/>
    </row>
    <row r="54" spans="1:1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92">
        <v>75</v>
      </c>
      <c r="O54" s="53">
        <v>440</v>
      </c>
      <c r="P54" s="293">
        <v>70</v>
      </c>
      <c r="Q54" s="53">
        <v>3.2</v>
      </c>
      <c r="R54" s="12"/>
    </row>
    <row r="55" spans="1:18" ht="17.25" thickBot="1" x14ac:dyDescent="0.35">
      <c r="N55" s="307">
        <v>80</v>
      </c>
      <c r="O55" s="308">
        <v>450</v>
      </c>
      <c r="P55" s="309">
        <v>75</v>
      </c>
      <c r="Q55" s="308">
        <v>3.3</v>
      </c>
    </row>
    <row r="56" spans="1:18" x14ac:dyDescent="0.3">
      <c r="N56" s="292">
        <v>85</v>
      </c>
      <c r="O56" s="53">
        <v>460</v>
      </c>
      <c r="P56" s="293">
        <v>80</v>
      </c>
      <c r="Q56" s="53">
        <v>3.4</v>
      </c>
    </row>
    <row r="57" spans="1:18" ht="17.25" thickBot="1" x14ac:dyDescent="0.35">
      <c r="N57" s="307">
        <v>90</v>
      </c>
      <c r="O57" s="308">
        <v>470</v>
      </c>
      <c r="P57" s="309">
        <v>85</v>
      </c>
      <c r="Q57" s="308">
        <v>3.5</v>
      </c>
    </row>
    <row r="58" spans="1:18" x14ac:dyDescent="0.3">
      <c r="N58" s="292">
        <v>95</v>
      </c>
      <c r="O58" s="53">
        <v>480</v>
      </c>
      <c r="P58" s="293">
        <v>90</v>
      </c>
      <c r="Q58" s="53">
        <v>3.6</v>
      </c>
    </row>
    <row r="59" spans="1:18" ht="17.25" thickBot="1" x14ac:dyDescent="0.35">
      <c r="N59" s="307">
        <v>100</v>
      </c>
      <c r="O59" s="308">
        <v>490</v>
      </c>
      <c r="P59" s="309">
        <v>95</v>
      </c>
      <c r="Q59" s="308">
        <v>3.7</v>
      </c>
    </row>
    <row r="60" spans="1:18" x14ac:dyDescent="0.3">
      <c r="N60" s="292">
        <v>105</v>
      </c>
      <c r="O60" s="53">
        <v>500</v>
      </c>
      <c r="P60" s="293">
        <v>100</v>
      </c>
      <c r="Q60" s="53">
        <v>3.8</v>
      </c>
    </row>
    <row r="61" spans="1:18" ht="17.25" thickBot="1" x14ac:dyDescent="0.35">
      <c r="N61" s="307">
        <v>110</v>
      </c>
      <c r="O61" s="308">
        <v>510</v>
      </c>
      <c r="P61" s="309">
        <v>105</v>
      </c>
      <c r="Q61" s="308">
        <v>3.9</v>
      </c>
    </row>
    <row r="62" spans="1:18" x14ac:dyDescent="0.3">
      <c r="N62" s="292">
        <v>115</v>
      </c>
      <c r="O62" s="53">
        <v>520</v>
      </c>
      <c r="P62" s="293">
        <v>110</v>
      </c>
      <c r="Q62" s="53">
        <v>4</v>
      </c>
    </row>
    <row r="63" spans="1:18" ht="17.25" thickBot="1" x14ac:dyDescent="0.35">
      <c r="N63" s="307">
        <v>120</v>
      </c>
      <c r="O63" s="308">
        <v>530</v>
      </c>
      <c r="P63" s="309">
        <v>115</v>
      </c>
      <c r="Q63" s="308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M44:M45"/>
    <mergeCell ref="I46:L46"/>
    <mergeCell ref="I47:K47"/>
    <mergeCell ref="I48:K48"/>
    <mergeCell ref="I49:K49"/>
    <mergeCell ref="L44:L45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L1:Q27"/>
    <mergeCell ref="C37:D37"/>
    <mergeCell ref="E37:G37"/>
    <mergeCell ref="N37:O37"/>
    <mergeCell ref="P37:Q37"/>
    <mergeCell ref="C38:D38"/>
    <mergeCell ref="E38:G38"/>
    <mergeCell ref="I38:I40"/>
    <mergeCell ref="M38:M40"/>
    <mergeCell ref="C39:D39"/>
    <mergeCell ref="E39:G39"/>
    <mergeCell ref="C40:D40"/>
    <mergeCell ref="E40:G40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I23" sqref="I23"/>
    </sheetView>
  </sheetViews>
  <sheetFormatPr defaultColWidth="12.375" defaultRowHeight="16.5" x14ac:dyDescent="0.3"/>
  <cols>
    <col min="1" max="1" width="12.375" style="131" customWidth="1"/>
    <col min="2" max="2" width="4.375" style="131" customWidth="1"/>
    <col min="3" max="3" width="4.5" style="131" customWidth="1"/>
    <col min="4" max="4" width="4.25" style="131" customWidth="1"/>
    <col min="5" max="5" width="4.375" style="131" customWidth="1"/>
    <col min="6" max="6" width="4.25" style="131" customWidth="1"/>
    <col min="7" max="7" width="8.375" style="131" customWidth="1"/>
    <col min="8" max="8" width="9.625" style="131" customWidth="1"/>
    <col min="9" max="9" width="11.5" style="131" customWidth="1"/>
    <col min="10" max="10" width="11" style="131" bestFit="1" customWidth="1"/>
    <col min="11" max="11" width="12" style="131" customWidth="1"/>
    <col min="12" max="255" width="9" style="131" customWidth="1"/>
    <col min="256" max="16384" width="12.375" style="131"/>
  </cols>
  <sheetData>
    <row r="1" spans="1:18" s="12" customFormat="1" ht="17.25" customHeight="1" thickBot="1" x14ac:dyDescent="0.35">
      <c r="A1" s="270" t="s">
        <v>2</v>
      </c>
      <c r="B1" s="271" t="s">
        <v>3</v>
      </c>
      <c r="C1" s="272" t="s">
        <v>4</v>
      </c>
      <c r="D1" s="273" t="s">
        <v>5</v>
      </c>
      <c r="E1" s="274" t="s">
        <v>4</v>
      </c>
      <c r="F1" s="275" t="s">
        <v>5</v>
      </c>
      <c r="G1" s="276" t="s">
        <v>6</v>
      </c>
      <c r="H1" s="277" t="s">
        <v>7</v>
      </c>
      <c r="I1" s="277" t="s">
        <v>28</v>
      </c>
      <c r="J1" s="276" t="s">
        <v>43</v>
      </c>
      <c r="K1" s="278" t="s">
        <v>8</v>
      </c>
      <c r="L1" s="369" t="s">
        <v>9</v>
      </c>
      <c r="M1" s="370"/>
      <c r="N1" s="370"/>
      <c r="O1" s="370"/>
      <c r="P1" s="370"/>
      <c r="Q1" s="371"/>
      <c r="R1" s="12">
        <v>30</v>
      </c>
    </row>
    <row r="2" spans="1:18" s="155" customFormat="1" ht="14.25" customHeight="1" thickTop="1" x14ac:dyDescent="0.3">
      <c r="A2" s="51">
        <v>44896</v>
      </c>
      <c r="B2" s="54" t="s">
        <v>342</v>
      </c>
      <c r="C2" s="55">
        <v>20</v>
      </c>
      <c r="D2" s="56"/>
      <c r="E2" s="57">
        <v>1</v>
      </c>
      <c r="F2" s="58"/>
      <c r="G2" s="59">
        <f t="shared" ref="G2:G27" si="0">IF(AND(C2=0,E2=0,D2=0,F2=0),"休",IF(OR(C2=0,E2=0,),"시간확인",IF(C2&gt;E2,IF(D2&gt;0,((24-C2-1)+E2)+(((60-D2)+F2)/60),((24-C2)+E2)+((D2+F2)/60)),IF(D2&gt;0,(E2-C2-1)+(((60-D2)+F2)/60),(E2-C2)+((D2+F2)/60)))))</f>
        <v>5</v>
      </c>
      <c r="H2" s="52">
        <v>5</v>
      </c>
      <c r="I2" s="52"/>
      <c r="J2" s="52"/>
      <c r="K2" s="53"/>
      <c r="L2" s="372"/>
      <c r="M2" s="373"/>
      <c r="N2" s="373"/>
      <c r="O2" s="373"/>
      <c r="P2" s="373"/>
      <c r="Q2" s="374"/>
    </row>
    <row r="3" spans="1:18" s="153" customFormat="1" x14ac:dyDescent="0.3">
      <c r="A3" s="51">
        <v>44897</v>
      </c>
      <c r="B3" s="54" t="s">
        <v>44</v>
      </c>
      <c r="C3" s="55"/>
      <c r="D3" s="56"/>
      <c r="E3" s="57"/>
      <c r="F3" s="58"/>
      <c r="G3" s="59" t="str">
        <f t="shared" si="0"/>
        <v>休</v>
      </c>
      <c r="H3" s="52"/>
      <c r="I3" s="52"/>
      <c r="J3" s="52"/>
      <c r="K3" s="53"/>
      <c r="L3" s="372"/>
      <c r="M3" s="373"/>
      <c r="N3" s="373"/>
      <c r="O3" s="373"/>
      <c r="P3" s="373"/>
      <c r="Q3" s="374"/>
    </row>
    <row r="4" spans="1:18" s="153" customFormat="1" ht="14.25" customHeight="1" x14ac:dyDescent="0.3">
      <c r="A4" s="330">
        <v>44898</v>
      </c>
      <c r="B4" s="331" t="s">
        <v>45</v>
      </c>
      <c r="C4" s="332"/>
      <c r="D4" s="333"/>
      <c r="E4" s="334"/>
      <c r="F4" s="335"/>
      <c r="G4" s="336" t="str">
        <f t="shared" si="0"/>
        <v>休</v>
      </c>
      <c r="H4" s="337"/>
      <c r="I4" s="337"/>
      <c r="J4" s="337"/>
      <c r="K4" s="338"/>
      <c r="L4" s="372"/>
      <c r="M4" s="373"/>
      <c r="N4" s="373"/>
      <c r="O4" s="373"/>
      <c r="P4" s="373"/>
      <c r="Q4" s="374"/>
    </row>
    <row r="5" spans="1:18" s="153" customFormat="1" x14ac:dyDescent="0.3">
      <c r="A5" s="339">
        <v>44899</v>
      </c>
      <c r="B5" s="340" t="s">
        <v>46</v>
      </c>
      <c r="C5" s="341"/>
      <c r="D5" s="342"/>
      <c r="E5" s="343"/>
      <c r="F5" s="344"/>
      <c r="G5" s="345" t="str">
        <f t="shared" si="0"/>
        <v>休</v>
      </c>
      <c r="H5" s="346"/>
      <c r="I5" s="346"/>
      <c r="J5" s="346"/>
      <c r="K5" s="347"/>
      <c r="L5" s="372"/>
      <c r="M5" s="373"/>
      <c r="N5" s="373"/>
      <c r="O5" s="373"/>
      <c r="P5" s="373"/>
      <c r="Q5" s="374"/>
    </row>
    <row r="6" spans="1:18" s="153" customFormat="1" x14ac:dyDescent="0.3">
      <c r="A6" s="51">
        <v>44900</v>
      </c>
      <c r="B6" s="54" t="s">
        <v>47</v>
      </c>
      <c r="C6" s="55">
        <v>21</v>
      </c>
      <c r="D6" s="56"/>
      <c r="E6" s="57">
        <v>24</v>
      </c>
      <c r="F6" s="58">
        <v>30</v>
      </c>
      <c r="G6" s="59">
        <f t="shared" si="0"/>
        <v>3.5</v>
      </c>
      <c r="H6" s="52">
        <v>3.5</v>
      </c>
      <c r="I6" s="52"/>
      <c r="J6" s="52"/>
      <c r="K6" s="53"/>
      <c r="L6" s="372"/>
      <c r="M6" s="373"/>
      <c r="N6" s="373"/>
      <c r="O6" s="373"/>
      <c r="P6" s="373"/>
      <c r="Q6" s="374"/>
    </row>
    <row r="7" spans="1:18" s="153" customFormat="1" x14ac:dyDescent="0.3">
      <c r="A7" s="51">
        <v>44901</v>
      </c>
      <c r="B7" s="54" t="s">
        <v>48</v>
      </c>
      <c r="C7" s="55"/>
      <c r="D7" s="56"/>
      <c r="E7" s="57"/>
      <c r="F7" s="58"/>
      <c r="G7" s="59" t="str">
        <f t="shared" si="0"/>
        <v>休</v>
      </c>
      <c r="H7" s="52"/>
      <c r="I7" s="52"/>
      <c r="J7" s="52"/>
      <c r="K7" s="53"/>
      <c r="L7" s="372"/>
      <c r="M7" s="373"/>
      <c r="N7" s="373"/>
      <c r="O7" s="373"/>
      <c r="P7" s="373"/>
      <c r="Q7" s="374"/>
    </row>
    <row r="8" spans="1:18" s="94" customFormat="1" x14ac:dyDescent="0.3">
      <c r="A8" s="51">
        <v>44902</v>
      </c>
      <c r="B8" s="54" t="s">
        <v>49</v>
      </c>
      <c r="C8" s="55"/>
      <c r="D8" s="56"/>
      <c r="E8" s="57"/>
      <c r="F8" s="58"/>
      <c r="G8" s="59" t="str">
        <f t="shared" si="0"/>
        <v>休</v>
      </c>
      <c r="H8" s="52"/>
      <c r="I8" s="52"/>
      <c r="J8" s="52"/>
      <c r="K8" s="53"/>
      <c r="L8" s="372"/>
      <c r="M8" s="373"/>
      <c r="N8" s="373"/>
      <c r="O8" s="373"/>
      <c r="P8" s="373"/>
      <c r="Q8" s="374"/>
    </row>
    <row r="9" spans="1:18" s="155" customFormat="1" x14ac:dyDescent="0.3">
      <c r="A9" s="51">
        <v>44903</v>
      </c>
      <c r="B9" s="54" t="s">
        <v>50</v>
      </c>
      <c r="C9" s="55"/>
      <c r="D9" s="56"/>
      <c r="E9" s="57"/>
      <c r="F9" s="58"/>
      <c r="G9" s="59" t="str">
        <f t="shared" si="0"/>
        <v>休</v>
      </c>
      <c r="H9" s="52"/>
      <c r="I9" s="52"/>
      <c r="J9" s="52"/>
      <c r="K9" s="53"/>
      <c r="L9" s="372"/>
      <c r="M9" s="373"/>
      <c r="N9" s="373"/>
      <c r="O9" s="373"/>
      <c r="P9" s="373"/>
      <c r="Q9" s="374"/>
    </row>
    <row r="10" spans="1:18" s="153" customFormat="1" x14ac:dyDescent="0.3">
      <c r="A10" s="51">
        <v>44904</v>
      </c>
      <c r="B10" s="54" t="s">
        <v>44</v>
      </c>
      <c r="C10" s="55">
        <v>22</v>
      </c>
      <c r="D10" s="56"/>
      <c r="E10" s="57">
        <v>1</v>
      </c>
      <c r="F10" s="58">
        <v>30</v>
      </c>
      <c r="G10" s="59">
        <f t="shared" si="0"/>
        <v>3.5</v>
      </c>
      <c r="H10" s="52">
        <v>3.5</v>
      </c>
      <c r="I10" s="52"/>
      <c r="J10" s="52"/>
      <c r="K10" s="53"/>
      <c r="L10" s="372"/>
      <c r="M10" s="373"/>
      <c r="N10" s="373"/>
      <c r="O10" s="373"/>
      <c r="P10" s="373"/>
      <c r="Q10" s="374"/>
    </row>
    <row r="11" spans="1:18" s="153" customFormat="1" x14ac:dyDescent="0.3">
      <c r="A11" s="330">
        <v>44905</v>
      </c>
      <c r="B11" s="331" t="s">
        <v>45</v>
      </c>
      <c r="C11" s="332"/>
      <c r="D11" s="333"/>
      <c r="E11" s="334"/>
      <c r="F11" s="335"/>
      <c r="G11" s="336" t="str">
        <f t="shared" si="0"/>
        <v>休</v>
      </c>
      <c r="H11" s="337"/>
      <c r="I11" s="337"/>
      <c r="J11" s="337"/>
      <c r="K11" s="338"/>
      <c r="L11" s="372"/>
      <c r="M11" s="373"/>
      <c r="N11" s="373"/>
      <c r="O11" s="373"/>
      <c r="P11" s="373"/>
      <c r="Q11" s="374"/>
    </row>
    <row r="12" spans="1:18" s="153" customFormat="1" x14ac:dyDescent="0.3">
      <c r="A12" s="339">
        <v>44906</v>
      </c>
      <c r="B12" s="340" t="s">
        <v>46</v>
      </c>
      <c r="C12" s="341"/>
      <c r="D12" s="342"/>
      <c r="E12" s="343"/>
      <c r="F12" s="344"/>
      <c r="G12" s="345" t="str">
        <f t="shared" si="0"/>
        <v>休</v>
      </c>
      <c r="H12" s="346"/>
      <c r="I12" s="346"/>
      <c r="J12" s="346"/>
      <c r="K12" s="347"/>
      <c r="L12" s="372"/>
      <c r="M12" s="373"/>
      <c r="N12" s="373"/>
      <c r="O12" s="373"/>
      <c r="P12" s="373"/>
      <c r="Q12" s="374"/>
    </row>
    <row r="13" spans="1:18" s="153" customFormat="1" x14ac:dyDescent="0.3">
      <c r="A13" s="51">
        <v>44907</v>
      </c>
      <c r="B13" s="54" t="s">
        <v>47</v>
      </c>
      <c r="C13" s="55">
        <v>21</v>
      </c>
      <c r="D13" s="56"/>
      <c r="E13" s="57">
        <v>24</v>
      </c>
      <c r="F13" s="58"/>
      <c r="G13" s="59">
        <f t="shared" si="0"/>
        <v>3</v>
      </c>
      <c r="H13" s="52">
        <v>3</v>
      </c>
      <c r="I13" s="52"/>
      <c r="J13" s="52"/>
      <c r="K13" s="53"/>
      <c r="L13" s="372"/>
      <c r="M13" s="373"/>
      <c r="N13" s="373"/>
      <c r="O13" s="373"/>
      <c r="P13" s="373"/>
      <c r="Q13" s="374"/>
    </row>
    <row r="14" spans="1:18" s="153" customFormat="1" x14ac:dyDescent="0.3">
      <c r="A14" s="51">
        <v>44908</v>
      </c>
      <c r="B14" s="54" t="s">
        <v>48</v>
      </c>
      <c r="C14" s="55">
        <v>21</v>
      </c>
      <c r="D14" s="56">
        <v>30</v>
      </c>
      <c r="E14" s="57">
        <v>1</v>
      </c>
      <c r="F14" s="58"/>
      <c r="G14" s="59">
        <f t="shared" si="0"/>
        <v>3.5</v>
      </c>
      <c r="H14" s="52">
        <v>3.5</v>
      </c>
      <c r="I14" s="52"/>
      <c r="J14" s="52"/>
      <c r="K14" s="53"/>
      <c r="L14" s="372"/>
      <c r="M14" s="373"/>
      <c r="N14" s="373"/>
      <c r="O14" s="373"/>
      <c r="P14" s="373"/>
      <c r="Q14" s="374"/>
    </row>
    <row r="15" spans="1:18" s="94" customFormat="1" x14ac:dyDescent="0.3">
      <c r="A15" s="51">
        <v>44909</v>
      </c>
      <c r="B15" s="54" t="s">
        <v>49</v>
      </c>
      <c r="C15" s="55">
        <v>20</v>
      </c>
      <c r="D15" s="56"/>
      <c r="E15" s="57">
        <v>2</v>
      </c>
      <c r="F15" s="58"/>
      <c r="G15" s="59">
        <f t="shared" si="0"/>
        <v>6</v>
      </c>
      <c r="H15" s="52">
        <v>6</v>
      </c>
      <c r="I15" s="52"/>
      <c r="J15" s="52"/>
      <c r="K15" s="53"/>
      <c r="L15" s="372"/>
      <c r="M15" s="373"/>
      <c r="N15" s="373"/>
      <c r="O15" s="373"/>
      <c r="P15" s="373"/>
      <c r="Q15" s="374"/>
    </row>
    <row r="16" spans="1:18" s="155" customFormat="1" x14ac:dyDescent="0.3">
      <c r="A16" s="51">
        <v>44910</v>
      </c>
      <c r="B16" s="54" t="s">
        <v>50</v>
      </c>
      <c r="C16" s="55"/>
      <c r="D16" s="56"/>
      <c r="E16" s="57"/>
      <c r="F16" s="58"/>
      <c r="G16" s="59" t="str">
        <f t="shared" si="0"/>
        <v>休</v>
      </c>
      <c r="H16" s="52"/>
      <c r="I16" s="52"/>
      <c r="J16" s="52"/>
      <c r="K16" s="53"/>
      <c r="L16" s="372"/>
      <c r="M16" s="373"/>
      <c r="N16" s="373"/>
      <c r="O16" s="373"/>
      <c r="P16" s="373"/>
      <c r="Q16" s="374"/>
    </row>
    <row r="17" spans="1:17" s="153" customFormat="1" x14ac:dyDescent="0.3">
      <c r="A17" s="51">
        <v>44911</v>
      </c>
      <c r="B17" s="54" t="s">
        <v>44</v>
      </c>
      <c r="C17" s="55"/>
      <c r="D17" s="56"/>
      <c r="E17" s="57"/>
      <c r="F17" s="58"/>
      <c r="G17" s="59" t="str">
        <f t="shared" si="0"/>
        <v>休</v>
      </c>
      <c r="H17" s="52"/>
      <c r="I17" s="52"/>
      <c r="J17" s="52"/>
      <c r="K17" s="53"/>
      <c r="L17" s="372"/>
      <c r="M17" s="373"/>
      <c r="N17" s="373"/>
      <c r="O17" s="373"/>
      <c r="P17" s="373"/>
      <c r="Q17" s="374"/>
    </row>
    <row r="18" spans="1:17" s="153" customFormat="1" x14ac:dyDescent="0.3">
      <c r="A18" s="330">
        <v>44912</v>
      </c>
      <c r="B18" s="331" t="s">
        <v>45</v>
      </c>
      <c r="C18" s="332"/>
      <c r="D18" s="333"/>
      <c r="E18" s="334"/>
      <c r="F18" s="335"/>
      <c r="G18" s="336" t="str">
        <f t="shared" si="0"/>
        <v>休</v>
      </c>
      <c r="H18" s="337"/>
      <c r="I18" s="337"/>
      <c r="J18" s="337"/>
      <c r="K18" s="338"/>
      <c r="L18" s="372"/>
      <c r="M18" s="373"/>
      <c r="N18" s="373"/>
      <c r="O18" s="373"/>
      <c r="P18" s="373"/>
      <c r="Q18" s="374"/>
    </row>
    <row r="19" spans="1:17" s="153" customFormat="1" x14ac:dyDescent="0.3">
      <c r="A19" s="339">
        <v>44913</v>
      </c>
      <c r="B19" s="340" t="s">
        <v>46</v>
      </c>
      <c r="C19" s="341"/>
      <c r="D19" s="342"/>
      <c r="E19" s="343"/>
      <c r="F19" s="344"/>
      <c r="G19" s="345" t="str">
        <f t="shared" si="0"/>
        <v>休</v>
      </c>
      <c r="H19" s="346"/>
      <c r="I19" s="346"/>
      <c r="J19" s="346"/>
      <c r="K19" s="347"/>
      <c r="L19" s="372"/>
      <c r="M19" s="373"/>
      <c r="N19" s="373"/>
      <c r="O19" s="373"/>
      <c r="P19" s="373"/>
      <c r="Q19" s="374"/>
    </row>
    <row r="20" spans="1:17" s="153" customFormat="1" x14ac:dyDescent="0.3">
      <c r="A20" s="51">
        <v>44914</v>
      </c>
      <c r="B20" s="54" t="s">
        <v>47</v>
      </c>
      <c r="C20" s="55">
        <v>22</v>
      </c>
      <c r="D20" s="56"/>
      <c r="E20" s="57">
        <v>24</v>
      </c>
      <c r="F20" s="58"/>
      <c r="G20" s="59">
        <f t="shared" si="0"/>
        <v>2</v>
      </c>
      <c r="H20" s="52"/>
      <c r="I20" s="52"/>
      <c r="J20" s="52"/>
      <c r="K20" s="53"/>
      <c r="L20" s="372"/>
      <c r="M20" s="373"/>
      <c r="N20" s="373"/>
      <c r="O20" s="373"/>
      <c r="P20" s="373"/>
      <c r="Q20" s="374"/>
    </row>
    <row r="21" spans="1:17" s="153" customFormat="1" x14ac:dyDescent="0.3">
      <c r="A21" s="51">
        <v>44915</v>
      </c>
      <c r="B21" s="54" t="s">
        <v>48</v>
      </c>
      <c r="C21" s="55">
        <v>20</v>
      </c>
      <c r="D21" s="56"/>
      <c r="E21" s="57">
        <v>23</v>
      </c>
      <c r="F21" s="58">
        <v>30</v>
      </c>
      <c r="G21" s="59">
        <f t="shared" si="0"/>
        <v>3.5</v>
      </c>
      <c r="H21" s="52"/>
      <c r="I21" s="52"/>
      <c r="J21" s="52"/>
      <c r="K21" s="53"/>
      <c r="L21" s="372"/>
      <c r="M21" s="373"/>
      <c r="N21" s="373"/>
      <c r="O21" s="373"/>
      <c r="P21" s="373"/>
      <c r="Q21" s="374"/>
    </row>
    <row r="22" spans="1:17" s="94" customFormat="1" x14ac:dyDescent="0.3">
      <c r="A22" s="51">
        <v>44916</v>
      </c>
      <c r="B22" s="54" t="s">
        <v>49</v>
      </c>
      <c r="C22" s="55"/>
      <c r="D22" s="56"/>
      <c r="E22" s="57"/>
      <c r="F22" s="58"/>
      <c r="G22" s="59" t="str">
        <f t="shared" si="0"/>
        <v>休</v>
      </c>
      <c r="H22" s="52"/>
      <c r="I22" s="52"/>
      <c r="J22" s="52"/>
      <c r="K22" s="53"/>
      <c r="L22" s="372"/>
      <c r="M22" s="373"/>
      <c r="N22" s="373"/>
      <c r="O22" s="373"/>
      <c r="P22" s="373"/>
      <c r="Q22" s="374"/>
    </row>
    <row r="23" spans="1:17" s="155" customFormat="1" x14ac:dyDescent="0.3">
      <c r="A23" s="51">
        <v>44917</v>
      </c>
      <c r="B23" s="54" t="s">
        <v>50</v>
      </c>
      <c r="C23" s="55"/>
      <c r="D23" s="56"/>
      <c r="E23" s="57"/>
      <c r="F23" s="58"/>
      <c r="G23" s="59" t="str">
        <f t="shared" si="0"/>
        <v>休</v>
      </c>
      <c r="H23" s="52"/>
      <c r="I23" s="52"/>
      <c r="J23" s="52"/>
      <c r="K23" s="53"/>
      <c r="L23" s="372"/>
      <c r="M23" s="373"/>
      <c r="N23" s="373"/>
      <c r="O23" s="373"/>
      <c r="P23" s="373"/>
      <c r="Q23" s="374"/>
    </row>
    <row r="24" spans="1:17" s="153" customFormat="1" x14ac:dyDescent="0.3">
      <c r="A24" s="51">
        <v>44918</v>
      </c>
      <c r="B24" s="54" t="s">
        <v>44</v>
      </c>
      <c r="C24" s="55"/>
      <c r="D24" s="56"/>
      <c r="E24" s="57"/>
      <c r="F24" s="58"/>
      <c r="G24" s="59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2"/>
      <c r="I24" s="52"/>
      <c r="J24" s="52"/>
      <c r="K24" s="53"/>
      <c r="L24" s="372"/>
      <c r="M24" s="373"/>
      <c r="N24" s="373"/>
      <c r="O24" s="373"/>
      <c r="P24" s="373"/>
      <c r="Q24" s="374"/>
    </row>
    <row r="25" spans="1:17" s="153" customFormat="1" x14ac:dyDescent="0.3">
      <c r="A25" s="330">
        <v>44919</v>
      </c>
      <c r="B25" s="331" t="s">
        <v>45</v>
      </c>
      <c r="C25" s="332"/>
      <c r="D25" s="333"/>
      <c r="E25" s="334"/>
      <c r="F25" s="335"/>
      <c r="G25" s="336" t="str">
        <f t="shared" si="0"/>
        <v>休</v>
      </c>
      <c r="H25" s="337"/>
      <c r="I25" s="337"/>
      <c r="J25" s="337" t="s">
        <v>102</v>
      </c>
      <c r="K25" s="338"/>
      <c r="L25" s="372"/>
      <c r="M25" s="373"/>
      <c r="N25" s="373"/>
      <c r="O25" s="373"/>
      <c r="P25" s="373"/>
      <c r="Q25" s="374"/>
    </row>
    <row r="26" spans="1:17" s="153" customFormat="1" x14ac:dyDescent="0.3">
      <c r="A26" s="339">
        <v>44920</v>
      </c>
      <c r="B26" s="340" t="s">
        <v>46</v>
      </c>
      <c r="C26" s="341"/>
      <c r="D26" s="342"/>
      <c r="E26" s="343"/>
      <c r="F26" s="344"/>
      <c r="G26" s="345" t="str">
        <f t="shared" si="0"/>
        <v>休</v>
      </c>
      <c r="H26" s="346"/>
      <c r="I26" s="346"/>
      <c r="J26" s="346"/>
      <c r="K26" s="347"/>
      <c r="L26" s="372"/>
      <c r="M26" s="373"/>
      <c r="N26" s="373"/>
      <c r="O26" s="373"/>
      <c r="P26" s="373"/>
      <c r="Q26" s="374"/>
    </row>
    <row r="27" spans="1:17" s="153" customFormat="1" ht="17.25" thickBot="1" x14ac:dyDescent="0.35">
      <c r="A27" s="51">
        <v>44921</v>
      </c>
      <c r="B27" s="54" t="s">
        <v>47</v>
      </c>
      <c r="C27" s="55"/>
      <c r="D27" s="56"/>
      <c r="E27" s="57"/>
      <c r="F27" s="58"/>
      <c r="G27" s="59" t="str">
        <f t="shared" si="0"/>
        <v>休</v>
      </c>
      <c r="H27" s="52"/>
      <c r="I27" s="52"/>
      <c r="J27" s="52"/>
      <c r="K27" s="53"/>
      <c r="L27" s="375"/>
      <c r="M27" s="376"/>
      <c r="N27" s="376"/>
      <c r="O27" s="376"/>
      <c r="P27" s="376"/>
      <c r="Q27" s="377"/>
    </row>
    <row r="28" spans="1:17" s="153" customFormat="1" x14ac:dyDescent="0.3">
      <c r="A28" s="51">
        <v>44922</v>
      </c>
      <c r="B28" s="54" t="s">
        <v>48</v>
      </c>
      <c r="C28" s="55"/>
      <c r="D28" s="56"/>
      <c r="E28" s="57"/>
      <c r="F28" s="58"/>
      <c r="G28" s="59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2"/>
      <c r="I28" s="52"/>
      <c r="J28" s="52"/>
      <c r="K28" s="53"/>
    </row>
    <row r="29" spans="1:17" s="94" customFormat="1" x14ac:dyDescent="0.3">
      <c r="A29" s="51">
        <v>44923</v>
      </c>
      <c r="B29" s="54" t="s">
        <v>49</v>
      </c>
      <c r="C29" s="55"/>
      <c r="D29" s="56"/>
      <c r="E29" s="57"/>
      <c r="F29" s="58"/>
      <c r="G29" s="59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2"/>
      <c r="I29" s="52"/>
      <c r="J29" s="52"/>
      <c r="K29" s="53"/>
    </row>
    <row r="30" spans="1:17" s="155" customFormat="1" x14ac:dyDescent="0.3">
      <c r="A30" s="51">
        <v>44924</v>
      </c>
      <c r="B30" s="54" t="s">
        <v>50</v>
      </c>
      <c r="C30" s="55"/>
      <c r="D30" s="56"/>
      <c r="E30" s="57"/>
      <c r="F30" s="58"/>
      <c r="G30" s="59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2"/>
      <c r="I30" s="52"/>
      <c r="J30" s="52"/>
      <c r="K30" s="53"/>
    </row>
    <row r="31" spans="1:17" s="153" customFormat="1" x14ac:dyDescent="0.3">
      <c r="A31" s="51">
        <v>44925</v>
      </c>
      <c r="B31" s="54" t="s">
        <v>44</v>
      </c>
      <c r="C31" s="55"/>
      <c r="D31" s="56"/>
      <c r="E31" s="57"/>
      <c r="F31" s="58"/>
      <c r="G31" s="59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2"/>
      <c r="I31" s="52"/>
      <c r="J31" s="52"/>
      <c r="K31" s="53"/>
    </row>
    <row r="32" spans="1:17" s="153" customFormat="1" x14ac:dyDescent="0.3">
      <c r="A32" s="330">
        <v>44926</v>
      </c>
      <c r="B32" s="331" t="s">
        <v>45</v>
      </c>
      <c r="C32" s="332"/>
      <c r="D32" s="333"/>
      <c r="E32" s="334"/>
      <c r="F32" s="335"/>
      <c r="G32" s="336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337"/>
      <c r="I32" s="337"/>
      <c r="J32" s="337"/>
      <c r="K32" s="338"/>
    </row>
    <row r="33" spans="1:18" s="153" customFormat="1" x14ac:dyDescent="0.3">
      <c r="A33" s="51"/>
      <c r="B33" s="54"/>
      <c r="C33" s="55"/>
      <c r="D33" s="56"/>
      <c r="E33" s="57"/>
      <c r="F33" s="58"/>
      <c r="G33" s="59"/>
      <c r="H33" s="52"/>
      <c r="I33" s="52"/>
      <c r="J33" s="52"/>
      <c r="K33" s="53"/>
    </row>
    <row r="34" spans="1:18" s="153" customFormat="1" ht="17.25" thickBot="1" x14ac:dyDescent="0.35">
      <c r="A34" s="12"/>
      <c r="B34" s="12"/>
      <c r="C34" s="12"/>
      <c r="D34" s="12"/>
      <c r="E34" s="12"/>
      <c r="F34" s="12"/>
      <c r="G34" s="279">
        <f>SUM(G2:G33)</f>
        <v>30</v>
      </c>
      <c r="H34" s="280">
        <f>SUM(H2:H33)</f>
        <v>24.5</v>
      </c>
      <c r="I34" s="281">
        <f>SUM(I2:I33)</f>
        <v>0</v>
      </c>
      <c r="J34" s="281">
        <f>SUM(J2:J33)</f>
        <v>0</v>
      </c>
      <c r="K34" s="12"/>
      <c r="L34" s="12"/>
      <c r="M34" s="12"/>
      <c r="N34" s="12"/>
      <c r="O34" s="12"/>
      <c r="P34" s="12"/>
      <c r="Q34" s="12"/>
    </row>
    <row r="35" spans="1:18" ht="18" thickTop="1" thickBot="1" x14ac:dyDescent="0.35">
      <c r="A35" s="12"/>
      <c r="B35" s="12"/>
      <c r="C35" s="12"/>
      <c r="D35" s="12"/>
      <c r="E35" s="12"/>
      <c r="F35" s="12"/>
      <c r="G35" s="279">
        <f>SUM(G2:G34)</f>
        <v>60</v>
      </c>
      <c r="H35" s="280">
        <f>SUM(H2:H34)</f>
        <v>49</v>
      </c>
      <c r="I35" s="281">
        <f>SUM(I2:I34)</f>
        <v>0</v>
      </c>
      <c r="J35" s="281">
        <f>SUM(J2:J34)</f>
        <v>0</v>
      </c>
      <c r="K35" s="12"/>
      <c r="L35" s="12"/>
      <c r="M35" s="12"/>
      <c r="N35" s="12"/>
      <c r="O35" s="12"/>
      <c r="P35" s="12"/>
      <c r="Q35" s="12"/>
      <c r="R35" s="12"/>
    </row>
    <row r="36" spans="1:18" ht="18" thickTop="1" thickBo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6.5" customHeight="1" thickBot="1" x14ac:dyDescent="0.35">
      <c r="A37" s="12"/>
      <c r="B37" s="12"/>
      <c r="C37" s="378" t="s">
        <v>10</v>
      </c>
      <c r="D37" s="379"/>
      <c r="E37" s="380"/>
      <c r="F37" s="381"/>
      <c r="G37" s="382"/>
      <c r="H37" s="12"/>
      <c r="I37" s="282" t="s">
        <v>19</v>
      </c>
      <c r="J37" s="283" t="s">
        <v>21</v>
      </c>
      <c r="K37" s="284" t="s">
        <v>22</v>
      </c>
      <c r="L37" s="12"/>
      <c r="M37" s="310" t="s">
        <v>11</v>
      </c>
      <c r="N37" s="383" t="s">
        <v>12</v>
      </c>
      <c r="O37" s="384"/>
      <c r="P37" s="385" t="s">
        <v>13</v>
      </c>
      <c r="Q37" s="384"/>
      <c r="R37" s="12"/>
    </row>
    <row r="38" spans="1:18" x14ac:dyDescent="0.3">
      <c r="A38" s="12"/>
      <c r="B38" s="12"/>
      <c r="C38" s="355" t="s">
        <v>26</v>
      </c>
      <c r="D38" s="356"/>
      <c r="E38" s="357" t="e">
        <f>E37*J38/K38</f>
        <v>#DIV/0!</v>
      </c>
      <c r="F38" s="358"/>
      <c r="G38" s="359"/>
      <c r="H38" s="12"/>
      <c r="I38" s="360" t="s">
        <v>25</v>
      </c>
      <c r="J38" s="285"/>
      <c r="K38" s="286"/>
      <c r="L38" s="12"/>
      <c r="M38" s="363">
        <v>25</v>
      </c>
      <c r="N38" s="287"/>
      <c r="O38" s="288"/>
      <c r="P38" s="289"/>
      <c r="Q38" s="288"/>
      <c r="R38" s="12"/>
    </row>
    <row r="39" spans="1:18" x14ac:dyDescent="0.3">
      <c r="A39" s="12"/>
      <c r="B39" s="12"/>
      <c r="C39" s="355" t="s">
        <v>28</v>
      </c>
      <c r="D39" s="356"/>
      <c r="E39" s="357">
        <f>I35</f>
        <v>0</v>
      </c>
      <c r="F39" s="358"/>
      <c r="G39" s="359"/>
      <c r="H39" s="12"/>
      <c r="I39" s="361"/>
      <c r="J39" s="290" t="s">
        <v>23</v>
      </c>
      <c r="K39" s="286"/>
      <c r="L39" s="291"/>
      <c r="M39" s="364"/>
      <c r="N39" s="292" t="s">
        <v>14</v>
      </c>
      <c r="O39" s="53" t="s">
        <v>15</v>
      </c>
      <c r="P39" s="293" t="s">
        <v>14</v>
      </c>
      <c r="Q39" s="53" t="s">
        <v>16</v>
      </c>
      <c r="R39" s="12"/>
    </row>
    <row r="40" spans="1:18" ht="17.25" thickBot="1" x14ac:dyDescent="0.35">
      <c r="A40" s="12"/>
      <c r="B40" s="12"/>
      <c r="C40" s="355" t="s">
        <v>29</v>
      </c>
      <c r="D40" s="356"/>
      <c r="E40" s="366">
        <f>J35</f>
        <v>0</v>
      </c>
      <c r="F40" s="367"/>
      <c r="G40" s="368"/>
      <c r="H40" s="12"/>
      <c r="I40" s="362"/>
      <c r="J40" s="294" t="s">
        <v>24</v>
      </c>
      <c r="K40" s="295"/>
      <c r="L40" s="291"/>
      <c r="M40" s="365"/>
      <c r="N40" s="292" t="s">
        <v>17</v>
      </c>
      <c r="O40" s="53">
        <v>300</v>
      </c>
      <c r="P40" s="293" t="s">
        <v>18</v>
      </c>
      <c r="Q40" s="53">
        <v>1.8</v>
      </c>
      <c r="R40" s="12"/>
    </row>
    <row r="41" spans="1:18" x14ac:dyDescent="0.3">
      <c r="A41" s="12"/>
      <c r="B41" s="12"/>
      <c r="C41" s="355" t="s">
        <v>30</v>
      </c>
      <c r="D41" s="356"/>
      <c r="E41" s="366"/>
      <c r="F41" s="367"/>
      <c r="G41" s="368"/>
      <c r="H41" s="12"/>
      <c r="I41" s="296"/>
      <c r="J41" s="296"/>
      <c r="K41" s="296"/>
      <c r="L41" s="296"/>
      <c r="N41" s="292">
        <v>10</v>
      </c>
      <c r="O41" s="53">
        <v>310</v>
      </c>
      <c r="P41" s="293">
        <v>5</v>
      </c>
      <c r="Q41" s="53">
        <v>1.9</v>
      </c>
      <c r="R41" s="12"/>
    </row>
    <row r="42" spans="1:18" ht="17.25" thickBot="1" x14ac:dyDescent="0.35">
      <c r="A42" s="12"/>
      <c r="B42" s="12"/>
      <c r="C42" s="355" t="s">
        <v>31</v>
      </c>
      <c r="D42" s="356"/>
      <c r="E42" s="366" t="e">
        <f>E38-E39-E40</f>
        <v>#DIV/0!</v>
      </c>
      <c r="F42" s="367"/>
      <c r="G42" s="368"/>
      <c r="H42" s="12"/>
      <c r="I42" s="12"/>
      <c r="J42" s="12"/>
      <c r="K42" s="297"/>
      <c r="L42" s="12"/>
      <c r="M42" s="12"/>
      <c r="N42" s="292">
        <v>15</v>
      </c>
      <c r="O42" s="53">
        <v>320</v>
      </c>
      <c r="P42" s="293">
        <v>10</v>
      </c>
      <c r="Q42" s="53">
        <v>2</v>
      </c>
      <c r="R42" s="12"/>
    </row>
    <row r="43" spans="1:18" x14ac:dyDescent="0.3">
      <c r="A43" s="12"/>
      <c r="B43" s="12"/>
      <c r="C43" s="355" t="s">
        <v>27</v>
      </c>
      <c r="D43" s="356"/>
      <c r="E43" s="389" t="e">
        <f>E42*0.033</f>
        <v>#DIV/0!</v>
      </c>
      <c r="F43" s="367"/>
      <c r="G43" s="368"/>
      <c r="H43" s="12"/>
      <c r="I43" s="282" t="s">
        <v>20</v>
      </c>
      <c r="J43" s="298" t="s">
        <v>33</v>
      </c>
      <c r="K43" s="299" t="s">
        <v>34</v>
      </c>
      <c r="L43" s="12"/>
      <c r="M43" s="300" t="s">
        <v>11</v>
      </c>
      <c r="N43" s="292">
        <v>20</v>
      </c>
      <c r="O43" s="53">
        <v>330</v>
      </c>
      <c r="P43" s="293">
        <v>15</v>
      </c>
      <c r="Q43" s="53">
        <v>2.1</v>
      </c>
      <c r="R43" s="12"/>
    </row>
    <row r="44" spans="1:18" ht="17.25" thickBot="1" x14ac:dyDescent="0.35">
      <c r="A44" s="12"/>
      <c r="B44" s="12"/>
      <c r="C44" s="390" t="s">
        <v>32</v>
      </c>
      <c r="D44" s="391"/>
      <c r="E44" s="392" t="e">
        <f>E42-E41-E43</f>
        <v>#DIV/0!</v>
      </c>
      <c r="F44" s="393"/>
      <c r="G44" s="394"/>
      <c r="H44" s="12"/>
      <c r="I44" s="395"/>
      <c r="J44" s="301"/>
      <c r="K44" s="302"/>
      <c r="L44" s="408"/>
      <c r="M44" s="397"/>
      <c r="N44" s="292">
        <v>25</v>
      </c>
      <c r="O44" s="53">
        <v>340</v>
      </c>
      <c r="P44" s="293">
        <v>20</v>
      </c>
      <c r="Q44" s="53">
        <v>2.2000000000000002</v>
      </c>
      <c r="R44" s="12"/>
    </row>
    <row r="45" spans="1:18" ht="17.25" thickBot="1" x14ac:dyDescent="0.35">
      <c r="A45" s="12"/>
      <c r="B45" s="12"/>
      <c r="C45" s="12"/>
      <c r="D45" s="12"/>
      <c r="E45" s="12"/>
      <c r="F45" s="12"/>
      <c r="G45" s="303"/>
      <c r="H45" s="12"/>
      <c r="I45" s="396"/>
      <c r="J45" s="304" t="s">
        <v>35</v>
      </c>
      <c r="K45" s="305"/>
      <c r="L45" s="408"/>
      <c r="M45" s="365"/>
      <c r="N45" s="292">
        <v>30</v>
      </c>
      <c r="O45" s="53">
        <v>350</v>
      </c>
      <c r="P45" s="293">
        <v>25</v>
      </c>
      <c r="Q45" s="53">
        <v>2.2999999999999998</v>
      </c>
      <c r="R45" s="12"/>
    </row>
    <row r="46" spans="1:18" ht="17.25" thickBot="1" x14ac:dyDescent="0.35">
      <c r="A46" s="12"/>
      <c r="B46" s="12"/>
      <c r="C46" s="12"/>
      <c r="D46" s="12"/>
      <c r="E46" s="12"/>
      <c r="F46" s="12"/>
      <c r="G46" s="12"/>
      <c r="H46" s="303"/>
      <c r="I46" s="398"/>
      <c r="J46" s="398"/>
      <c r="K46" s="398"/>
      <c r="L46" s="398"/>
      <c r="N46" s="292">
        <v>35</v>
      </c>
      <c r="O46" s="53">
        <v>360</v>
      </c>
      <c r="P46" s="293">
        <v>30</v>
      </c>
      <c r="Q46" s="53">
        <v>2.4</v>
      </c>
      <c r="R46" s="12"/>
    </row>
    <row r="47" spans="1:18" ht="17.25" thickBot="1" x14ac:dyDescent="0.35">
      <c r="A47" s="12"/>
      <c r="B47" s="12"/>
      <c r="C47" s="12"/>
      <c r="D47" s="12"/>
      <c r="E47" s="12"/>
      <c r="F47" s="12"/>
      <c r="G47" s="12"/>
      <c r="H47" s="12"/>
      <c r="I47" s="399" t="s">
        <v>36</v>
      </c>
      <c r="J47" s="400"/>
      <c r="K47" s="401"/>
      <c r="L47" s="12"/>
      <c r="M47" s="12"/>
      <c r="N47" s="292">
        <v>40</v>
      </c>
      <c r="O47" s="53">
        <v>370</v>
      </c>
      <c r="P47" s="293">
        <v>35</v>
      </c>
      <c r="Q47" s="53">
        <v>2.5</v>
      </c>
      <c r="R47" s="12"/>
    </row>
    <row r="48" spans="1:18" x14ac:dyDescent="0.3">
      <c r="A48" s="12"/>
      <c r="B48" s="12"/>
      <c r="C48" s="12"/>
      <c r="D48" s="12"/>
      <c r="E48" s="12"/>
      <c r="F48" s="12"/>
      <c r="G48" s="306"/>
      <c r="H48" s="12"/>
      <c r="I48" s="402"/>
      <c r="J48" s="403"/>
      <c r="K48" s="404"/>
      <c r="L48" s="12"/>
      <c r="M48" s="12"/>
      <c r="N48" s="292">
        <v>45</v>
      </c>
      <c r="O48" s="53">
        <v>380</v>
      </c>
      <c r="P48" s="293">
        <v>40</v>
      </c>
      <c r="Q48" s="53">
        <v>2.6</v>
      </c>
      <c r="R48" s="12"/>
    </row>
    <row r="49" spans="1:18" x14ac:dyDescent="0.3">
      <c r="A49" s="12"/>
      <c r="B49" s="12"/>
      <c r="C49" s="12"/>
      <c r="D49" s="12"/>
      <c r="E49" s="12"/>
      <c r="F49" s="12"/>
      <c r="G49" s="12"/>
      <c r="H49" s="12"/>
      <c r="I49" s="405"/>
      <c r="J49" s="406"/>
      <c r="K49" s="407"/>
      <c r="L49" s="12"/>
      <c r="M49" s="12"/>
      <c r="N49" s="292">
        <v>50</v>
      </c>
      <c r="O49" s="53">
        <v>390</v>
      </c>
      <c r="P49" s="293">
        <v>45</v>
      </c>
      <c r="Q49" s="53">
        <v>2.7</v>
      </c>
      <c r="R49" s="12"/>
    </row>
    <row r="50" spans="1:18" ht="17.25" thickBot="1" x14ac:dyDescent="0.35">
      <c r="A50" s="12"/>
      <c r="B50" s="12"/>
      <c r="C50" s="12"/>
      <c r="D50" s="12"/>
      <c r="E50" s="12"/>
      <c r="F50" s="12"/>
      <c r="G50" s="12"/>
      <c r="H50" s="12"/>
      <c r="I50" s="386"/>
      <c r="J50" s="387"/>
      <c r="K50" s="388"/>
      <c r="L50" s="12"/>
      <c r="M50" s="12"/>
      <c r="N50" s="292">
        <v>55</v>
      </c>
      <c r="O50" s="53">
        <v>400</v>
      </c>
      <c r="P50" s="293">
        <v>50</v>
      </c>
      <c r="Q50" s="53">
        <v>2.8</v>
      </c>
      <c r="R50" s="12"/>
    </row>
    <row r="51" spans="1:1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92">
        <v>60</v>
      </c>
      <c r="O51" s="53">
        <v>410</v>
      </c>
      <c r="P51" s="293">
        <v>55</v>
      </c>
      <c r="Q51" s="53">
        <v>2.9</v>
      </c>
      <c r="R51" s="12"/>
    </row>
    <row r="52" spans="1:1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92">
        <v>65</v>
      </c>
      <c r="O52" s="53">
        <v>420</v>
      </c>
      <c r="P52" s="293">
        <v>60</v>
      </c>
      <c r="Q52" s="53">
        <v>3</v>
      </c>
      <c r="R52" s="12"/>
    </row>
    <row r="53" spans="1:18" ht="17.2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307">
        <v>70</v>
      </c>
      <c r="O53" s="308">
        <v>430</v>
      </c>
      <c r="P53" s="309">
        <v>65</v>
      </c>
      <c r="Q53" s="308">
        <v>3.1</v>
      </c>
      <c r="R53" s="12"/>
    </row>
    <row r="54" spans="1:1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92">
        <v>75</v>
      </c>
      <c r="O54" s="53">
        <v>440</v>
      </c>
      <c r="P54" s="293">
        <v>70</v>
      </c>
      <c r="Q54" s="53">
        <v>3.2</v>
      </c>
      <c r="R54" s="12"/>
    </row>
    <row r="55" spans="1:18" ht="17.25" thickBot="1" x14ac:dyDescent="0.35">
      <c r="N55" s="307">
        <v>80</v>
      </c>
      <c r="O55" s="308">
        <v>450</v>
      </c>
      <c r="P55" s="309">
        <v>75</v>
      </c>
      <c r="Q55" s="308">
        <v>3.3</v>
      </c>
    </row>
    <row r="56" spans="1:18" x14ac:dyDescent="0.3">
      <c r="N56" s="292">
        <v>85</v>
      </c>
      <c r="O56" s="53">
        <v>460</v>
      </c>
      <c r="P56" s="293">
        <v>80</v>
      </c>
      <c r="Q56" s="53">
        <v>3.4</v>
      </c>
    </row>
    <row r="57" spans="1:18" ht="17.25" thickBot="1" x14ac:dyDescent="0.35">
      <c r="N57" s="307">
        <v>90</v>
      </c>
      <c r="O57" s="308">
        <v>470</v>
      </c>
      <c r="P57" s="309">
        <v>85</v>
      </c>
      <c r="Q57" s="308">
        <v>3.5</v>
      </c>
    </row>
    <row r="58" spans="1:18" x14ac:dyDescent="0.3">
      <c r="N58" s="292">
        <v>95</v>
      </c>
      <c r="O58" s="53">
        <v>480</v>
      </c>
      <c r="P58" s="293">
        <v>90</v>
      </c>
      <c r="Q58" s="53">
        <v>3.6</v>
      </c>
    </row>
    <row r="59" spans="1:18" ht="17.25" thickBot="1" x14ac:dyDescent="0.35">
      <c r="N59" s="307">
        <v>100</v>
      </c>
      <c r="O59" s="308">
        <v>490</v>
      </c>
      <c r="P59" s="309">
        <v>95</v>
      </c>
      <c r="Q59" s="308">
        <v>3.7</v>
      </c>
    </row>
    <row r="60" spans="1:18" x14ac:dyDescent="0.3">
      <c r="N60" s="292">
        <v>105</v>
      </c>
      <c r="O60" s="53">
        <v>500</v>
      </c>
      <c r="P60" s="293">
        <v>100</v>
      </c>
      <c r="Q60" s="53">
        <v>3.8</v>
      </c>
    </row>
    <row r="61" spans="1:18" ht="17.25" thickBot="1" x14ac:dyDescent="0.35">
      <c r="N61" s="307">
        <v>110</v>
      </c>
      <c r="O61" s="308">
        <v>510</v>
      </c>
      <c r="P61" s="309">
        <v>105</v>
      </c>
      <c r="Q61" s="308">
        <v>3.9</v>
      </c>
    </row>
    <row r="62" spans="1:18" x14ac:dyDescent="0.3">
      <c r="N62" s="292">
        <v>115</v>
      </c>
      <c r="O62" s="53">
        <v>520</v>
      </c>
      <c r="P62" s="293">
        <v>110</v>
      </c>
      <c r="Q62" s="53">
        <v>4</v>
      </c>
    </row>
    <row r="63" spans="1:18" ht="17.25" thickBot="1" x14ac:dyDescent="0.35">
      <c r="N63" s="307">
        <v>120</v>
      </c>
      <c r="O63" s="308">
        <v>530</v>
      </c>
      <c r="P63" s="309">
        <v>115</v>
      </c>
      <c r="Q63" s="308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C38:D38"/>
    <mergeCell ref="E38:G38"/>
    <mergeCell ref="I38:I40"/>
    <mergeCell ref="M38:M40"/>
    <mergeCell ref="C39:D39"/>
    <mergeCell ref="E39:G39"/>
    <mergeCell ref="C40:D40"/>
    <mergeCell ref="E40:G40"/>
    <mergeCell ref="L1:Q27"/>
    <mergeCell ref="C37:D37"/>
    <mergeCell ref="E37:G37"/>
    <mergeCell ref="N37:O37"/>
    <mergeCell ref="P37:Q37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M44:M45"/>
    <mergeCell ref="I46:L46"/>
    <mergeCell ref="I47:K47"/>
    <mergeCell ref="I48:K48"/>
    <mergeCell ref="I49:K49"/>
    <mergeCell ref="L44:L45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J28" sqref="J28"/>
    </sheetView>
  </sheetViews>
  <sheetFormatPr defaultColWidth="12.375" defaultRowHeight="16.5" x14ac:dyDescent="0.3"/>
  <cols>
    <col min="1" max="1" width="12.375" style="131" customWidth="1"/>
    <col min="2" max="2" width="4.375" style="131" customWidth="1"/>
    <col min="3" max="3" width="4.5" style="131" customWidth="1"/>
    <col min="4" max="4" width="4.25" style="131" customWidth="1"/>
    <col min="5" max="5" width="4.375" style="131" customWidth="1"/>
    <col min="6" max="6" width="4.25" style="131" customWidth="1"/>
    <col min="7" max="7" width="8.375" style="131" customWidth="1"/>
    <col min="8" max="8" width="9.625" style="131" customWidth="1"/>
    <col min="9" max="9" width="11.5" style="131" customWidth="1"/>
    <col min="10" max="10" width="11" style="131" bestFit="1" customWidth="1"/>
    <col min="11" max="11" width="12" style="131" customWidth="1"/>
    <col min="12" max="255" width="9" style="131" customWidth="1"/>
    <col min="256" max="16384" width="12.375" style="131"/>
  </cols>
  <sheetData>
    <row r="1" spans="1:18" s="12" customFormat="1" ht="17.25" customHeight="1" thickBot="1" x14ac:dyDescent="0.35">
      <c r="A1" s="270" t="s">
        <v>2</v>
      </c>
      <c r="B1" s="271" t="s">
        <v>3</v>
      </c>
      <c r="C1" s="272" t="s">
        <v>4</v>
      </c>
      <c r="D1" s="273" t="s">
        <v>5</v>
      </c>
      <c r="E1" s="274" t="s">
        <v>4</v>
      </c>
      <c r="F1" s="275" t="s">
        <v>5</v>
      </c>
      <c r="G1" s="276" t="s">
        <v>6</v>
      </c>
      <c r="H1" s="277" t="s">
        <v>7</v>
      </c>
      <c r="I1" s="277" t="s">
        <v>28</v>
      </c>
      <c r="J1" s="276" t="s">
        <v>43</v>
      </c>
      <c r="K1" s="278" t="s">
        <v>8</v>
      </c>
      <c r="L1" s="369" t="s">
        <v>9</v>
      </c>
      <c r="M1" s="370"/>
      <c r="N1" s="370"/>
      <c r="O1" s="370"/>
      <c r="P1" s="370"/>
      <c r="Q1" s="371"/>
      <c r="R1" s="12">
        <v>45</v>
      </c>
    </row>
    <row r="2" spans="1:18" s="155" customFormat="1" ht="14.25" customHeight="1" thickTop="1" x14ac:dyDescent="0.3">
      <c r="A2" s="51">
        <v>44896</v>
      </c>
      <c r="B2" s="54" t="s">
        <v>342</v>
      </c>
      <c r="C2" s="55"/>
      <c r="D2" s="56"/>
      <c r="E2" s="57"/>
      <c r="F2" s="58"/>
      <c r="G2" s="59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2"/>
      <c r="I2" s="52"/>
      <c r="J2" s="52"/>
      <c r="K2" s="53"/>
      <c r="L2" s="372"/>
      <c r="M2" s="373"/>
      <c r="N2" s="373"/>
      <c r="O2" s="373"/>
      <c r="P2" s="373"/>
      <c r="Q2" s="374"/>
    </row>
    <row r="3" spans="1:18" s="153" customFormat="1" x14ac:dyDescent="0.3">
      <c r="A3" s="51">
        <v>44897</v>
      </c>
      <c r="B3" s="54" t="s">
        <v>44</v>
      </c>
      <c r="C3" s="55"/>
      <c r="D3" s="56"/>
      <c r="E3" s="57"/>
      <c r="F3" s="58"/>
      <c r="G3" s="59" t="str">
        <f t="shared" si="0"/>
        <v>休</v>
      </c>
      <c r="H3" s="52"/>
      <c r="I3" s="52"/>
      <c r="J3" s="52"/>
      <c r="K3" s="53"/>
      <c r="L3" s="372"/>
      <c r="M3" s="373"/>
      <c r="N3" s="373"/>
      <c r="O3" s="373"/>
      <c r="P3" s="373"/>
      <c r="Q3" s="374"/>
    </row>
    <row r="4" spans="1:18" s="153" customFormat="1" ht="14.25" customHeight="1" x14ac:dyDescent="0.3">
      <c r="A4" s="330">
        <v>44898</v>
      </c>
      <c r="B4" s="331" t="s">
        <v>45</v>
      </c>
      <c r="C4" s="332"/>
      <c r="D4" s="333"/>
      <c r="E4" s="334"/>
      <c r="F4" s="335"/>
      <c r="G4" s="336" t="str">
        <f t="shared" si="0"/>
        <v>休</v>
      </c>
      <c r="H4" s="337"/>
      <c r="I4" s="337"/>
      <c r="J4" s="337"/>
      <c r="K4" s="338"/>
      <c r="L4" s="372"/>
      <c r="M4" s="373"/>
      <c r="N4" s="373"/>
      <c r="O4" s="373"/>
      <c r="P4" s="373"/>
      <c r="Q4" s="374"/>
    </row>
    <row r="5" spans="1:18" s="153" customFormat="1" x14ac:dyDescent="0.3">
      <c r="A5" s="339">
        <v>44899</v>
      </c>
      <c r="B5" s="340" t="s">
        <v>46</v>
      </c>
      <c r="C5" s="341"/>
      <c r="D5" s="342"/>
      <c r="E5" s="343"/>
      <c r="F5" s="344"/>
      <c r="G5" s="345" t="str">
        <f t="shared" si="0"/>
        <v>休</v>
      </c>
      <c r="H5" s="346"/>
      <c r="I5" s="346"/>
      <c r="J5" s="346"/>
      <c r="K5" s="347"/>
      <c r="L5" s="372"/>
      <c r="M5" s="373"/>
      <c r="N5" s="373"/>
      <c r="O5" s="373"/>
      <c r="P5" s="373"/>
      <c r="Q5" s="374"/>
    </row>
    <row r="6" spans="1:18" s="153" customFormat="1" x14ac:dyDescent="0.3">
      <c r="A6" s="51">
        <v>44900</v>
      </c>
      <c r="B6" s="54" t="s">
        <v>47</v>
      </c>
      <c r="C6" s="55"/>
      <c r="D6" s="56"/>
      <c r="E6" s="57"/>
      <c r="F6" s="58"/>
      <c r="G6" s="59" t="str">
        <f t="shared" si="0"/>
        <v>休</v>
      </c>
      <c r="H6" s="52"/>
      <c r="I6" s="52"/>
      <c r="J6" s="52"/>
      <c r="K6" s="53"/>
      <c r="L6" s="372"/>
      <c r="M6" s="373"/>
      <c r="N6" s="373"/>
      <c r="O6" s="373"/>
      <c r="P6" s="373"/>
      <c r="Q6" s="374"/>
    </row>
    <row r="7" spans="1:18" s="153" customFormat="1" x14ac:dyDescent="0.3">
      <c r="A7" s="51">
        <v>44901</v>
      </c>
      <c r="B7" s="54" t="s">
        <v>48</v>
      </c>
      <c r="C7" s="55"/>
      <c r="D7" s="56"/>
      <c r="E7" s="57"/>
      <c r="F7" s="58"/>
      <c r="G7" s="59" t="str">
        <f t="shared" si="0"/>
        <v>休</v>
      </c>
      <c r="H7" s="52"/>
      <c r="I7" s="52"/>
      <c r="J7" s="52"/>
      <c r="K7" s="53"/>
      <c r="L7" s="372"/>
      <c r="M7" s="373"/>
      <c r="N7" s="373"/>
      <c r="O7" s="373"/>
      <c r="P7" s="373"/>
      <c r="Q7" s="374"/>
    </row>
    <row r="8" spans="1:18" s="94" customFormat="1" x14ac:dyDescent="0.3">
      <c r="A8" s="51">
        <v>44902</v>
      </c>
      <c r="B8" s="54" t="s">
        <v>49</v>
      </c>
      <c r="C8" s="55"/>
      <c r="D8" s="56"/>
      <c r="E8" s="57"/>
      <c r="F8" s="58"/>
      <c r="G8" s="59" t="str">
        <f t="shared" si="0"/>
        <v>休</v>
      </c>
      <c r="H8" s="52"/>
      <c r="I8" s="52"/>
      <c r="J8" s="52"/>
      <c r="K8" s="53"/>
      <c r="L8" s="372"/>
      <c r="M8" s="373"/>
      <c r="N8" s="373"/>
      <c r="O8" s="373"/>
      <c r="P8" s="373"/>
      <c r="Q8" s="374"/>
    </row>
    <row r="9" spans="1:18" s="155" customFormat="1" x14ac:dyDescent="0.3">
      <c r="A9" s="51">
        <v>44903</v>
      </c>
      <c r="B9" s="54" t="s">
        <v>50</v>
      </c>
      <c r="C9" s="55"/>
      <c r="D9" s="56"/>
      <c r="E9" s="57"/>
      <c r="F9" s="58"/>
      <c r="G9" s="59" t="str">
        <f t="shared" si="0"/>
        <v>休</v>
      </c>
      <c r="H9" s="52"/>
      <c r="I9" s="52"/>
      <c r="J9" s="52"/>
      <c r="K9" s="53"/>
      <c r="L9" s="372"/>
      <c r="M9" s="373"/>
      <c r="N9" s="373"/>
      <c r="O9" s="373"/>
      <c r="P9" s="373"/>
      <c r="Q9" s="374"/>
    </row>
    <row r="10" spans="1:18" s="153" customFormat="1" x14ac:dyDescent="0.3">
      <c r="A10" s="51">
        <v>44904</v>
      </c>
      <c r="B10" s="54" t="s">
        <v>44</v>
      </c>
      <c r="C10" s="55"/>
      <c r="D10" s="56"/>
      <c r="E10" s="57"/>
      <c r="F10" s="58"/>
      <c r="G10" s="59" t="str">
        <f t="shared" si="0"/>
        <v>休</v>
      </c>
      <c r="H10" s="52"/>
      <c r="I10" s="52"/>
      <c r="J10" s="52"/>
      <c r="K10" s="53"/>
      <c r="L10" s="372"/>
      <c r="M10" s="373"/>
      <c r="N10" s="373"/>
      <c r="O10" s="373"/>
      <c r="P10" s="373"/>
      <c r="Q10" s="374"/>
    </row>
    <row r="11" spans="1:18" s="153" customFormat="1" x14ac:dyDescent="0.3">
      <c r="A11" s="330">
        <v>44905</v>
      </c>
      <c r="B11" s="331" t="s">
        <v>45</v>
      </c>
      <c r="C11" s="332"/>
      <c r="D11" s="333"/>
      <c r="E11" s="334"/>
      <c r="F11" s="335"/>
      <c r="G11" s="336" t="str">
        <f t="shared" si="0"/>
        <v>休</v>
      </c>
      <c r="H11" s="337"/>
      <c r="I11" s="337"/>
      <c r="J11" s="337"/>
      <c r="K11" s="338"/>
      <c r="L11" s="372"/>
      <c r="M11" s="373"/>
      <c r="N11" s="373"/>
      <c r="O11" s="373"/>
      <c r="P11" s="373"/>
      <c r="Q11" s="374"/>
    </row>
    <row r="12" spans="1:18" s="153" customFormat="1" x14ac:dyDescent="0.3">
      <c r="A12" s="339">
        <v>44906</v>
      </c>
      <c r="B12" s="340" t="s">
        <v>46</v>
      </c>
      <c r="C12" s="341"/>
      <c r="D12" s="342"/>
      <c r="E12" s="343"/>
      <c r="F12" s="344"/>
      <c r="G12" s="345" t="str">
        <f t="shared" si="0"/>
        <v>休</v>
      </c>
      <c r="H12" s="346"/>
      <c r="I12" s="346"/>
      <c r="J12" s="346"/>
      <c r="K12" s="347"/>
      <c r="L12" s="372"/>
      <c r="M12" s="373"/>
      <c r="N12" s="373"/>
      <c r="O12" s="373"/>
      <c r="P12" s="373"/>
      <c r="Q12" s="374"/>
    </row>
    <row r="13" spans="1:18" s="153" customFormat="1" x14ac:dyDescent="0.3">
      <c r="A13" s="51">
        <v>44907</v>
      </c>
      <c r="B13" s="54" t="s">
        <v>47</v>
      </c>
      <c r="C13" s="55"/>
      <c r="D13" s="56"/>
      <c r="E13" s="57"/>
      <c r="F13" s="58"/>
      <c r="G13" s="59" t="str">
        <f t="shared" si="0"/>
        <v>休</v>
      </c>
      <c r="H13" s="52"/>
      <c r="I13" s="52"/>
      <c r="J13" s="52"/>
      <c r="K13" s="53"/>
      <c r="L13" s="372"/>
      <c r="M13" s="373"/>
      <c r="N13" s="373"/>
      <c r="O13" s="373"/>
      <c r="P13" s="373"/>
      <c r="Q13" s="374"/>
    </row>
    <row r="14" spans="1:18" s="153" customFormat="1" x14ac:dyDescent="0.3">
      <c r="A14" s="51">
        <v>44908</v>
      </c>
      <c r="B14" s="54" t="s">
        <v>48</v>
      </c>
      <c r="C14" s="55"/>
      <c r="D14" s="56"/>
      <c r="E14" s="57"/>
      <c r="F14" s="58"/>
      <c r="G14" s="59" t="str">
        <f t="shared" si="0"/>
        <v>休</v>
      </c>
      <c r="H14" s="52"/>
      <c r="I14" s="52"/>
      <c r="J14" s="52"/>
      <c r="K14" s="53"/>
      <c r="L14" s="372"/>
      <c r="M14" s="373"/>
      <c r="N14" s="373"/>
      <c r="O14" s="373"/>
      <c r="P14" s="373"/>
      <c r="Q14" s="374"/>
    </row>
    <row r="15" spans="1:18" s="94" customFormat="1" x14ac:dyDescent="0.3">
      <c r="A15" s="51">
        <v>44909</v>
      </c>
      <c r="B15" s="54" t="s">
        <v>49</v>
      </c>
      <c r="C15" s="55"/>
      <c r="D15" s="56"/>
      <c r="E15" s="57"/>
      <c r="F15" s="58"/>
      <c r="G15" s="59" t="str">
        <f t="shared" si="0"/>
        <v>休</v>
      </c>
      <c r="H15" s="52"/>
      <c r="I15" s="52"/>
      <c r="J15" s="52"/>
      <c r="K15" s="53"/>
      <c r="L15" s="372"/>
      <c r="M15" s="373"/>
      <c r="N15" s="373"/>
      <c r="O15" s="373"/>
      <c r="P15" s="373"/>
      <c r="Q15" s="374"/>
    </row>
    <row r="16" spans="1:18" s="155" customFormat="1" x14ac:dyDescent="0.3">
      <c r="A16" s="51">
        <v>44910</v>
      </c>
      <c r="B16" s="54" t="s">
        <v>50</v>
      </c>
      <c r="C16" s="55"/>
      <c r="D16" s="56"/>
      <c r="E16" s="57"/>
      <c r="F16" s="58"/>
      <c r="G16" s="59" t="str">
        <f t="shared" si="0"/>
        <v>休</v>
      </c>
      <c r="H16" s="52"/>
      <c r="I16" s="52"/>
      <c r="J16" s="52"/>
      <c r="K16" s="53"/>
      <c r="L16" s="372"/>
      <c r="M16" s="373"/>
      <c r="N16" s="373"/>
      <c r="O16" s="373"/>
      <c r="P16" s="373"/>
      <c r="Q16" s="374"/>
    </row>
    <row r="17" spans="1:17" s="153" customFormat="1" x14ac:dyDescent="0.3">
      <c r="A17" s="51">
        <v>44911</v>
      </c>
      <c r="B17" s="54" t="s">
        <v>44</v>
      </c>
      <c r="C17" s="55"/>
      <c r="D17" s="56"/>
      <c r="E17" s="57"/>
      <c r="F17" s="58"/>
      <c r="G17" s="59" t="str">
        <f t="shared" si="0"/>
        <v>休</v>
      </c>
      <c r="H17" s="52"/>
      <c r="I17" s="52"/>
      <c r="J17" s="52"/>
      <c r="K17" s="53"/>
      <c r="L17" s="372"/>
      <c r="M17" s="373"/>
      <c r="N17" s="373"/>
      <c r="O17" s="373"/>
      <c r="P17" s="373"/>
      <c r="Q17" s="374"/>
    </row>
    <row r="18" spans="1:17" s="153" customFormat="1" x14ac:dyDescent="0.3">
      <c r="A18" s="330">
        <v>44912</v>
      </c>
      <c r="B18" s="331" t="s">
        <v>45</v>
      </c>
      <c r="C18" s="332"/>
      <c r="D18" s="333"/>
      <c r="E18" s="334"/>
      <c r="F18" s="335"/>
      <c r="G18" s="336" t="str">
        <f t="shared" si="0"/>
        <v>休</v>
      </c>
      <c r="H18" s="337"/>
      <c r="I18" s="337"/>
      <c r="J18" s="337"/>
      <c r="K18" s="338"/>
      <c r="L18" s="372"/>
      <c r="M18" s="373"/>
      <c r="N18" s="373"/>
      <c r="O18" s="373"/>
      <c r="P18" s="373"/>
      <c r="Q18" s="374"/>
    </row>
    <row r="19" spans="1:17" s="153" customFormat="1" x14ac:dyDescent="0.3">
      <c r="A19" s="339">
        <v>44913</v>
      </c>
      <c r="B19" s="340" t="s">
        <v>46</v>
      </c>
      <c r="C19" s="341"/>
      <c r="D19" s="342"/>
      <c r="E19" s="343"/>
      <c r="F19" s="344"/>
      <c r="G19" s="345" t="str">
        <f t="shared" si="0"/>
        <v>休</v>
      </c>
      <c r="H19" s="346"/>
      <c r="I19" s="346"/>
      <c r="J19" s="346"/>
      <c r="K19" s="347"/>
      <c r="L19" s="372"/>
      <c r="M19" s="373"/>
      <c r="N19" s="373"/>
      <c r="O19" s="373"/>
      <c r="P19" s="373"/>
      <c r="Q19" s="374"/>
    </row>
    <row r="20" spans="1:17" s="153" customFormat="1" x14ac:dyDescent="0.3">
      <c r="A20" s="51">
        <v>44914</v>
      </c>
      <c r="B20" s="54" t="s">
        <v>47</v>
      </c>
      <c r="C20" s="55"/>
      <c r="D20" s="56"/>
      <c r="E20" s="57"/>
      <c r="F20" s="58"/>
      <c r="G20" s="59" t="str">
        <f t="shared" si="0"/>
        <v>休</v>
      </c>
      <c r="H20" s="52"/>
      <c r="I20" s="52"/>
      <c r="J20" s="52"/>
      <c r="K20" s="53"/>
      <c r="L20" s="372"/>
      <c r="M20" s="373"/>
      <c r="N20" s="373"/>
      <c r="O20" s="373"/>
      <c r="P20" s="373"/>
      <c r="Q20" s="374"/>
    </row>
    <row r="21" spans="1:17" s="153" customFormat="1" x14ac:dyDescent="0.3">
      <c r="A21" s="51">
        <v>44915</v>
      </c>
      <c r="B21" s="54" t="s">
        <v>48</v>
      </c>
      <c r="C21" s="55">
        <v>21</v>
      </c>
      <c r="D21" s="56"/>
      <c r="E21" s="57">
        <v>2</v>
      </c>
      <c r="F21" s="58"/>
      <c r="G21" s="59">
        <f t="shared" si="0"/>
        <v>5</v>
      </c>
      <c r="H21" s="52"/>
      <c r="I21" s="52"/>
      <c r="J21" s="52"/>
      <c r="K21" s="53"/>
      <c r="L21" s="372"/>
      <c r="M21" s="373"/>
      <c r="N21" s="373"/>
      <c r="O21" s="373"/>
      <c r="P21" s="373"/>
      <c r="Q21" s="374"/>
    </row>
    <row r="22" spans="1:17" s="94" customFormat="1" x14ac:dyDescent="0.3">
      <c r="A22" s="51">
        <v>44916</v>
      </c>
      <c r="B22" s="54" t="s">
        <v>49</v>
      </c>
      <c r="C22" s="55"/>
      <c r="D22" s="56"/>
      <c r="E22" s="57"/>
      <c r="F22" s="58"/>
      <c r="G22" s="59" t="str">
        <f t="shared" si="0"/>
        <v>休</v>
      </c>
      <c r="H22" s="52"/>
      <c r="I22" s="52"/>
      <c r="J22" s="52"/>
      <c r="K22" s="53"/>
      <c r="L22" s="372"/>
      <c r="M22" s="373"/>
      <c r="N22" s="373"/>
      <c r="O22" s="373"/>
      <c r="P22" s="373"/>
      <c r="Q22" s="374"/>
    </row>
    <row r="23" spans="1:17" s="155" customFormat="1" x14ac:dyDescent="0.3">
      <c r="A23" s="51">
        <v>44917</v>
      </c>
      <c r="B23" s="54" t="s">
        <v>50</v>
      </c>
      <c r="C23" s="55"/>
      <c r="D23" s="56"/>
      <c r="E23" s="57"/>
      <c r="F23" s="58"/>
      <c r="G23" s="59" t="str">
        <f t="shared" si="0"/>
        <v>休</v>
      </c>
      <c r="H23" s="52"/>
      <c r="I23" s="52"/>
      <c r="J23" s="52"/>
      <c r="K23" s="53"/>
      <c r="L23" s="372"/>
      <c r="M23" s="373"/>
      <c r="N23" s="373"/>
      <c r="O23" s="373"/>
      <c r="P23" s="373"/>
      <c r="Q23" s="374"/>
    </row>
    <row r="24" spans="1:17" s="153" customFormat="1" x14ac:dyDescent="0.3">
      <c r="A24" s="51">
        <v>44918</v>
      </c>
      <c r="B24" s="54" t="s">
        <v>44</v>
      </c>
      <c r="C24" s="55"/>
      <c r="D24" s="56"/>
      <c r="E24" s="57"/>
      <c r="F24" s="58"/>
      <c r="G24" s="59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2"/>
      <c r="I24" s="52"/>
      <c r="J24" s="52"/>
      <c r="K24" s="53"/>
      <c r="L24" s="372"/>
      <c r="M24" s="373"/>
      <c r="N24" s="373"/>
      <c r="O24" s="373"/>
      <c r="P24" s="373"/>
      <c r="Q24" s="374"/>
    </row>
    <row r="25" spans="1:17" s="153" customFormat="1" x14ac:dyDescent="0.3">
      <c r="A25" s="330">
        <v>44919</v>
      </c>
      <c r="B25" s="331" t="s">
        <v>45</v>
      </c>
      <c r="C25" s="332"/>
      <c r="D25" s="333"/>
      <c r="E25" s="334"/>
      <c r="F25" s="335"/>
      <c r="G25" s="336" t="str">
        <f t="shared" si="0"/>
        <v>休</v>
      </c>
      <c r="H25" s="337"/>
      <c r="I25" s="337"/>
      <c r="J25" s="337" t="s">
        <v>102</v>
      </c>
      <c r="K25" s="338"/>
      <c r="L25" s="372"/>
      <c r="M25" s="373"/>
      <c r="N25" s="373"/>
      <c r="O25" s="373"/>
      <c r="P25" s="373"/>
      <c r="Q25" s="374"/>
    </row>
    <row r="26" spans="1:17" s="153" customFormat="1" x14ac:dyDescent="0.3">
      <c r="A26" s="339">
        <v>44920</v>
      </c>
      <c r="B26" s="340" t="s">
        <v>46</v>
      </c>
      <c r="C26" s="341"/>
      <c r="D26" s="342"/>
      <c r="E26" s="343"/>
      <c r="F26" s="344"/>
      <c r="G26" s="345" t="str">
        <f t="shared" si="0"/>
        <v>休</v>
      </c>
      <c r="H26" s="346"/>
      <c r="I26" s="346"/>
      <c r="J26" s="346"/>
      <c r="K26" s="347"/>
      <c r="L26" s="372"/>
      <c r="M26" s="373"/>
      <c r="N26" s="373"/>
      <c r="O26" s="373"/>
      <c r="P26" s="373"/>
      <c r="Q26" s="374"/>
    </row>
    <row r="27" spans="1:17" s="153" customFormat="1" ht="17.25" thickBot="1" x14ac:dyDescent="0.35">
      <c r="A27" s="51">
        <v>44921</v>
      </c>
      <c r="B27" s="54" t="s">
        <v>47</v>
      </c>
      <c r="C27" s="55"/>
      <c r="D27" s="56"/>
      <c r="E27" s="57"/>
      <c r="F27" s="58"/>
      <c r="G27" s="59" t="str">
        <f t="shared" si="0"/>
        <v>休</v>
      </c>
      <c r="H27" s="52"/>
      <c r="I27" s="52"/>
      <c r="J27" s="52"/>
      <c r="K27" s="53"/>
      <c r="L27" s="375"/>
      <c r="M27" s="376"/>
      <c r="N27" s="376"/>
      <c r="O27" s="376"/>
      <c r="P27" s="376"/>
      <c r="Q27" s="377"/>
    </row>
    <row r="28" spans="1:17" s="153" customFormat="1" x14ac:dyDescent="0.3">
      <c r="A28" s="51">
        <v>44922</v>
      </c>
      <c r="B28" s="54" t="s">
        <v>48</v>
      </c>
      <c r="C28" s="55"/>
      <c r="D28" s="56"/>
      <c r="E28" s="57"/>
      <c r="F28" s="58"/>
      <c r="G28" s="59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2"/>
      <c r="I28" s="52"/>
      <c r="J28" s="52"/>
      <c r="K28" s="53"/>
    </row>
    <row r="29" spans="1:17" s="94" customFormat="1" x14ac:dyDescent="0.3">
      <c r="A29" s="51">
        <v>44923</v>
      </c>
      <c r="B29" s="54" t="s">
        <v>49</v>
      </c>
      <c r="C29" s="55"/>
      <c r="D29" s="56"/>
      <c r="E29" s="57"/>
      <c r="F29" s="58"/>
      <c r="G29" s="59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2"/>
      <c r="I29" s="52"/>
      <c r="J29" s="52"/>
      <c r="K29" s="53"/>
    </row>
    <row r="30" spans="1:17" s="155" customFormat="1" x14ac:dyDescent="0.3">
      <c r="A30" s="51">
        <v>44924</v>
      </c>
      <c r="B30" s="54" t="s">
        <v>50</v>
      </c>
      <c r="C30" s="55">
        <v>21</v>
      </c>
      <c r="D30" s="56"/>
      <c r="E30" s="57">
        <v>1</v>
      </c>
      <c r="F30" s="58">
        <v>30</v>
      </c>
      <c r="G30" s="59">
        <f>IF(AND(C30=0,E30=0,D30=0,F30=0),"休",IF(OR(C30=0,E30=0,),"시간확인",IF(C30&gt;E30,IF(D30&gt;0,((24-C30-1)+E30)+(((60-D30)+F30)/60),((24-C30)+E30)+((D30+F30)/60)),IF(D30&gt;0,(E30-C30-1)+(((60-D30)+F30)/60),(E30-C30)+((D30+F30)/60)))))</f>
        <v>4.5</v>
      </c>
      <c r="H30" s="52"/>
      <c r="I30" s="52"/>
      <c r="J30" s="52"/>
      <c r="K30" s="53"/>
    </row>
    <row r="31" spans="1:17" s="153" customFormat="1" x14ac:dyDescent="0.3">
      <c r="A31" s="51">
        <v>44925</v>
      </c>
      <c r="B31" s="54" t="s">
        <v>44</v>
      </c>
      <c r="C31" s="55"/>
      <c r="D31" s="56"/>
      <c r="E31" s="57"/>
      <c r="F31" s="58"/>
      <c r="G31" s="59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2"/>
      <c r="I31" s="52"/>
      <c r="J31" s="52"/>
      <c r="K31" s="53"/>
    </row>
    <row r="32" spans="1:17" s="153" customFormat="1" x14ac:dyDescent="0.3">
      <c r="A32" s="330">
        <v>44926</v>
      </c>
      <c r="B32" s="331" t="s">
        <v>45</v>
      </c>
      <c r="C32" s="332"/>
      <c r="D32" s="333"/>
      <c r="E32" s="334"/>
      <c r="F32" s="335"/>
      <c r="G32" s="336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337"/>
      <c r="I32" s="337"/>
      <c r="J32" s="337"/>
      <c r="K32" s="338"/>
    </row>
    <row r="33" spans="1:18" s="153" customFormat="1" x14ac:dyDescent="0.3">
      <c r="A33" s="51"/>
      <c r="B33" s="54"/>
      <c r="C33" s="55"/>
      <c r="D33" s="56"/>
      <c r="E33" s="57"/>
      <c r="F33" s="58"/>
      <c r="G33" s="59"/>
      <c r="H33" s="52"/>
      <c r="I33" s="52"/>
      <c r="J33" s="52"/>
      <c r="K33" s="53"/>
    </row>
    <row r="34" spans="1:18" s="153" customFormat="1" ht="17.25" thickBot="1" x14ac:dyDescent="0.35">
      <c r="A34" s="12"/>
      <c r="B34" s="12"/>
      <c r="C34" s="12"/>
      <c r="D34" s="12"/>
      <c r="E34" s="12"/>
      <c r="F34" s="12"/>
      <c r="G34" s="279">
        <f>SUM(G2:G33)</f>
        <v>9.5</v>
      </c>
      <c r="H34" s="279">
        <f>SUM(H2:H33)</f>
        <v>0</v>
      </c>
      <c r="I34" s="281">
        <f>SUM(I2:I33)</f>
        <v>0</v>
      </c>
      <c r="J34" s="281">
        <f>SUM(J2:J33)</f>
        <v>0</v>
      </c>
      <c r="K34" s="12"/>
      <c r="L34" s="12"/>
      <c r="M34" s="12"/>
      <c r="N34" s="12"/>
      <c r="O34" s="12"/>
      <c r="P34" s="12"/>
      <c r="Q34" s="12"/>
    </row>
    <row r="35" spans="1:18" ht="18" thickTop="1" thickBot="1" x14ac:dyDescent="0.35">
      <c r="A35" s="12"/>
      <c r="B35" s="12"/>
      <c r="C35" s="12"/>
      <c r="D35" s="12"/>
      <c r="E35" s="12"/>
      <c r="F35" s="12"/>
      <c r="G35" s="279">
        <f>SUM(G2:G34)</f>
        <v>19</v>
      </c>
      <c r="H35" s="280">
        <f>SUM(H2:H34)</f>
        <v>0</v>
      </c>
      <c r="I35" s="281">
        <f>SUM(I2:I34)</f>
        <v>0</v>
      </c>
      <c r="J35" s="281">
        <f>SUM(J2:J34)</f>
        <v>0</v>
      </c>
      <c r="K35" s="12"/>
      <c r="L35" s="12"/>
      <c r="M35" s="12"/>
      <c r="N35" s="12"/>
      <c r="O35" s="12"/>
      <c r="P35" s="12"/>
      <c r="Q35" s="12"/>
      <c r="R35" s="12"/>
    </row>
    <row r="36" spans="1:18" ht="18" thickTop="1" thickBo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7.25" thickBot="1" x14ac:dyDescent="0.35">
      <c r="A37" s="12"/>
      <c r="B37" s="12"/>
      <c r="C37" s="378" t="s">
        <v>10</v>
      </c>
      <c r="D37" s="379"/>
      <c r="E37" s="380"/>
      <c r="F37" s="381"/>
      <c r="G37" s="382"/>
      <c r="H37" s="12"/>
      <c r="I37" s="282" t="s">
        <v>19</v>
      </c>
      <c r="J37" s="283" t="s">
        <v>21</v>
      </c>
      <c r="K37" s="284" t="s">
        <v>22</v>
      </c>
      <c r="L37" s="12"/>
      <c r="M37" s="310" t="s">
        <v>11</v>
      </c>
      <c r="N37" s="383" t="s">
        <v>12</v>
      </c>
      <c r="O37" s="384"/>
      <c r="P37" s="385" t="s">
        <v>13</v>
      </c>
      <c r="Q37" s="384"/>
      <c r="R37" s="12"/>
    </row>
    <row r="38" spans="1:18" x14ac:dyDescent="0.3">
      <c r="A38" s="12"/>
      <c r="B38" s="12"/>
      <c r="C38" s="355" t="s">
        <v>26</v>
      </c>
      <c r="D38" s="356"/>
      <c r="E38" s="357" t="e">
        <f>E37*J38/K38</f>
        <v>#DIV/0!</v>
      </c>
      <c r="F38" s="358"/>
      <c r="G38" s="359"/>
      <c r="H38" s="12"/>
      <c r="I38" s="360" t="s">
        <v>25</v>
      </c>
      <c r="J38" s="285"/>
      <c r="K38" s="286"/>
      <c r="L38" s="12"/>
      <c r="M38" s="363">
        <v>25</v>
      </c>
      <c r="N38" s="287"/>
      <c r="O38" s="288"/>
      <c r="P38" s="289"/>
      <c r="Q38" s="288"/>
      <c r="R38" s="12"/>
    </row>
    <row r="39" spans="1:18" x14ac:dyDescent="0.3">
      <c r="A39" s="12"/>
      <c r="B39" s="12"/>
      <c r="C39" s="355" t="s">
        <v>28</v>
      </c>
      <c r="D39" s="356"/>
      <c r="E39" s="357">
        <f>I35</f>
        <v>0</v>
      </c>
      <c r="F39" s="358"/>
      <c r="G39" s="359"/>
      <c r="H39" s="12"/>
      <c r="I39" s="361"/>
      <c r="J39" s="290" t="s">
        <v>23</v>
      </c>
      <c r="K39" s="286"/>
      <c r="L39" s="291"/>
      <c r="M39" s="364"/>
      <c r="N39" s="292" t="s">
        <v>14</v>
      </c>
      <c r="O39" s="53" t="s">
        <v>15</v>
      </c>
      <c r="P39" s="293" t="s">
        <v>14</v>
      </c>
      <c r="Q39" s="53" t="s">
        <v>16</v>
      </c>
      <c r="R39" s="12"/>
    </row>
    <row r="40" spans="1:18" ht="17.25" thickBot="1" x14ac:dyDescent="0.35">
      <c r="A40" s="12"/>
      <c r="B40" s="12"/>
      <c r="C40" s="355" t="s">
        <v>29</v>
      </c>
      <c r="D40" s="356"/>
      <c r="E40" s="366">
        <f>J35</f>
        <v>0</v>
      </c>
      <c r="F40" s="367"/>
      <c r="G40" s="368"/>
      <c r="H40" s="12"/>
      <c r="I40" s="362"/>
      <c r="J40" s="294" t="s">
        <v>24</v>
      </c>
      <c r="K40" s="295"/>
      <c r="L40" s="291"/>
      <c r="M40" s="365"/>
      <c r="N40" s="292" t="s">
        <v>17</v>
      </c>
      <c r="O40" s="53">
        <v>300</v>
      </c>
      <c r="P40" s="293" t="s">
        <v>18</v>
      </c>
      <c r="Q40" s="53">
        <v>1.8</v>
      </c>
      <c r="R40" s="12"/>
    </row>
    <row r="41" spans="1:18" x14ac:dyDescent="0.3">
      <c r="A41" s="12"/>
      <c r="B41" s="12"/>
      <c r="C41" s="355" t="s">
        <v>30</v>
      </c>
      <c r="D41" s="356"/>
      <c r="E41" s="366"/>
      <c r="F41" s="367"/>
      <c r="G41" s="368"/>
      <c r="H41" s="12"/>
      <c r="I41" s="296"/>
      <c r="J41" s="296"/>
      <c r="K41" s="296"/>
      <c r="L41" s="296"/>
      <c r="N41" s="292">
        <v>10</v>
      </c>
      <c r="O41" s="53">
        <v>310</v>
      </c>
      <c r="P41" s="293">
        <v>5</v>
      </c>
      <c r="Q41" s="53">
        <v>1.9</v>
      </c>
      <c r="R41" s="12"/>
    </row>
    <row r="42" spans="1:18" ht="17.25" thickBot="1" x14ac:dyDescent="0.35">
      <c r="A42" s="12"/>
      <c r="B42" s="12"/>
      <c r="C42" s="355" t="s">
        <v>31</v>
      </c>
      <c r="D42" s="356"/>
      <c r="E42" s="366" t="e">
        <f>E38-E39-E40</f>
        <v>#DIV/0!</v>
      </c>
      <c r="F42" s="367"/>
      <c r="G42" s="368"/>
      <c r="H42" s="12"/>
      <c r="I42" s="12"/>
      <c r="J42" s="12"/>
      <c r="K42" s="297"/>
      <c r="L42" s="12"/>
      <c r="M42" s="12"/>
      <c r="N42" s="292">
        <v>15</v>
      </c>
      <c r="O42" s="53">
        <v>320</v>
      </c>
      <c r="P42" s="293">
        <v>10</v>
      </c>
      <c r="Q42" s="53">
        <v>2</v>
      </c>
      <c r="R42" s="12"/>
    </row>
    <row r="43" spans="1:18" x14ac:dyDescent="0.3">
      <c r="A43" s="12"/>
      <c r="B43" s="12"/>
      <c r="C43" s="355" t="s">
        <v>27</v>
      </c>
      <c r="D43" s="356"/>
      <c r="E43" s="389" t="e">
        <f>E42*0.033</f>
        <v>#DIV/0!</v>
      </c>
      <c r="F43" s="367"/>
      <c r="G43" s="368"/>
      <c r="H43" s="12"/>
      <c r="I43" s="282" t="s">
        <v>20</v>
      </c>
      <c r="J43" s="298" t="s">
        <v>33</v>
      </c>
      <c r="K43" s="299" t="s">
        <v>34</v>
      </c>
      <c r="L43" s="12"/>
      <c r="M43" s="300" t="s">
        <v>11</v>
      </c>
      <c r="N43" s="292">
        <v>20</v>
      </c>
      <c r="O43" s="53">
        <v>330</v>
      </c>
      <c r="P43" s="293">
        <v>15</v>
      </c>
      <c r="Q43" s="53">
        <v>2.1</v>
      </c>
      <c r="R43" s="12"/>
    </row>
    <row r="44" spans="1:18" ht="17.25" thickBot="1" x14ac:dyDescent="0.35">
      <c r="A44" s="12"/>
      <c r="B44" s="12"/>
      <c r="C44" s="390" t="s">
        <v>32</v>
      </c>
      <c r="D44" s="391"/>
      <c r="E44" s="392" t="e">
        <f>E42-E41-E43</f>
        <v>#DIV/0!</v>
      </c>
      <c r="F44" s="393"/>
      <c r="G44" s="394"/>
      <c r="H44" s="12"/>
      <c r="I44" s="395"/>
      <c r="J44" s="301"/>
      <c r="K44" s="302"/>
      <c r="L44" s="408"/>
      <c r="M44" s="397"/>
      <c r="N44" s="292">
        <v>25</v>
      </c>
      <c r="O44" s="53">
        <v>340</v>
      </c>
      <c r="P44" s="293">
        <v>20</v>
      </c>
      <c r="Q44" s="53">
        <v>2.2000000000000002</v>
      </c>
      <c r="R44" s="12"/>
    </row>
    <row r="45" spans="1:18" ht="17.25" thickBot="1" x14ac:dyDescent="0.35">
      <c r="A45" s="12"/>
      <c r="B45" s="12"/>
      <c r="C45" s="12"/>
      <c r="D45" s="12"/>
      <c r="E45" s="12"/>
      <c r="F45" s="12"/>
      <c r="G45" s="303"/>
      <c r="H45" s="12"/>
      <c r="I45" s="396"/>
      <c r="J45" s="304" t="s">
        <v>35</v>
      </c>
      <c r="K45" s="305"/>
      <c r="L45" s="408"/>
      <c r="M45" s="365"/>
      <c r="N45" s="292">
        <v>30</v>
      </c>
      <c r="O45" s="53">
        <v>350</v>
      </c>
      <c r="P45" s="293">
        <v>25</v>
      </c>
      <c r="Q45" s="53">
        <v>2.2999999999999998</v>
      </c>
      <c r="R45" s="12"/>
    </row>
    <row r="46" spans="1:18" ht="17.25" thickBot="1" x14ac:dyDescent="0.35">
      <c r="A46" s="12"/>
      <c r="B46" s="12"/>
      <c r="C46" s="12"/>
      <c r="D46" s="12"/>
      <c r="E46" s="12"/>
      <c r="F46" s="12"/>
      <c r="G46" s="12"/>
      <c r="H46" s="303"/>
      <c r="I46" s="398"/>
      <c r="J46" s="398"/>
      <c r="K46" s="398"/>
      <c r="L46" s="398"/>
      <c r="N46" s="292">
        <v>35</v>
      </c>
      <c r="O46" s="53">
        <v>360</v>
      </c>
      <c r="P46" s="293">
        <v>30</v>
      </c>
      <c r="Q46" s="53">
        <v>2.4</v>
      </c>
      <c r="R46" s="12"/>
    </row>
    <row r="47" spans="1:18" ht="17.25" thickBot="1" x14ac:dyDescent="0.35">
      <c r="A47" s="12"/>
      <c r="B47" s="12"/>
      <c r="C47" s="12"/>
      <c r="D47" s="12"/>
      <c r="E47" s="12"/>
      <c r="F47" s="12"/>
      <c r="G47" s="12"/>
      <c r="H47" s="12"/>
      <c r="I47" s="399" t="s">
        <v>36</v>
      </c>
      <c r="J47" s="400"/>
      <c r="K47" s="401"/>
      <c r="L47" s="12"/>
      <c r="M47" s="12"/>
      <c r="N47" s="292">
        <v>40</v>
      </c>
      <c r="O47" s="53">
        <v>370</v>
      </c>
      <c r="P47" s="293">
        <v>35</v>
      </c>
      <c r="Q47" s="53">
        <v>2.5</v>
      </c>
      <c r="R47" s="12"/>
    </row>
    <row r="48" spans="1:18" x14ac:dyDescent="0.3">
      <c r="A48" s="12"/>
      <c r="B48" s="12"/>
      <c r="C48" s="12"/>
      <c r="D48" s="12"/>
      <c r="E48" s="12"/>
      <c r="F48" s="12"/>
      <c r="G48" s="306"/>
      <c r="H48" s="12"/>
      <c r="I48" s="402"/>
      <c r="J48" s="403"/>
      <c r="K48" s="404"/>
      <c r="L48" s="12"/>
      <c r="M48" s="12"/>
      <c r="N48" s="292">
        <v>45</v>
      </c>
      <c r="O48" s="53">
        <v>380</v>
      </c>
      <c r="P48" s="293">
        <v>40</v>
      </c>
      <c r="Q48" s="53">
        <v>2.6</v>
      </c>
      <c r="R48" s="12"/>
    </row>
    <row r="49" spans="1:18" x14ac:dyDescent="0.3">
      <c r="A49" s="12"/>
      <c r="B49" s="12"/>
      <c r="C49" s="12"/>
      <c r="D49" s="12"/>
      <c r="E49" s="12"/>
      <c r="F49" s="12"/>
      <c r="G49" s="12"/>
      <c r="H49" s="12"/>
      <c r="I49" s="405"/>
      <c r="J49" s="406"/>
      <c r="K49" s="407"/>
      <c r="L49" s="12"/>
      <c r="M49" s="12"/>
      <c r="N49" s="292">
        <v>50</v>
      </c>
      <c r="O49" s="53">
        <v>390</v>
      </c>
      <c r="P49" s="293">
        <v>45</v>
      </c>
      <c r="Q49" s="53">
        <v>2.7</v>
      </c>
      <c r="R49" s="12"/>
    </row>
    <row r="50" spans="1:18" ht="17.25" thickBot="1" x14ac:dyDescent="0.35">
      <c r="A50" s="12"/>
      <c r="B50" s="12"/>
      <c r="C50" s="12"/>
      <c r="D50" s="12"/>
      <c r="E50" s="12"/>
      <c r="F50" s="12"/>
      <c r="G50" s="12"/>
      <c r="H50" s="12"/>
      <c r="I50" s="386"/>
      <c r="J50" s="387"/>
      <c r="K50" s="388"/>
      <c r="L50" s="12"/>
      <c r="M50" s="12"/>
      <c r="N50" s="292">
        <v>55</v>
      </c>
      <c r="O50" s="53">
        <v>400</v>
      </c>
      <c r="P50" s="293">
        <v>50</v>
      </c>
      <c r="Q50" s="53">
        <v>2.8</v>
      </c>
      <c r="R50" s="12"/>
    </row>
    <row r="51" spans="1:1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92">
        <v>60</v>
      </c>
      <c r="O51" s="53">
        <v>410</v>
      </c>
      <c r="P51" s="293">
        <v>55</v>
      </c>
      <c r="Q51" s="53">
        <v>2.9</v>
      </c>
      <c r="R51" s="12"/>
    </row>
    <row r="52" spans="1:1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92">
        <v>65</v>
      </c>
      <c r="O52" s="53">
        <v>420</v>
      </c>
      <c r="P52" s="293">
        <v>60</v>
      </c>
      <c r="Q52" s="53">
        <v>3</v>
      </c>
      <c r="R52" s="12"/>
    </row>
    <row r="53" spans="1:18" ht="17.2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307">
        <v>70</v>
      </c>
      <c r="O53" s="308">
        <v>430</v>
      </c>
      <c r="P53" s="309">
        <v>65</v>
      </c>
      <c r="Q53" s="308">
        <v>3.1</v>
      </c>
      <c r="R53" s="12"/>
    </row>
    <row r="54" spans="1:1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92">
        <v>75</v>
      </c>
      <c r="O54" s="53">
        <v>440</v>
      </c>
      <c r="P54" s="293">
        <v>70</v>
      </c>
      <c r="Q54" s="53">
        <v>3.2</v>
      </c>
      <c r="R54" s="12"/>
    </row>
    <row r="55" spans="1:18" ht="17.25" thickBot="1" x14ac:dyDescent="0.35">
      <c r="N55" s="307">
        <v>80</v>
      </c>
      <c r="O55" s="308">
        <v>450</v>
      </c>
      <c r="P55" s="309">
        <v>75</v>
      </c>
      <c r="Q55" s="308">
        <v>3.3</v>
      </c>
    </row>
    <row r="56" spans="1:18" x14ac:dyDescent="0.3">
      <c r="N56" s="292">
        <v>85</v>
      </c>
      <c r="O56" s="53">
        <v>460</v>
      </c>
      <c r="P56" s="293">
        <v>80</v>
      </c>
      <c r="Q56" s="53">
        <v>3.4</v>
      </c>
    </row>
    <row r="57" spans="1:18" ht="17.25" thickBot="1" x14ac:dyDescent="0.35">
      <c r="N57" s="307">
        <v>90</v>
      </c>
      <c r="O57" s="308">
        <v>470</v>
      </c>
      <c r="P57" s="309">
        <v>85</v>
      </c>
      <c r="Q57" s="308">
        <v>3.5</v>
      </c>
    </row>
    <row r="58" spans="1:18" x14ac:dyDescent="0.3">
      <c r="N58" s="292">
        <v>95</v>
      </c>
      <c r="O58" s="53">
        <v>480</v>
      </c>
      <c r="P58" s="293">
        <v>90</v>
      </c>
      <c r="Q58" s="53">
        <v>3.6</v>
      </c>
    </row>
    <row r="59" spans="1:18" ht="17.25" thickBot="1" x14ac:dyDescent="0.35">
      <c r="N59" s="307">
        <v>100</v>
      </c>
      <c r="O59" s="308">
        <v>490</v>
      </c>
      <c r="P59" s="309">
        <v>95</v>
      </c>
      <c r="Q59" s="308">
        <v>3.7</v>
      </c>
    </row>
    <row r="60" spans="1:18" x14ac:dyDescent="0.3">
      <c r="N60" s="292">
        <v>105</v>
      </c>
      <c r="O60" s="53">
        <v>500</v>
      </c>
      <c r="P60" s="293">
        <v>100</v>
      </c>
      <c r="Q60" s="53">
        <v>3.8</v>
      </c>
    </row>
    <row r="61" spans="1:18" ht="17.25" thickBot="1" x14ac:dyDescent="0.35">
      <c r="N61" s="307">
        <v>110</v>
      </c>
      <c r="O61" s="308">
        <v>510</v>
      </c>
      <c r="P61" s="309">
        <v>105</v>
      </c>
      <c r="Q61" s="308">
        <v>3.9</v>
      </c>
    </row>
    <row r="62" spans="1:18" x14ac:dyDescent="0.3">
      <c r="N62" s="292">
        <v>115</v>
      </c>
      <c r="O62" s="53">
        <v>520</v>
      </c>
      <c r="P62" s="293">
        <v>110</v>
      </c>
      <c r="Q62" s="53">
        <v>4</v>
      </c>
    </row>
    <row r="63" spans="1:18" ht="17.25" thickBot="1" x14ac:dyDescent="0.35">
      <c r="N63" s="307">
        <v>120</v>
      </c>
      <c r="O63" s="308">
        <v>530</v>
      </c>
      <c r="P63" s="309">
        <v>115</v>
      </c>
      <c r="Q63" s="308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M44:M45"/>
    <mergeCell ref="I46:L46"/>
    <mergeCell ref="I47:K47"/>
    <mergeCell ref="I48:K48"/>
    <mergeCell ref="I49:K49"/>
    <mergeCell ref="L44:L45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L1:Q27"/>
    <mergeCell ref="C37:D37"/>
    <mergeCell ref="E37:G37"/>
    <mergeCell ref="N37:O37"/>
    <mergeCell ref="P37:Q37"/>
    <mergeCell ref="C38:D38"/>
    <mergeCell ref="E38:G38"/>
    <mergeCell ref="I38:I40"/>
    <mergeCell ref="M38:M40"/>
    <mergeCell ref="C39:D39"/>
    <mergeCell ref="E39:G39"/>
    <mergeCell ref="C40:D40"/>
    <mergeCell ref="E40:G40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J20" sqref="J20"/>
    </sheetView>
  </sheetViews>
  <sheetFormatPr defaultColWidth="12.375" defaultRowHeight="16.5" x14ac:dyDescent="0.3"/>
  <cols>
    <col min="1" max="1" width="12.375" style="131" customWidth="1"/>
    <col min="2" max="2" width="4.375" style="131" customWidth="1"/>
    <col min="3" max="3" width="4.5" style="131" customWidth="1"/>
    <col min="4" max="4" width="4.25" style="131" customWidth="1"/>
    <col min="5" max="5" width="4.375" style="131" customWidth="1"/>
    <col min="6" max="6" width="4.25" style="131" customWidth="1"/>
    <col min="7" max="7" width="8.375" style="131" customWidth="1"/>
    <col min="8" max="8" width="9.625" style="131" customWidth="1"/>
    <col min="9" max="9" width="11.5" style="131" customWidth="1"/>
    <col min="10" max="10" width="11" style="131" bestFit="1" customWidth="1"/>
    <col min="11" max="11" width="12" style="131" customWidth="1"/>
    <col min="12" max="255" width="9" style="131" customWidth="1"/>
    <col min="256" max="16384" width="12.375" style="131"/>
  </cols>
  <sheetData>
    <row r="1" spans="1:18" s="12" customFormat="1" ht="17.25" customHeight="1" thickBot="1" x14ac:dyDescent="0.35">
      <c r="A1" s="270" t="s">
        <v>2</v>
      </c>
      <c r="B1" s="271" t="s">
        <v>3</v>
      </c>
      <c r="C1" s="272" t="s">
        <v>4</v>
      </c>
      <c r="D1" s="273" t="s">
        <v>5</v>
      </c>
      <c r="E1" s="274" t="s">
        <v>4</v>
      </c>
      <c r="F1" s="275" t="s">
        <v>5</v>
      </c>
      <c r="G1" s="276" t="s">
        <v>6</v>
      </c>
      <c r="H1" s="277" t="s">
        <v>7</v>
      </c>
      <c r="I1" s="277" t="s">
        <v>28</v>
      </c>
      <c r="J1" s="276" t="s">
        <v>43</v>
      </c>
      <c r="K1" s="278" t="s">
        <v>8</v>
      </c>
      <c r="L1" s="369" t="s">
        <v>9</v>
      </c>
      <c r="M1" s="370"/>
      <c r="N1" s="370"/>
      <c r="O1" s="370"/>
      <c r="P1" s="370"/>
      <c r="Q1" s="371"/>
      <c r="R1" s="12">
        <v>38</v>
      </c>
    </row>
    <row r="2" spans="1:18" s="155" customFormat="1" ht="14.25" customHeight="1" thickTop="1" x14ac:dyDescent="0.3">
      <c r="A2" s="51">
        <v>44896</v>
      </c>
      <c r="B2" s="54" t="s">
        <v>342</v>
      </c>
      <c r="C2" s="55"/>
      <c r="D2" s="56"/>
      <c r="E2" s="57"/>
      <c r="F2" s="58"/>
      <c r="G2" s="59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2"/>
      <c r="I2" s="52"/>
      <c r="J2" s="52"/>
      <c r="K2" s="53"/>
      <c r="L2" s="372"/>
      <c r="M2" s="373"/>
      <c r="N2" s="373"/>
      <c r="O2" s="373"/>
      <c r="P2" s="373"/>
      <c r="Q2" s="374"/>
    </row>
    <row r="3" spans="1:18" s="153" customFormat="1" x14ac:dyDescent="0.3">
      <c r="A3" s="51">
        <v>44897</v>
      </c>
      <c r="B3" s="54" t="s">
        <v>44</v>
      </c>
      <c r="C3" s="55">
        <v>20</v>
      </c>
      <c r="D3" s="56"/>
      <c r="E3" s="57">
        <v>1</v>
      </c>
      <c r="F3" s="58"/>
      <c r="G3" s="59">
        <f t="shared" si="0"/>
        <v>5</v>
      </c>
      <c r="H3" s="52">
        <v>5</v>
      </c>
      <c r="I3" s="52"/>
      <c r="J3" s="52"/>
      <c r="K3" s="53"/>
      <c r="L3" s="372"/>
      <c r="M3" s="373"/>
      <c r="N3" s="373"/>
      <c r="O3" s="373"/>
      <c r="P3" s="373"/>
      <c r="Q3" s="374"/>
    </row>
    <row r="4" spans="1:18" s="153" customFormat="1" ht="14.25" customHeight="1" x14ac:dyDescent="0.3">
      <c r="A4" s="330">
        <v>44898</v>
      </c>
      <c r="B4" s="331" t="s">
        <v>45</v>
      </c>
      <c r="C4" s="332"/>
      <c r="D4" s="333"/>
      <c r="E4" s="334"/>
      <c r="F4" s="335"/>
      <c r="G4" s="336" t="str">
        <f t="shared" si="0"/>
        <v>休</v>
      </c>
      <c r="H4" s="337"/>
      <c r="I4" s="337"/>
      <c r="J4" s="337"/>
      <c r="K4" s="338"/>
      <c r="L4" s="372"/>
      <c r="M4" s="373"/>
      <c r="N4" s="373"/>
      <c r="O4" s="373"/>
      <c r="P4" s="373"/>
      <c r="Q4" s="374"/>
    </row>
    <row r="5" spans="1:18" s="153" customFormat="1" x14ac:dyDescent="0.3">
      <c r="A5" s="339">
        <v>44899</v>
      </c>
      <c r="B5" s="340" t="s">
        <v>46</v>
      </c>
      <c r="C5" s="341"/>
      <c r="D5" s="342"/>
      <c r="E5" s="343"/>
      <c r="F5" s="344"/>
      <c r="G5" s="345" t="str">
        <f t="shared" si="0"/>
        <v>休</v>
      </c>
      <c r="H5" s="346"/>
      <c r="I5" s="346"/>
      <c r="J5" s="346"/>
      <c r="K5" s="347"/>
      <c r="L5" s="372"/>
      <c r="M5" s="373"/>
      <c r="N5" s="373"/>
      <c r="O5" s="373"/>
      <c r="P5" s="373"/>
      <c r="Q5" s="374"/>
    </row>
    <row r="6" spans="1:18" s="153" customFormat="1" x14ac:dyDescent="0.3">
      <c r="A6" s="51">
        <v>44900</v>
      </c>
      <c r="B6" s="54" t="s">
        <v>47</v>
      </c>
      <c r="C6" s="55"/>
      <c r="D6" s="56"/>
      <c r="E6" s="57"/>
      <c r="F6" s="58"/>
      <c r="G6" s="59" t="str">
        <f t="shared" si="0"/>
        <v>休</v>
      </c>
      <c r="H6" s="52"/>
      <c r="I6" s="52"/>
      <c r="J6" s="52"/>
      <c r="K6" s="53"/>
      <c r="L6" s="372"/>
      <c r="M6" s="373"/>
      <c r="N6" s="373"/>
      <c r="O6" s="373"/>
      <c r="P6" s="373"/>
      <c r="Q6" s="374"/>
    </row>
    <row r="7" spans="1:18" s="153" customFormat="1" x14ac:dyDescent="0.3">
      <c r="A7" s="51">
        <v>44901</v>
      </c>
      <c r="B7" s="54" t="s">
        <v>48</v>
      </c>
      <c r="C7" s="55"/>
      <c r="D7" s="56"/>
      <c r="E7" s="57"/>
      <c r="F7" s="58"/>
      <c r="G7" s="59" t="str">
        <f t="shared" si="0"/>
        <v>休</v>
      </c>
      <c r="H7" s="52"/>
      <c r="I7" s="52"/>
      <c r="J7" s="52"/>
      <c r="K7" s="53"/>
      <c r="L7" s="372"/>
      <c r="M7" s="373"/>
      <c r="N7" s="373"/>
      <c r="O7" s="373"/>
      <c r="P7" s="373"/>
      <c r="Q7" s="374"/>
    </row>
    <row r="8" spans="1:18" s="94" customFormat="1" x14ac:dyDescent="0.3">
      <c r="A8" s="51">
        <v>44902</v>
      </c>
      <c r="B8" s="54" t="s">
        <v>49</v>
      </c>
      <c r="C8" s="55">
        <v>20</v>
      </c>
      <c r="D8" s="56"/>
      <c r="E8" s="57">
        <v>2</v>
      </c>
      <c r="F8" s="58">
        <v>30</v>
      </c>
      <c r="G8" s="59">
        <f t="shared" si="0"/>
        <v>6.5</v>
      </c>
      <c r="H8" s="52">
        <v>6.5</v>
      </c>
      <c r="I8" s="52"/>
      <c r="J8" s="52"/>
      <c r="K8" s="53"/>
      <c r="L8" s="372"/>
      <c r="M8" s="373"/>
      <c r="N8" s="373"/>
      <c r="O8" s="373"/>
      <c r="P8" s="373"/>
      <c r="Q8" s="374"/>
    </row>
    <row r="9" spans="1:18" s="155" customFormat="1" x14ac:dyDescent="0.3">
      <c r="A9" s="51">
        <v>44903</v>
      </c>
      <c r="B9" s="54" t="s">
        <v>50</v>
      </c>
      <c r="C9" s="55"/>
      <c r="D9" s="56"/>
      <c r="E9" s="57"/>
      <c r="F9" s="58"/>
      <c r="G9" s="59" t="str">
        <f t="shared" si="0"/>
        <v>休</v>
      </c>
      <c r="H9" s="52"/>
      <c r="I9" s="52"/>
      <c r="J9" s="52"/>
      <c r="K9" s="53"/>
      <c r="L9" s="372"/>
      <c r="M9" s="373"/>
      <c r="N9" s="373"/>
      <c r="O9" s="373"/>
      <c r="P9" s="373"/>
      <c r="Q9" s="374"/>
    </row>
    <row r="10" spans="1:18" s="153" customFormat="1" x14ac:dyDescent="0.3">
      <c r="A10" s="51">
        <v>44904</v>
      </c>
      <c r="B10" s="54" t="s">
        <v>44</v>
      </c>
      <c r="C10" s="55"/>
      <c r="D10" s="56"/>
      <c r="E10" s="57"/>
      <c r="F10" s="58"/>
      <c r="G10" s="59" t="str">
        <f t="shared" si="0"/>
        <v>休</v>
      </c>
      <c r="H10" s="52"/>
      <c r="I10" s="52"/>
      <c r="J10" s="52"/>
      <c r="K10" s="53"/>
      <c r="L10" s="372"/>
      <c r="M10" s="373"/>
      <c r="N10" s="373"/>
      <c r="O10" s="373"/>
      <c r="P10" s="373"/>
      <c r="Q10" s="374"/>
    </row>
    <row r="11" spans="1:18" s="153" customFormat="1" x14ac:dyDescent="0.3">
      <c r="A11" s="330">
        <v>44905</v>
      </c>
      <c r="B11" s="331" t="s">
        <v>45</v>
      </c>
      <c r="C11" s="332"/>
      <c r="D11" s="333"/>
      <c r="E11" s="334"/>
      <c r="F11" s="335"/>
      <c r="G11" s="336" t="str">
        <f t="shared" si="0"/>
        <v>休</v>
      </c>
      <c r="H11" s="337"/>
      <c r="I11" s="337"/>
      <c r="J11" s="337"/>
      <c r="K11" s="338"/>
      <c r="L11" s="372"/>
      <c r="M11" s="373"/>
      <c r="N11" s="373"/>
      <c r="O11" s="373"/>
      <c r="P11" s="373"/>
      <c r="Q11" s="374"/>
    </row>
    <row r="12" spans="1:18" s="153" customFormat="1" x14ac:dyDescent="0.3">
      <c r="A12" s="339">
        <v>44906</v>
      </c>
      <c r="B12" s="340" t="s">
        <v>46</v>
      </c>
      <c r="C12" s="341"/>
      <c r="D12" s="342"/>
      <c r="E12" s="343"/>
      <c r="F12" s="344"/>
      <c r="G12" s="345" t="str">
        <f t="shared" si="0"/>
        <v>休</v>
      </c>
      <c r="H12" s="346"/>
      <c r="I12" s="346"/>
      <c r="J12" s="346"/>
      <c r="K12" s="347"/>
      <c r="L12" s="372"/>
      <c r="M12" s="373"/>
      <c r="N12" s="373"/>
      <c r="O12" s="373"/>
      <c r="P12" s="373"/>
      <c r="Q12" s="374"/>
    </row>
    <row r="13" spans="1:18" s="153" customFormat="1" x14ac:dyDescent="0.3">
      <c r="A13" s="51">
        <v>44907</v>
      </c>
      <c r="B13" s="54" t="s">
        <v>47</v>
      </c>
      <c r="C13" s="55"/>
      <c r="D13" s="56"/>
      <c r="E13" s="57"/>
      <c r="F13" s="58"/>
      <c r="G13" s="59" t="str">
        <f t="shared" si="0"/>
        <v>休</v>
      </c>
      <c r="H13" s="52"/>
      <c r="I13" s="52"/>
      <c r="J13" s="52"/>
      <c r="K13" s="53"/>
      <c r="L13" s="372"/>
      <c r="M13" s="373"/>
      <c r="N13" s="373"/>
      <c r="O13" s="373"/>
      <c r="P13" s="373"/>
      <c r="Q13" s="374"/>
    </row>
    <row r="14" spans="1:18" s="153" customFormat="1" x14ac:dyDescent="0.3">
      <c r="A14" s="51">
        <v>44908</v>
      </c>
      <c r="B14" s="54" t="s">
        <v>48</v>
      </c>
      <c r="C14" s="55"/>
      <c r="D14" s="56"/>
      <c r="E14" s="57"/>
      <c r="F14" s="58"/>
      <c r="G14" s="59" t="str">
        <f t="shared" si="0"/>
        <v>休</v>
      </c>
      <c r="H14" s="52"/>
      <c r="I14" s="52"/>
      <c r="J14" s="52"/>
      <c r="K14" s="53"/>
      <c r="L14" s="372"/>
      <c r="M14" s="373"/>
      <c r="N14" s="373"/>
      <c r="O14" s="373"/>
      <c r="P14" s="373"/>
      <c r="Q14" s="374"/>
    </row>
    <row r="15" spans="1:18" s="94" customFormat="1" x14ac:dyDescent="0.3">
      <c r="A15" s="51">
        <v>44909</v>
      </c>
      <c r="B15" s="54" t="s">
        <v>49</v>
      </c>
      <c r="C15" s="55"/>
      <c r="D15" s="56"/>
      <c r="E15" s="57"/>
      <c r="F15" s="58"/>
      <c r="G15" s="59" t="str">
        <f t="shared" si="0"/>
        <v>休</v>
      </c>
      <c r="H15" s="52"/>
      <c r="I15" s="52"/>
      <c r="J15" s="52"/>
      <c r="K15" s="53"/>
      <c r="L15" s="372"/>
      <c r="M15" s="373"/>
      <c r="N15" s="373"/>
      <c r="O15" s="373"/>
      <c r="P15" s="373"/>
      <c r="Q15" s="374"/>
    </row>
    <row r="16" spans="1:18" s="155" customFormat="1" x14ac:dyDescent="0.3">
      <c r="A16" s="51">
        <v>44910</v>
      </c>
      <c r="B16" s="54" t="s">
        <v>50</v>
      </c>
      <c r="C16" s="55"/>
      <c r="D16" s="56"/>
      <c r="E16" s="57"/>
      <c r="F16" s="58"/>
      <c r="G16" s="59" t="str">
        <f t="shared" si="0"/>
        <v>休</v>
      </c>
      <c r="H16" s="52"/>
      <c r="I16" s="52"/>
      <c r="J16" s="52"/>
      <c r="K16" s="53"/>
      <c r="L16" s="372"/>
      <c r="M16" s="373"/>
      <c r="N16" s="373"/>
      <c r="O16" s="373"/>
      <c r="P16" s="373"/>
      <c r="Q16" s="374"/>
    </row>
    <row r="17" spans="1:17" s="153" customFormat="1" x14ac:dyDescent="0.3">
      <c r="A17" s="51">
        <v>44911</v>
      </c>
      <c r="B17" s="54" t="s">
        <v>44</v>
      </c>
      <c r="C17" s="55"/>
      <c r="D17" s="56"/>
      <c r="E17" s="57"/>
      <c r="F17" s="58"/>
      <c r="G17" s="59" t="str">
        <f t="shared" si="0"/>
        <v>休</v>
      </c>
      <c r="H17" s="52"/>
      <c r="I17" s="52"/>
      <c r="J17" s="52"/>
      <c r="K17" s="53"/>
      <c r="L17" s="372"/>
      <c r="M17" s="373"/>
      <c r="N17" s="373"/>
      <c r="O17" s="373"/>
      <c r="P17" s="373"/>
      <c r="Q17" s="374"/>
    </row>
    <row r="18" spans="1:17" s="153" customFormat="1" x14ac:dyDescent="0.3">
      <c r="A18" s="330">
        <v>44912</v>
      </c>
      <c r="B18" s="331" t="s">
        <v>45</v>
      </c>
      <c r="C18" s="332"/>
      <c r="D18" s="333"/>
      <c r="E18" s="334"/>
      <c r="F18" s="335"/>
      <c r="G18" s="336" t="str">
        <f t="shared" si="0"/>
        <v>休</v>
      </c>
      <c r="H18" s="337"/>
      <c r="I18" s="337"/>
      <c r="J18" s="337"/>
      <c r="K18" s="338"/>
      <c r="L18" s="372"/>
      <c r="M18" s="373"/>
      <c r="N18" s="373"/>
      <c r="O18" s="373"/>
      <c r="P18" s="373"/>
      <c r="Q18" s="374"/>
    </row>
    <row r="19" spans="1:17" s="153" customFormat="1" x14ac:dyDescent="0.3">
      <c r="A19" s="339">
        <v>44913</v>
      </c>
      <c r="B19" s="340" t="s">
        <v>46</v>
      </c>
      <c r="C19" s="341"/>
      <c r="D19" s="342"/>
      <c r="E19" s="343"/>
      <c r="F19" s="344"/>
      <c r="G19" s="345" t="str">
        <f t="shared" si="0"/>
        <v>休</v>
      </c>
      <c r="H19" s="346"/>
      <c r="I19" s="346"/>
      <c r="J19" s="346"/>
      <c r="K19" s="347"/>
      <c r="L19" s="372"/>
      <c r="M19" s="373"/>
      <c r="N19" s="373"/>
      <c r="O19" s="373"/>
      <c r="P19" s="373"/>
      <c r="Q19" s="374"/>
    </row>
    <row r="20" spans="1:17" s="153" customFormat="1" x14ac:dyDescent="0.3">
      <c r="A20" s="51">
        <v>44914</v>
      </c>
      <c r="B20" s="54" t="s">
        <v>47</v>
      </c>
      <c r="C20" s="55"/>
      <c r="D20" s="56"/>
      <c r="E20" s="57"/>
      <c r="F20" s="58"/>
      <c r="G20" s="59" t="str">
        <f t="shared" si="0"/>
        <v>休</v>
      </c>
      <c r="H20" s="52"/>
      <c r="I20" s="52"/>
      <c r="J20" s="52"/>
      <c r="K20" s="53"/>
      <c r="L20" s="372"/>
      <c r="M20" s="373"/>
      <c r="N20" s="373"/>
      <c r="O20" s="373"/>
      <c r="P20" s="373"/>
      <c r="Q20" s="374"/>
    </row>
    <row r="21" spans="1:17" s="153" customFormat="1" x14ac:dyDescent="0.3">
      <c r="A21" s="51">
        <v>44915</v>
      </c>
      <c r="B21" s="54" t="s">
        <v>48</v>
      </c>
      <c r="C21" s="55"/>
      <c r="D21" s="56"/>
      <c r="E21" s="57"/>
      <c r="F21" s="58"/>
      <c r="G21" s="59" t="str">
        <f t="shared" si="0"/>
        <v>休</v>
      </c>
      <c r="H21" s="52"/>
      <c r="I21" s="52"/>
      <c r="J21" s="52"/>
      <c r="K21" s="53"/>
      <c r="L21" s="372"/>
      <c r="M21" s="373"/>
      <c r="N21" s="373"/>
      <c r="O21" s="373"/>
      <c r="P21" s="373"/>
      <c r="Q21" s="374"/>
    </row>
    <row r="22" spans="1:17" s="94" customFormat="1" x14ac:dyDescent="0.3">
      <c r="A22" s="51">
        <v>44916</v>
      </c>
      <c r="B22" s="54" t="s">
        <v>49</v>
      </c>
      <c r="C22" s="55"/>
      <c r="D22" s="56"/>
      <c r="E22" s="57"/>
      <c r="F22" s="58"/>
      <c r="G22" s="59" t="str">
        <f t="shared" si="0"/>
        <v>休</v>
      </c>
      <c r="H22" s="52"/>
      <c r="I22" s="52"/>
      <c r="J22" s="52"/>
      <c r="K22" s="53"/>
      <c r="L22" s="372"/>
      <c r="M22" s="373"/>
      <c r="N22" s="373"/>
      <c r="O22" s="373"/>
      <c r="P22" s="373"/>
      <c r="Q22" s="374"/>
    </row>
    <row r="23" spans="1:17" s="155" customFormat="1" x14ac:dyDescent="0.3">
      <c r="A23" s="51">
        <v>44917</v>
      </c>
      <c r="B23" s="54" t="s">
        <v>50</v>
      </c>
      <c r="C23" s="55"/>
      <c r="D23" s="56"/>
      <c r="E23" s="57"/>
      <c r="F23" s="58"/>
      <c r="G23" s="59" t="str">
        <f t="shared" si="0"/>
        <v>休</v>
      </c>
      <c r="H23" s="52"/>
      <c r="I23" s="52"/>
      <c r="J23" s="52"/>
      <c r="K23" s="53"/>
      <c r="L23" s="372"/>
      <c r="M23" s="373"/>
      <c r="N23" s="373"/>
      <c r="O23" s="373"/>
      <c r="P23" s="373"/>
      <c r="Q23" s="374"/>
    </row>
    <row r="24" spans="1:17" s="153" customFormat="1" x14ac:dyDescent="0.3">
      <c r="A24" s="51">
        <v>44918</v>
      </c>
      <c r="B24" s="54" t="s">
        <v>44</v>
      </c>
      <c r="C24" s="55"/>
      <c r="D24" s="56"/>
      <c r="E24" s="57"/>
      <c r="F24" s="58"/>
      <c r="G24" s="59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2"/>
      <c r="I24" s="52"/>
      <c r="J24" s="52"/>
      <c r="K24" s="53"/>
      <c r="L24" s="372"/>
      <c r="M24" s="373"/>
      <c r="N24" s="373"/>
      <c r="O24" s="373"/>
      <c r="P24" s="373"/>
      <c r="Q24" s="374"/>
    </row>
    <row r="25" spans="1:17" s="153" customFormat="1" x14ac:dyDescent="0.3">
      <c r="A25" s="330">
        <v>44919</v>
      </c>
      <c r="B25" s="331" t="s">
        <v>45</v>
      </c>
      <c r="C25" s="332"/>
      <c r="D25" s="333"/>
      <c r="E25" s="334"/>
      <c r="F25" s="335"/>
      <c r="G25" s="336" t="str">
        <f t="shared" si="0"/>
        <v>休</v>
      </c>
      <c r="H25" s="337"/>
      <c r="I25" s="337"/>
      <c r="J25" s="337" t="s">
        <v>102</v>
      </c>
      <c r="K25" s="338"/>
      <c r="L25" s="372"/>
      <c r="M25" s="373"/>
      <c r="N25" s="373"/>
      <c r="O25" s="373"/>
      <c r="P25" s="373"/>
      <c r="Q25" s="374"/>
    </row>
    <row r="26" spans="1:17" s="153" customFormat="1" x14ac:dyDescent="0.3">
      <c r="A26" s="339">
        <v>44920</v>
      </c>
      <c r="B26" s="340" t="s">
        <v>46</v>
      </c>
      <c r="C26" s="341"/>
      <c r="D26" s="342"/>
      <c r="E26" s="343"/>
      <c r="F26" s="344"/>
      <c r="G26" s="345" t="str">
        <f t="shared" si="0"/>
        <v>休</v>
      </c>
      <c r="H26" s="346"/>
      <c r="I26" s="346"/>
      <c r="J26" s="346"/>
      <c r="K26" s="347"/>
      <c r="L26" s="372"/>
      <c r="M26" s="373"/>
      <c r="N26" s="373"/>
      <c r="O26" s="373"/>
      <c r="P26" s="373"/>
      <c r="Q26" s="374"/>
    </row>
    <row r="27" spans="1:17" s="153" customFormat="1" ht="17.25" thickBot="1" x14ac:dyDescent="0.35">
      <c r="A27" s="51">
        <v>44921</v>
      </c>
      <c r="B27" s="54" t="s">
        <v>47</v>
      </c>
      <c r="C27" s="55"/>
      <c r="D27" s="56"/>
      <c r="E27" s="57"/>
      <c r="F27" s="58"/>
      <c r="G27" s="59" t="str">
        <f t="shared" si="0"/>
        <v>休</v>
      </c>
      <c r="H27" s="52"/>
      <c r="I27" s="52"/>
      <c r="J27" s="52"/>
      <c r="K27" s="53"/>
      <c r="L27" s="375"/>
      <c r="M27" s="376"/>
      <c r="N27" s="376"/>
      <c r="O27" s="376"/>
      <c r="P27" s="376"/>
      <c r="Q27" s="377"/>
    </row>
    <row r="28" spans="1:17" s="153" customFormat="1" x14ac:dyDescent="0.3">
      <c r="A28" s="51">
        <v>44922</v>
      </c>
      <c r="B28" s="54" t="s">
        <v>48</v>
      </c>
      <c r="C28" s="55"/>
      <c r="D28" s="56"/>
      <c r="E28" s="57"/>
      <c r="F28" s="58"/>
      <c r="G28" s="59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2"/>
      <c r="I28" s="52"/>
      <c r="J28" s="52"/>
      <c r="K28" s="53"/>
    </row>
    <row r="29" spans="1:17" s="94" customFormat="1" x14ac:dyDescent="0.3">
      <c r="A29" s="51">
        <v>44923</v>
      </c>
      <c r="B29" s="54" t="s">
        <v>49</v>
      </c>
      <c r="C29" s="55"/>
      <c r="D29" s="56"/>
      <c r="E29" s="57"/>
      <c r="F29" s="58"/>
      <c r="G29" s="59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2"/>
      <c r="I29" s="52"/>
      <c r="J29" s="52"/>
      <c r="K29" s="53"/>
    </row>
    <row r="30" spans="1:17" s="155" customFormat="1" x14ac:dyDescent="0.3">
      <c r="A30" s="51">
        <v>44924</v>
      </c>
      <c r="B30" s="54" t="s">
        <v>50</v>
      </c>
      <c r="C30" s="55"/>
      <c r="D30" s="56"/>
      <c r="E30" s="57"/>
      <c r="F30" s="58"/>
      <c r="G30" s="59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2"/>
      <c r="I30" s="52"/>
      <c r="J30" s="52"/>
      <c r="K30" s="53"/>
    </row>
    <row r="31" spans="1:17" s="153" customFormat="1" x14ac:dyDescent="0.3">
      <c r="A31" s="51">
        <v>44925</v>
      </c>
      <c r="B31" s="54" t="s">
        <v>44</v>
      </c>
      <c r="C31" s="55"/>
      <c r="D31" s="56"/>
      <c r="E31" s="57"/>
      <c r="F31" s="58"/>
      <c r="G31" s="59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2"/>
      <c r="I31" s="52"/>
      <c r="J31" s="52"/>
      <c r="K31" s="53"/>
    </row>
    <row r="32" spans="1:17" s="153" customFormat="1" x14ac:dyDescent="0.3">
      <c r="A32" s="330">
        <v>44926</v>
      </c>
      <c r="B32" s="331" t="s">
        <v>45</v>
      </c>
      <c r="C32" s="332"/>
      <c r="D32" s="333"/>
      <c r="E32" s="334"/>
      <c r="F32" s="335"/>
      <c r="G32" s="336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337"/>
      <c r="I32" s="337"/>
      <c r="J32" s="337"/>
      <c r="K32" s="338"/>
    </row>
    <row r="33" spans="1:18" s="153" customFormat="1" x14ac:dyDescent="0.3">
      <c r="A33" s="51"/>
      <c r="B33" s="54"/>
      <c r="C33" s="55"/>
      <c r="D33" s="56"/>
      <c r="E33" s="57"/>
      <c r="F33" s="58"/>
      <c r="G33" s="59"/>
      <c r="H33" s="52"/>
      <c r="I33" s="52"/>
      <c r="J33" s="52"/>
      <c r="K33" s="53"/>
    </row>
    <row r="34" spans="1:18" s="153" customFormat="1" ht="17.25" thickBot="1" x14ac:dyDescent="0.35">
      <c r="A34" s="12"/>
      <c r="B34" s="12"/>
      <c r="C34" s="12"/>
      <c r="D34" s="12"/>
      <c r="E34" s="12"/>
      <c r="F34" s="12"/>
      <c r="G34" s="279">
        <f>SUM(G2:G33)</f>
        <v>11.5</v>
      </c>
      <c r="H34" s="279">
        <f>SUM(H2:H33)</f>
        <v>11.5</v>
      </c>
      <c r="I34" s="281">
        <f>SUM(I2:I33)</f>
        <v>0</v>
      </c>
      <c r="J34" s="281">
        <f>SUM(J2:J33)</f>
        <v>0</v>
      </c>
      <c r="K34" s="12"/>
      <c r="L34" s="12"/>
      <c r="M34" s="12"/>
      <c r="N34" s="12"/>
      <c r="O34" s="12"/>
      <c r="P34" s="12"/>
      <c r="Q34" s="12"/>
    </row>
    <row r="35" spans="1:18" ht="18" thickTop="1" thickBot="1" x14ac:dyDescent="0.35">
      <c r="A35" s="12"/>
      <c r="B35" s="12"/>
      <c r="C35" s="12"/>
      <c r="D35" s="12"/>
      <c r="E35" s="12"/>
      <c r="F35" s="12"/>
      <c r="G35" s="279">
        <f>SUM(G2:G34)</f>
        <v>23</v>
      </c>
      <c r="H35" s="280">
        <f>SUM(H2:H34)</f>
        <v>23</v>
      </c>
      <c r="I35" s="281">
        <f>SUM(I2:I34)</f>
        <v>0</v>
      </c>
      <c r="J35" s="281">
        <f>SUM(J2:J34)</f>
        <v>0</v>
      </c>
      <c r="K35" s="12"/>
      <c r="L35" s="12"/>
      <c r="M35" s="12"/>
      <c r="N35" s="12"/>
      <c r="O35" s="12"/>
      <c r="P35" s="12"/>
      <c r="Q35" s="12"/>
      <c r="R35" s="12"/>
    </row>
    <row r="36" spans="1:18" ht="18" thickTop="1" thickBo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7.25" thickBot="1" x14ac:dyDescent="0.35">
      <c r="A37" s="12"/>
      <c r="B37" s="12"/>
      <c r="C37" s="378" t="s">
        <v>10</v>
      </c>
      <c r="D37" s="379"/>
      <c r="E37" s="380"/>
      <c r="F37" s="381"/>
      <c r="G37" s="382"/>
      <c r="H37" s="12"/>
      <c r="I37" s="282" t="s">
        <v>19</v>
      </c>
      <c r="J37" s="283" t="s">
        <v>21</v>
      </c>
      <c r="K37" s="284" t="s">
        <v>22</v>
      </c>
      <c r="L37" s="12"/>
      <c r="M37" s="310" t="s">
        <v>11</v>
      </c>
      <c r="N37" s="383" t="s">
        <v>12</v>
      </c>
      <c r="O37" s="384"/>
      <c r="P37" s="385" t="s">
        <v>13</v>
      </c>
      <c r="Q37" s="384"/>
      <c r="R37" s="12"/>
    </row>
    <row r="38" spans="1:18" x14ac:dyDescent="0.3">
      <c r="A38" s="12"/>
      <c r="B38" s="12"/>
      <c r="C38" s="355" t="s">
        <v>26</v>
      </c>
      <c r="D38" s="356"/>
      <c r="E38" s="357" t="e">
        <f>E37*J38/K38</f>
        <v>#DIV/0!</v>
      </c>
      <c r="F38" s="358"/>
      <c r="G38" s="359"/>
      <c r="H38" s="12"/>
      <c r="I38" s="360" t="s">
        <v>25</v>
      </c>
      <c r="J38" s="285"/>
      <c r="K38" s="286"/>
      <c r="L38" s="12"/>
      <c r="M38" s="363">
        <v>25</v>
      </c>
      <c r="N38" s="287"/>
      <c r="O38" s="288"/>
      <c r="P38" s="289"/>
      <c r="Q38" s="288"/>
      <c r="R38" s="12"/>
    </row>
    <row r="39" spans="1:18" x14ac:dyDescent="0.3">
      <c r="A39" s="12"/>
      <c r="B39" s="12"/>
      <c r="C39" s="355" t="s">
        <v>28</v>
      </c>
      <c r="D39" s="356"/>
      <c r="E39" s="357">
        <f>I35</f>
        <v>0</v>
      </c>
      <c r="F39" s="358"/>
      <c r="G39" s="359"/>
      <c r="H39" s="12"/>
      <c r="I39" s="361"/>
      <c r="J39" s="290" t="s">
        <v>23</v>
      </c>
      <c r="K39" s="286"/>
      <c r="L39" s="291"/>
      <c r="M39" s="364"/>
      <c r="N39" s="292" t="s">
        <v>14</v>
      </c>
      <c r="O39" s="53" t="s">
        <v>15</v>
      </c>
      <c r="P39" s="293" t="s">
        <v>14</v>
      </c>
      <c r="Q39" s="53" t="s">
        <v>16</v>
      </c>
      <c r="R39" s="12"/>
    </row>
    <row r="40" spans="1:18" ht="17.25" thickBot="1" x14ac:dyDescent="0.35">
      <c r="A40" s="12"/>
      <c r="B40" s="12"/>
      <c r="C40" s="355" t="s">
        <v>29</v>
      </c>
      <c r="D40" s="356"/>
      <c r="E40" s="366">
        <f>J35</f>
        <v>0</v>
      </c>
      <c r="F40" s="367"/>
      <c r="G40" s="368"/>
      <c r="H40" s="12"/>
      <c r="I40" s="362"/>
      <c r="J40" s="294" t="s">
        <v>24</v>
      </c>
      <c r="K40" s="295"/>
      <c r="L40" s="291"/>
      <c r="M40" s="365"/>
      <c r="N40" s="292" t="s">
        <v>17</v>
      </c>
      <c r="O40" s="53">
        <v>300</v>
      </c>
      <c r="P40" s="293" t="s">
        <v>18</v>
      </c>
      <c r="Q40" s="53">
        <v>1.8</v>
      </c>
      <c r="R40" s="12"/>
    </row>
    <row r="41" spans="1:18" x14ac:dyDescent="0.3">
      <c r="A41" s="12"/>
      <c r="B41" s="12"/>
      <c r="C41" s="355" t="s">
        <v>30</v>
      </c>
      <c r="D41" s="356"/>
      <c r="E41" s="366"/>
      <c r="F41" s="367"/>
      <c r="G41" s="368"/>
      <c r="H41" s="12"/>
      <c r="I41" s="296"/>
      <c r="J41" s="296"/>
      <c r="K41" s="296"/>
      <c r="L41" s="296"/>
      <c r="N41" s="292">
        <v>10</v>
      </c>
      <c r="O41" s="53">
        <v>310</v>
      </c>
      <c r="P41" s="293">
        <v>5</v>
      </c>
      <c r="Q41" s="53">
        <v>1.9</v>
      </c>
      <c r="R41" s="12"/>
    </row>
    <row r="42" spans="1:18" ht="17.25" thickBot="1" x14ac:dyDescent="0.35">
      <c r="A42" s="12"/>
      <c r="B42" s="12"/>
      <c r="C42" s="355" t="s">
        <v>31</v>
      </c>
      <c r="D42" s="356"/>
      <c r="E42" s="366" t="e">
        <f>E38-E39-E40</f>
        <v>#DIV/0!</v>
      </c>
      <c r="F42" s="367"/>
      <c r="G42" s="368"/>
      <c r="H42" s="12"/>
      <c r="I42" s="12"/>
      <c r="J42" s="12"/>
      <c r="K42" s="297"/>
      <c r="L42" s="12"/>
      <c r="M42" s="12"/>
      <c r="N42" s="292">
        <v>15</v>
      </c>
      <c r="O42" s="53">
        <v>320</v>
      </c>
      <c r="P42" s="293">
        <v>10</v>
      </c>
      <c r="Q42" s="53">
        <v>2</v>
      </c>
      <c r="R42" s="12"/>
    </row>
    <row r="43" spans="1:18" x14ac:dyDescent="0.3">
      <c r="A43" s="12"/>
      <c r="B43" s="12"/>
      <c r="C43" s="355" t="s">
        <v>27</v>
      </c>
      <c r="D43" s="356"/>
      <c r="E43" s="389" t="e">
        <f>E42*0.033</f>
        <v>#DIV/0!</v>
      </c>
      <c r="F43" s="367"/>
      <c r="G43" s="368"/>
      <c r="H43" s="12"/>
      <c r="I43" s="282" t="s">
        <v>20</v>
      </c>
      <c r="J43" s="298" t="s">
        <v>33</v>
      </c>
      <c r="K43" s="299" t="s">
        <v>34</v>
      </c>
      <c r="L43" s="12"/>
      <c r="M43" s="300" t="s">
        <v>11</v>
      </c>
      <c r="N43" s="292">
        <v>20</v>
      </c>
      <c r="O43" s="53">
        <v>330</v>
      </c>
      <c r="P43" s="293">
        <v>15</v>
      </c>
      <c r="Q43" s="53">
        <v>2.1</v>
      </c>
      <c r="R43" s="12"/>
    </row>
    <row r="44" spans="1:18" ht="17.25" thickBot="1" x14ac:dyDescent="0.35">
      <c r="A44" s="12"/>
      <c r="B44" s="12"/>
      <c r="C44" s="390" t="s">
        <v>32</v>
      </c>
      <c r="D44" s="391"/>
      <c r="E44" s="392" t="e">
        <f>E42-E41-E43</f>
        <v>#DIV/0!</v>
      </c>
      <c r="F44" s="393"/>
      <c r="G44" s="394"/>
      <c r="H44" s="12"/>
      <c r="I44" s="395"/>
      <c r="J44" s="301"/>
      <c r="K44" s="302"/>
      <c r="L44" s="408"/>
      <c r="M44" s="397"/>
      <c r="N44" s="292">
        <v>25</v>
      </c>
      <c r="O44" s="53">
        <v>340</v>
      </c>
      <c r="P44" s="293">
        <v>20</v>
      </c>
      <c r="Q44" s="53">
        <v>2.2000000000000002</v>
      </c>
      <c r="R44" s="12"/>
    </row>
    <row r="45" spans="1:18" ht="17.25" thickBot="1" x14ac:dyDescent="0.35">
      <c r="A45" s="12"/>
      <c r="B45" s="12"/>
      <c r="C45" s="12"/>
      <c r="D45" s="12"/>
      <c r="E45" s="12"/>
      <c r="F45" s="12"/>
      <c r="G45" s="303"/>
      <c r="H45" s="12"/>
      <c r="I45" s="396"/>
      <c r="J45" s="304" t="s">
        <v>35</v>
      </c>
      <c r="K45" s="305"/>
      <c r="L45" s="408"/>
      <c r="M45" s="365"/>
      <c r="N45" s="292">
        <v>30</v>
      </c>
      <c r="O45" s="53">
        <v>350</v>
      </c>
      <c r="P45" s="293">
        <v>25</v>
      </c>
      <c r="Q45" s="53">
        <v>2.2999999999999998</v>
      </c>
      <c r="R45" s="12"/>
    </row>
    <row r="46" spans="1:18" ht="17.25" thickBot="1" x14ac:dyDescent="0.35">
      <c r="A46" s="12"/>
      <c r="B46" s="12"/>
      <c r="C46" s="12"/>
      <c r="D46" s="12"/>
      <c r="E46" s="12"/>
      <c r="F46" s="12"/>
      <c r="G46" s="12"/>
      <c r="H46" s="303"/>
      <c r="I46" s="398"/>
      <c r="J46" s="398"/>
      <c r="K46" s="398"/>
      <c r="L46" s="398"/>
      <c r="N46" s="292">
        <v>35</v>
      </c>
      <c r="O46" s="53">
        <v>360</v>
      </c>
      <c r="P46" s="293">
        <v>30</v>
      </c>
      <c r="Q46" s="53">
        <v>2.4</v>
      </c>
      <c r="R46" s="12"/>
    </row>
    <row r="47" spans="1:18" ht="17.25" thickBot="1" x14ac:dyDescent="0.35">
      <c r="A47" s="12"/>
      <c r="B47" s="12"/>
      <c r="C47" s="12"/>
      <c r="D47" s="12"/>
      <c r="E47" s="12"/>
      <c r="F47" s="12"/>
      <c r="G47" s="12"/>
      <c r="H47" s="12"/>
      <c r="I47" s="399" t="s">
        <v>36</v>
      </c>
      <c r="J47" s="400"/>
      <c r="K47" s="401"/>
      <c r="L47" s="12"/>
      <c r="M47" s="12"/>
      <c r="N47" s="292">
        <v>40</v>
      </c>
      <c r="O47" s="53">
        <v>370</v>
      </c>
      <c r="P47" s="293">
        <v>35</v>
      </c>
      <c r="Q47" s="53">
        <v>2.5</v>
      </c>
      <c r="R47" s="12"/>
    </row>
    <row r="48" spans="1:18" x14ac:dyDescent="0.3">
      <c r="A48" s="12"/>
      <c r="B48" s="12"/>
      <c r="C48" s="12"/>
      <c r="D48" s="12"/>
      <c r="E48" s="12"/>
      <c r="F48" s="12"/>
      <c r="G48" s="306"/>
      <c r="H48" s="12"/>
      <c r="I48" s="402"/>
      <c r="J48" s="403"/>
      <c r="K48" s="404"/>
      <c r="L48" s="12"/>
      <c r="M48" s="12"/>
      <c r="N48" s="292">
        <v>45</v>
      </c>
      <c r="O48" s="53">
        <v>380</v>
      </c>
      <c r="P48" s="293">
        <v>40</v>
      </c>
      <c r="Q48" s="53">
        <v>2.6</v>
      </c>
      <c r="R48" s="12"/>
    </row>
    <row r="49" spans="1:18" x14ac:dyDescent="0.3">
      <c r="A49" s="12"/>
      <c r="B49" s="12"/>
      <c r="C49" s="12"/>
      <c r="D49" s="12"/>
      <c r="E49" s="12"/>
      <c r="F49" s="12"/>
      <c r="G49" s="12"/>
      <c r="H49" s="12"/>
      <c r="I49" s="405"/>
      <c r="J49" s="406"/>
      <c r="K49" s="407"/>
      <c r="L49" s="12"/>
      <c r="M49" s="12"/>
      <c r="N49" s="292">
        <v>50</v>
      </c>
      <c r="O49" s="53">
        <v>390</v>
      </c>
      <c r="P49" s="293">
        <v>45</v>
      </c>
      <c r="Q49" s="53">
        <v>2.7</v>
      </c>
      <c r="R49" s="12"/>
    </row>
    <row r="50" spans="1:18" ht="17.25" thickBot="1" x14ac:dyDescent="0.35">
      <c r="A50" s="12"/>
      <c r="B50" s="12"/>
      <c r="C50" s="12"/>
      <c r="D50" s="12"/>
      <c r="E50" s="12"/>
      <c r="F50" s="12"/>
      <c r="G50" s="12"/>
      <c r="H50" s="12"/>
      <c r="I50" s="386"/>
      <c r="J50" s="387"/>
      <c r="K50" s="388"/>
      <c r="L50" s="12"/>
      <c r="M50" s="12"/>
      <c r="N50" s="292">
        <v>55</v>
      </c>
      <c r="O50" s="53">
        <v>400</v>
      </c>
      <c r="P50" s="293">
        <v>50</v>
      </c>
      <c r="Q50" s="53">
        <v>2.8</v>
      </c>
      <c r="R50" s="12"/>
    </row>
    <row r="51" spans="1:1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92">
        <v>60</v>
      </c>
      <c r="O51" s="53">
        <v>410</v>
      </c>
      <c r="P51" s="293">
        <v>55</v>
      </c>
      <c r="Q51" s="53">
        <v>2.9</v>
      </c>
      <c r="R51" s="12"/>
    </row>
    <row r="52" spans="1:1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92">
        <v>65</v>
      </c>
      <c r="O52" s="53">
        <v>420</v>
      </c>
      <c r="P52" s="293">
        <v>60</v>
      </c>
      <c r="Q52" s="53">
        <v>3</v>
      </c>
      <c r="R52" s="12"/>
    </row>
    <row r="53" spans="1:18" ht="17.2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307">
        <v>70</v>
      </c>
      <c r="O53" s="308">
        <v>430</v>
      </c>
      <c r="P53" s="309">
        <v>65</v>
      </c>
      <c r="Q53" s="308">
        <v>3.1</v>
      </c>
      <c r="R53" s="12"/>
    </row>
    <row r="54" spans="1:1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92">
        <v>75</v>
      </c>
      <c r="O54" s="53">
        <v>440</v>
      </c>
      <c r="P54" s="293">
        <v>70</v>
      </c>
      <c r="Q54" s="53">
        <v>3.2</v>
      </c>
      <c r="R54" s="12"/>
    </row>
    <row r="55" spans="1:18" ht="17.25" thickBot="1" x14ac:dyDescent="0.35">
      <c r="N55" s="307">
        <v>80</v>
      </c>
      <c r="O55" s="308">
        <v>450</v>
      </c>
      <c r="P55" s="309">
        <v>75</v>
      </c>
      <c r="Q55" s="308">
        <v>3.3</v>
      </c>
    </row>
    <row r="56" spans="1:18" x14ac:dyDescent="0.3">
      <c r="N56" s="292">
        <v>85</v>
      </c>
      <c r="O56" s="53">
        <v>460</v>
      </c>
      <c r="P56" s="293">
        <v>80</v>
      </c>
      <c r="Q56" s="53">
        <v>3.4</v>
      </c>
    </row>
    <row r="57" spans="1:18" ht="17.25" thickBot="1" x14ac:dyDescent="0.35">
      <c r="N57" s="307">
        <v>90</v>
      </c>
      <c r="O57" s="308">
        <v>470</v>
      </c>
      <c r="P57" s="309">
        <v>85</v>
      </c>
      <c r="Q57" s="308">
        <v>3.5</v>
      </c>
    </row>
    <row r="58" spans="1:18" x14ac:dyDescent="0.3">
      <c r="N58" s="292">
        <v>95</v>
      </c>
      <c r="O58" s="53">
        <v>480</v>
      </c>
      <c r="P58" s="293">
        <v>90</v>
      </c>
      <c r="Q58" s="53">
        <v>3.6</v>
      </c>
    </row>
    <row r="59" spans="1:18" ht="17.25" thickBot="1" x14ac:dyDescent="0.35">
      <c r="N59" s="307">
        <v>100</v>
      </c>
      <c r="O59" s="308">
        <v>490</v>
      </c>
      <c r="P59" s="309">
        <v>95</v>
      </c>
      <c r="Q59" s="308">
        <v>3.7</v>
      </c>
    </row>
    <row r="60" spans="1:18" x14ac:dyDescent="0.3">
      <c r="N60" s="292">
        <v>105</v>
      </c>
      <c r="O60" s="53">
        <v>500</v>
      </c>
      <c r="P60" s="293">
        <v>100</v>
      </c>
      <c r="Q60" s="53">
        <v>3.8</v>
      </c>
    </row>
    <row r="61" spans="1:18" ht="17.25" thickBot="1" x14ac:dyDescent="0.35">
      <c r="N61" s="307">
        <v>110</v>
      </c>
      <c r="O61" s="308">
        <v>510</v>
      </c>
      <c r="P61" s="309">
        <v>105</v>
      </c>
      <c r="Q61" s="308">
        <v>3.9</v>
      </c>
    </row>
    <row r="62" spans="1:18" x14ac:dyDescent="0.3">
      <c r="N62" s="292">
        <v>115</v>
      </c>
      <c r="O62" s="53">
        <v>520</v>
      </c>
      <c r="P62" s="293">
        <v>110</v>
      </c>
      <c r="Q62" s="53">
        <v>4</v>
      </c>
    </row>
    <row r="63" spans="1:18" ht="17.25" thickBot="1" x14ac:dyDescent="0.35">
      <c r="N63" s="307">
        <v>120</v>
      </c>
      <c r="O63" s="308">
        <v>530</v>
      </c>
      <c r="P63" s="309">
        <v>115</v>
      </c>
      <c r="Q63" s="308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M44:M45"/>
    <mergeCell ref="I46:L46"/>
    <mergeCell ref="I47:K47"/>
    <mergeCell ref="I48:K48"/>
    <mergeCell ref="I49:K49"/>
    <mergeCell ref="L44:L45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L1:Q27"/>
    <mergeCell ref="C37:D37"/>
    <mergeCell ref="E37:G37"/>
    <mergeCell ref="N37:O37"/>
    <mergeCell ref="P37:Q37"/>
    <mergeCell ref="C38:D38"/>
    <mergeCell ref="E38:G38"/>
    <mergeCell ref="I38:I40"/>
    <mergeCell ref="M38:M40"/>
    <mergeCell ref="C39:D39"/>
    <mergeCell ref="E39:G39"/>
    <mergeCell ref="C40:D40"/>
    <mergeCell ref="E40:G40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M35" sqref="M35"/>
    </sheetView>
  </sheetViews>
  <sheetFormatPr defaultColWidth="12.375" defaultRowHeight="16.5" x14ac:dyDescent="0.3"/>
  <cols>
    <col min="1" max="1" width="12.375" style="131" customWidth="1"/>
    <col min="2" max="2" width="4.375" style="131" customWidth="1"/>
    <col min="3" max="3" width="4.5" style="131" customWidth="1"/>
    <col min="4" max="4" width="4.25" style="131" customWidth="1"/>
    <col min="5" max="5" width="4.375" style="131" customWidth="1"/>
    <col min="6" max="6" width="4.25" style="131" customWidth="1"/>
    <col min="7" max="7" width="8.375" style="131" customWidth="1"/>
    <col min="8" max="8" width="9.625" style="131" customWidth="1"/>
    <col min="9" max="9" width="11.5" style="131" customWidth="1"/>
    <col min="10" max="10" width="11" style="131" bestFit="1" customWidth="1"/>
    <col min="11" max="11" width="12" style="131" customWidth="1"/>
    <col min="12" max="255" width="9" style="131" customWidth="1"/>
    <col min="256" max="16384" width="12.375" style="131"/>
  </cols>
  <sheetData>
    <row r="1" spans="1:18" s="12" customFormat="1" ht="17.25" customHeight="1" thickBot="1" x14ac:dyDescent="0.35">
      <c r="A1" s="270" t="s">
        <v>2</v>
      </c>
      <c r="B1" s="271" t="s">
        <v>3</v>
      </c>
      <c r="C1" s="272" t="s">
        <v>4</v>
      </c>
      <c r="D1" s="273" t="s">
        <v>5</v>
      </c>
      <c r="E1" s="274" t="s">
        <v>4</v>
      </c>
      <c r="F1" s="275" t="s">
        <v>5</v>
      </c>
      <c r="G1" s="276" t="s">
        <v>6</v>
      </c>
      <c r="H1" s="277" t="s">
        <v>7</v>
      </c>
      <c r="I1" s="277" t="s">
        <v>28</v>
      </c>
      <c r="J1" s="276" t="s">
        <v>43</v>
      </c>
      <c r="K1" s="278" t="s">
        <v>8</v>
      </c>
      <c r="L1" s="369" t="s">
        <v>9</v>
      </c>
      <c r="M1" s="370"/>
      <c r="N1" s="370"/>
      <c r="O1" s="370"/>
      <c r="P1" s="370"/>
      <c r="Q1" s="371"/>
      <c r="R1" s="12">
        <v>35</v>
      </c>
    </row>
    <row r="2" spans="1:18" s="155" customFormat="1" ht="19.5" customHeight="1" thickTop="1" x14ac:dyDescent="0.3">
      <c r="A2" s="51">
        <v>44896</v>
      </c>
      <c r="B2" s="54" t="s">
        <v>342</v>
      </c>
      <c r="C2" s="55"/>
      <c r="D2" s="56"/>
      <c r="E2" s="57"/>
      <c r="F2" s="58"/>
      <c r="G2" s="59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2"/>
      <c r="I2" s="52"/>
      <c r="J2" s="52"/>
      <c r="K2" s="53"/>
      <c r="L2" s="372"/>
      <c r="M2" s="373"/>
      <c r="N2" s="373"/>
      <c r="O2" s="373"/>
      <c r="P2" s="373"/>
      <c r="Q2" s="374"/>
    </row>
    <row r="3" spans="1:18" s="153" customFormat="1" x14ac:dyDescent="0.3">
      <c r="A3" s="51">
        <v>44897</v>
      </c>
      <c r="B3" s="54" t="s">
        <v>44</v>
      </c>
      <c r="C3" s="55"/>
      <c r="D3" s="56"/>
      <c r="E3" s="57"/>
      <c r="F3" s="58"/>
      <c r="G3" s="59" t="str">
        <f t="shared" si="0"/>
        <v>休</v>
      </c>
      <c r="H3" s="52"/>
      <c r="I3" s="52"/>
      <c r="J3" s="52"/>
      <c r="K3" s="53"/>
      <c r="L3" s="372"/>
      <c r="M3" s="373"/>
      <c r="N3" s="373"/>
      <c r="O3" s="373"/>
      <c r="P3" s="373"/>
      <c r="Q3" s="374"/>
    </row>
    <row r="4" spans="1:18" s="153" customFormat="1" ht="14.25" customHeight="1" x14ac:dyDescent="0.3">
      <c r="A4" s="330">
        <v>44898</v>
      </c>
      <c r="B4" s="331" t="s">
        <v>45</v>
      </c>
      <c r="C4" s="332"/>
      <c r="D4" s="333"/>
      <c r="E4" s="334"/>
      <c r="F4" s="335"/>
      <c r="G4" s="336" t="str">
        <f t="shared" si="0"/>
        <v>休</v>
      </c>
      <c r="H4" s="337"/>
      <c r="I4" s="337"/>
      <c r="J4" s="337"/>
      <c r="K4" s="338"/>
      <c r="L4" s="372"/>
      <c r="M4" s="373"/>
      <c r="N4" s="373"/>
      <c r="O4" s="373"/>
      <c r="P4" s="373"/>
      <c r="Q4" s="374"/>
    </row>
    <row r="5" spans="1:18" s="153" customFormat="1" x14ac:dyDescent="0.3">
      <c r="A5" s="339">
        <v>44899</v>
      </c>
      <c r="B5" s="340" t="s">
        <v>46</v>
      </c>
      <c r="C5" s="341"/>
      <c r="D5" s="342"/>
      <c r="E5" s="343"/>
      <c r="F5" s="344"/>
      <c r="G5" s="345" t="str">
        <f t="shared" si="0"/>
        <v>休</v>
      </c>
      <c r="H5" s="346"/>
      <c r="I5" s="346"/>
      <c r="J5" s="346"/>
      <c r="K5" s="347"/>
      <c r="L5" s="372"/>
      <c r="M5" s="373"/>
      <c r="N5" s="373"/>
      <c r="O5" s="373"/>
      <c r="P5" s="373"/>
      <c r="Q5" s="374"/>
    </row>
    <row r="6" spans="1:18" s="153" customFormat="1" x14ac:dyDescent="0.3">
      <c r="A6" s="51">
        <v>44900</v>
      </c>
      <c r="B6" s="54" t="s">
        <v>47</v>
      </c>
      <c r="C6" s="55"/>
      <c r="D6" s="56"/>
      <c r="E6" s="57"/>
      <c r="F6" s="58"/>
      <c r="G6" s="59" t="str">
        <f t="shared" si="0"/>
        <v>休</v>
      </c>
      <c r="H6" s="52"/>
      <c r="I6" s="52"/>
      <c r="J6" s="52"/>
      <c r="K6" s="53"/>
      <c r="L6" s="372"/>
      <c r="M6" s="373"/>
      <c r="N6" s="373"/>
      <c r="O6" s="373"/>
      <c r="P6" s="373"/>
      <c r="Q6" s="374"/>
    </row>
    <row r="7" spans="1:18" s="153" customFormat="1" x14ac:dyDescent="0.3">
      <c r="A7" s="51">
        <v>44901</v>
      </c>
      <c r="B7" s="54" t="s">
        <v>48</v>
      </c>
      <c r="C7" s="55"/>
      <c r="D7" s="56"/>
      <c r="E7" s="57"/>
      <c r="F7" s="58"/>
      <c r="G7" s="59" t="str">
        <f t="shared" si="0"/>
        <v>休</v>
      </c>
      <c r="H7" s="52"/>
      <c r="I7" s="52"/>
      <c r="J7" s="52"/>
      <c r="K7" s="53"/>
      <c r="L7" s="372"/>
      <c r="M7" s="373"/>
      <c r="N7" s="373"/>
      <c r="O7" s="373"/>
      <c r="P7" s="373"/>
      <c r="Q7" s="374"/>
    </row>
    <row r="8" spans="1:18" s="94" customFormat="1" x14ac:dyDescent="0.3">
      <c r="A8" s="51">
        <v>44902</v>
      </c>
      <c r="B8" s="54" t="s">
        <v>49</v>
      </c>
      <c r="C8" s="55"/>
      <c r="D8" s="56"/>
      <c r="E8" s="57"/>
      <c r="F8" s="58"/>
      <c r="G8" s="59" t="str">
        <f t="shared" si="0"/>
        <v>休</v>
      </c>
      <c r="H8" s="52"/>
      <c r="I8" s="52"/>
      <c r="J8" s="52"/>
      <c r="K8" s="53"/>
      <c r="L8" s="372"/>
      <c r="M8" s="373"/>
      <c r="N8" s="373"/>
      <c r="O8" s="373"/>
      <c r="P8" s="373"/>
      <c r="Q8" s="374"/>
    </row>
    <row r="9" spans="1:18" s="155" customFormat="1" x14ac:dyDescent="0.3">
      <c r="A9" s="51">
        <v>44903</v>
      </c>
      <c r="B9" s="54" t="s">
        <v>50</v>
      </c>
      <c r="C9" s="55"/>
      <c r="D9" s="56"/>
      <c r="E9" s="57"/>
      <c r="F9" s="58"/>
      <c r="G9" s="59" t="str">
        <f t="shared" si="0"/>
        <v>休</v>
      </c>
      <c r="H9" s="52"/>
      <c r="I9" s="52"/>
      <c r="J9" s="52"/>
      <c r="K9" s="53"/>
      <c r="L9" s="372"/>
      <c r="M9" s="373"/>
      <c r="N9" s="373"/>
      <c r="O9" s="373"/>
      <c r="P9" s="373"/>
      <c r="Q9" s="374"/>
    </row>
    <row r="10" spans="1:18" s="153" customFormat="1" x14ac:dyDescent="0.3">
      <c r="A10" s="51">
        <v>44904</v>
      </c>
      <c r="B10" s="54" t="s">
        <v>44</v>
      </c>
      <c r="C10" s="55"/>
      <c r="D10" s="56"/>
      <c r="E10" s="57"/>
      <c r="F10" s="58"/>
      <c r="G10" s="59" t="str">
        <f t="shared" si="0"/>
        <v>休</v>
      </c>
      <c r="H10" s="52"/>
      <c r="I10" s="52"/>
      <c r="J10" s="52"/>
      <c r="K10" s="53"/>
      <c r="L10" s="372"/>
      <c r="M10" s="373"/>
      <c r="N10" s="373"/>
      <c r="O10" s="373"/>
      <c r="P10" s="373"/>
      <c r="Q10" s="374"/>
    </row>
    <row r="11" spans="1:18" s="153" customFormat="1" x14ac:dyDescent="0.3">
      <c r="A11" s="330">
        <v>44905</v>
      </c>
      <c r="B11" s="331" t="s">
        <v>45</v>
      </c>
      <c r="C11" s="332"/>
      <c r="D11" s="333"/>
      <c r="E11" s="334"/>
      <c r="F11" s="335"/>
      <c r="G11" s="336" t="str">
        <f t="shared" si="0"/>
        <v>休</v>
      </c>
      <c r="H11" s="337"/>
      <c r="I11" s="337"/>
      <c r="J11" s="337"/>
      <c r="K11" s="338"/>
      <c r="L11" s="372"/>
      <c r="M11" s="373"/>
      <c r="N11" s="373"/>
      <c r="O11" s="373"/>
      <c r="P11" s="373"/>
      <c r="Q11" s="374"/>
    </row>
    <row r="12" spans="1:18" s="153" customFormat="1" x14ac:dyDescent="0.3">
      <c r="A12" s="339">
        <v>44906</v>
      </c>
      <c r="B12" s="340" t="s">
        <v>46</v>
      </c>
      <c r="C12" s="341"/>
      <c r="D12" s="342"/>
      <c r="E12" s="343"/>
      <c r="F12" s="344"/>
      <c r="G12" s="345" t="str">
        <f t="shared" si="0"/>
        <v>休</v>
      </c>
      <c r="H12" s="346"/>
      <c r="I12" s="346"/>
      <c r="J12" s="346"/>
      <c r="K12" s="347"/>
      <c r="L12" s="372"/>
      <c r="M12" s="373"/>
      <c r="N12" s="373"/>
      <c r="O12" s="373"/>
      <c r="P12" s="373"/>
      <c r="Q12" s="374"/>
    </row>
    <row r="13" spans="1:18" s="153" customFormat="1" x14ac:dyDescent="0.3">
      <c r="A13" s="51">
        <v>44907</v>
      </c>
      <c r="B13" s="54" t="s">
        <v>47</v>
      </c>
      <c r="C13" s="55"/>
      <c r="D13" s="56"/>
      <c r="E13" s="57"/>
      <c r="F13" s="58"/>
      <c r="G13" s="59" t="str">
        <f t="shared" si="0"/>
        <v>休</v>
      </c>
      <c r="H13" s="52"/>
      <c r="I13" s="52"/>
      <c r="J13" s="52"/>
      <c r="K13" s="53"/>
      <c r="L13" s="372"/>
      <c r="M13" s="373"/>
      <c r="N13" s="373"/>
      <c r="O13" s="373"/>
      <c r="P13" s="373"/>
      <c r="Q13" s="374"/>
    </row>
    <row r="14" spans="1:18" s="153" customFormat="1" x14ac:dyDescent="0.3">
      <c r="A14" s="51">
        <v>44908</v>
      </c>
      <c r="B14" s="54" t="s">
        <v>48</v>
      </c>
      <c r="C14" s="55"/>
      <c r="D14" s="56"/>
      <c r="E14" s="57"/>
      <c r="F14" s="58"/>
      <c r="G14" s="59" t="str">
        <f t="shared" si="0"/>
        <v>休</v>
      </c>
      <c r="H14" s="52"/>
      <c r="I14" s="52"/>
      <c r="J14" s="52"/>
      <c r="K14" s="53"/>
      <c r="L14" s="372"/>
      <c r="M14" s="373"/>
      <c r="N14" s="373"/>
      <c r="O14" s="373"/>
      <c r="P14" s="373"/>
      <c r="Q14" s="374"/>
    </row>
    <row r="15" spans="1:18" s="94" customFormat="1" x14ac:dyDescent="0.3">
      <c r="A15" s="51">
        <v>44909</v>
      </c>
      <c r="B15" s="54" t="s">
        <v>49</v>
      </c>
      <c r="C15" s="55"/>
      <c r="D15" s="56"/>
      <c r="E15" s="57"/>
      <c r="F15" s="58"/>
      <c r="G15" s="59" t="str">
        <f t="shared" si="0"/>
        <v>休</v>
      </c>
      <c r="H15" s="52"/>
      <c r="I15" s="52"/>
      <c r="J15" s="52"/>
      <c r="K15" s="53"/>
      <c r="L15" s="372"/>
      <c r="M15" s="373"/>
      <c r="N15" s="373"/>
      <c r="O15" s="373"/>
      <c r="P15" s="373"/>
      <c r="Q15" s="374"/>
    </row>
    <row r="16" spans="1:18" s="155" customFormat="1" x14ac:dyDescent="0.3">
      <c r="A16" s="51">
        <v>44910</v>
      </c>
      <c r="B16" s="54" t="s">
        <v>50</v>
      </c>
      <c r="C16" s="55"/>
      <c r="D16" s="56"/>
      <c r="E16" s="57"/>
      <c r="F16" s="58"/>
      <c r="G16" s="59" t="str">
        <f t="shared" si="0"/>
        <v>休</v>
      </c>
      <c r="H16" s="52"/>
      <c r="I16" s="52"/>
      <c r="J16" s="52"/>
      <c r="K16" s="53"/>
      <c r="L16" s="372"/>
      <c r="M16" s="373"/>
      <c r="N16" s="373"/>
      <c r="O16" s="373"/>
      <c r="P16" s="373"/>
      <c r="Q16" s="374"/>
    </row>
    <row r="17" spans="1:17" s="153" customFormat="1" x14ac:dyDescent="0.3">
      <c r="A17" s="51">
        <v>44911</v>
      </c>
      <c r="B17" s="54" t="s">
        <v>44</v>
      </c>
      <c r="C17" s="55"/>
      <c r="D17" s="56"/>
      <c r="E17" s="57"/>
      <c r="F17" s="58"/>
      <c r="G17" s="59" t="str">
        <f t="shared" si="0"/>
        <v>休</v>
      </c>
      <c r="H17" s="52"/>
      <c r="I17" s="52"/>
      <c r="J17" s="52"/>
      <c r="K17" s="53"/>
      <c r="L17" s="372"/>
      <c r="M17" s="373"/>
      <c r="N17" s="373"/>
      <c r="O17" s="373"/>
      <c r="P17" s="373"/>
      <c r="Q17" s="374"/>
    </row>
    <row r="18" spans="1:17" s="153" customFormat="1" x14ac:dyDescent="0.3">
      <c r="A18" s="330">
        <v>44912</v>
      </c>
      <c r="B18" s="331" t="s">
        <v>45</v>
      </c>
      <c r="C18" s="332"/>
      <c r="D18" s="333"/>
      <c r="E18" s="334"/>
      <c r="F18" s="335"/>
      <c r="G18" s="336" t="str">
        <f t="shared" si="0"/>
        <v>休</v>
      </c>
      <c r="H18" s="337"/>
      <c r="I18" s="337"/>
      <c r="J18" s="337"/>
      <c r="K18" s="338"/>
      <c r="L18" s="372"/>
      <c r="M18" s="373"/>
      <c r="N18" s="373"/>
      <c r="O18" s="373"/>
      <c r="P18" s="373"/>
      <c r="Q18" s="374"/>
    </row>
    <row r="19" spans="1:17" s="153" customFormat="1" x14ac:dyDescent="0.3">
      <c r="A19" s="339">
        <v>44913</v>
      </c>
      <c r="B19" s="340" t="s">
        <v>46</v>
      </c>
      <c r="C19" s="341"/>
      <c r="D19" s="342"/>
      <c r="E19" s="343"/>
      <c r="F19" s="344"/>
      <c r="G19" s="345" t="str">
        <f t="shared" si="0"/>
        <v>休</v>
      </c>
      <c r="H19" s="346"/>
      <c r="I19" s="346"/>
      <c r="J19" s="346"/>
      <c r="K19" s="347"/>
      <c r="L19" s="372"/>
      <c r="M19" s="373"/>
      <c r="N19" s="373"/>
      <c r="O19" s="373"/>
      <c r="P19" s="373"/>
      <c r="Q19" s="374"/>
    </row>
    <row r="20" spans="1:17" s="153" customFormat="1" x14ac:dyDescent="0.3">
      <c r="A20" s="51">
        <v>44914</v>
      </c>
      <c r="B20" s="54" t="s">
        <v>47</v>
      </c>
      <c r="C20" s="55"/>
      <c r="D20" s="56"/>
      <c r="E20" s="57"/>
      <c r="F20" s="58"/>
      <c r="G20" s="59" t="str">
        <f t="shared" si="0"/>
        <v>休</v>
      </c>
      <c r="H20" s="52"/>
      <c r="I20" s="52"/>
      <c r="J20" s="52"/>
      <c r="K20" s="53"/>
      <c r="L20" s="372"/>
      <c r="M20" s="373"/>
      <c r="N20" s="373"/>
      <c r="O20" s="373"/>
      <c r="P20" s="373"/>
      <c r="Q20" s="374"/>
    </row>
    <row r="21" spans="1:17" s="153" customFormat="1" x14ac:dyDescent="0.3">
      <c r="A21" s="51">
        <v>44915</v>
      </c>
      <c r="B21" s="54" t="s">
        <v>48</v>
      </c>
      <c r="C21" s="55"/>
      <c r="D21" s="56"/>
      <c r="E21" s="57"/>
      <c r="F21" s="58"/>
      <c r="G21" s="59" t="str">
        <f t="shared" si="0"/>
        <v>休</v>
      </c>
      <c r="H21" s="52"/>
      <c r="I21" s="52"/>
      <c r="J21" s="52"/>
      <c r="K21" s="53"/>
      <c r="L21" s="372"/>
      <c r="M21" s="373"/>
      <c r="N21" s="373"/>
      <c r="O21" s="373"/>
      <c r="P21" s="373"/>
      <c r="Q21" s="374"/>
    </row>
    <row r="22" spans="1:17" s="94" customFormat="1" x14ac:dyDescent="0.3">
      <c r="A22" s="51">
        <v>44916</v>
      </c>
      <c r="B22" s="54" t="s">
        <v>49</v>
      </c>
      <c r="C22" s="55"/>
      <c r="D22" s="56"/>
      <c r="E22" s="57"/>
      <c r="F22" s="58"/>
      <c r="G22" s="59" t="str">
        <f t="shared" si="0"/>
        <v>休</v>
      </c>
      <c r="H22" s="52"/>
      <c r="I22" s="52"/>
      <c r="J22" s="52"/>
      <c r="K22" s="53"/>
      <c r="L22" s="372"/>
      <c r="M22" s="373"/>
      <c r="N22" s="373"/>
      <c r="O22" s="373"/>
      <c r="P22" s="373"/>
      <c r="Q22" s="374"/>
    </row>
    <row r="23" spans="1:17" s="155" customFormat="1" x14ac:dyDescent="0.3">
      <c r="A23" s="51">
        <v>44917</v>
      </c>
      <c r="B23" s="54" t="s">
        <v>50</v>
      </c>
      <c r="C23" s="55"/>
      <c r="D23" s="56"/>
      <c r="E23" s="57"/>
      <c r="F23" s="58"/>
      <c r="G23" s="59" t="str">
        <f t="shared" si="0"/>
        <v>休</v>
      </c>
      <c r="H23" s="52"/>
      <c r="I23" s="52"/>
      <c r="J23" s="52"/>
      <c r="K23" s="53"/>
      <c r="L23" s="372"/>
      <c r="M23" s="373"/>
      <c r="N23" s="373"/>
      <c r="O23" s="373"/>
      <c r="P23" s="373"/>
      <c r="Q23" s="374"/>
    </row>
    <row r="24" spans="1:17" s="153" customFormat="1" x14ac:dyDescent="0.3">
      <c r="A24" s="51">
        <v>44918</v>
      </c>
      <c r="B24" s="54" t="s">
        <v>44</v>
      </c>
      <c r="C24" s="55"/>
      <c r="D24" s="56"/>
      <c r="E24" s="57"/>
      <c r="F24" s="58"/>
      <c r="G24" s="59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2"/>
      <c r="I24" s="52"/>
      <c r="J24" s="52"/>
      <c r="K24" s="53"/>
      <c r="L24" s="372"/>
      <c r="M24" s="373"/>
      <c r="N24" s="373"/>
      <c r="O24" s="373"/>
      <c r="P24" s="373"/>
      <c r="Q24" s="374"/>
    </row>
    <row r="25" spans="1:17" s="153" customFormat="1" x14ac:dyDescent="0.3">
      <c r="A25" s="330">
        <v>44919</v>
      </c>
      <c r="B25" s="331" t="s">
        <v>45</v>
      </c>
      <c r="C25" s="332"/>
      <c r="D25" s="333"/>
      <c r="E25" s="334"/>
      <c r="F25" s="335"/>
      <c r="G25" s="336" t="str">
        <f t="shared" si="0"/>
        <v>休</v>
      </c>
      <c r="H25" s="337"/>
      <c r="I25" s="337"/>
      <c r="J25" s="337" t="s">
        <v>102</v>
      </c>
      <c r="K25" s="338"/>
      <c r="L25" s="372"/>
      <c r="M25" s="373"/>
      <c r="N25" s="373"/>
      <c r="O25" s="373"/>
      <c r="P25" s="373"/>
      <c r="Q25" s="374"/>
    </row>
    <row r="26" spans="1:17" s="153" customFormat="1" x14ac:dyDescent="0.3">
      <c r="A26" s="339">
        <v>44920</v>
      </c>
      <c r="B26" s="340" t="s">
        <v>46</v>
      </c>
      <c r="C26" s="341"/>
      <c r="D26" s="342"/>
      <c r="E26" s="343"/>
      <c r="F26" s="344"/>
      <c r="G26" s="345" t="str">
        <f t="shared" si="0"/>
        <v>休</v>
      </c>
      <c r="H26" s="346"/>
      <c r="I26" s="346"/>
      <c r="J26" s="346"/>
      <c r="K26" s="347"/>
      <c r="L26" s="372"/>
      <c r="M26" s="373"/>
      <c r="N26" s="373"/>
      <c r="O26" s="373"/>
      <c r="P26" s="373"/>
      <c r="Q26" s="374"/>
    </row>
    <row r="27" spans="1:17" s="153" customFormat="1" ht="17.25" thickBot="1" x14ac:dyDescent="0.35">
      <c r="A27" s="51">
        <v>44921</v>
      </c>
      <c r="B27" s="54" t="s">
        <v>47</v>
      </c>
      <c r="C27" s="55"/>
      <c r="D27" s="56"/>
      <c r="E27" s="57"/>
      <c r="F27" s="58"/>
      <c r="G27" s="59" t="str">
        <f t="shared" si="0"/>
        <v>休</v>
      </c>
      <c r="H27" s="52"/>
      <c r="I27" s="52"/>
      <c r="J27" s="52"/>
      <c r="K27" s="53"/>
      <c r="L27" s="375"/>
      <c r="M27" s="376"/>
      <c r="N27" s="376"/>
      <c r="O27" s="376"/>
      <c r="P27" s="376"/>
      <c r="Q27" s="377"/>
    </row>
    <row r="28" spans="1:17" s="153" customFormat="1" x14ac:dyDescent="0.3">
      <c r="A28" s="51">
        <v>44922</v>
      </c>
      <c r="B28" s="54" t="s">
        <v>48</v>
      </c>
      <c r="C28" s="55"/>
      <c r="D28" s="56"/>
      <c r="E28" s="57"/>
      <c r="F28" s="58"/>
      <c r="G28" s="59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2"/>
      <c r="I28" s="52"/>
      <c r="J28" s="52"/>
      <c r="K28" s="53"/>
    </row>
    <row r="29" spans="1:17" s="94" customFormat="1" x14ac:dyDescent="0.3">
      <c r="A29" s="51">
        <v>44923</v>
      </c>
      <c r="B29" s="54" t="s">
        <v>49</v>
      </c>
      <c r="C29" s="55"/>
      <c r="D29" s="56"/>
      <c r="E29" s="57"/>
      <c r="F29" s="58"/>
      <c r="G29" s="59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2"/>
      <c r="I29" s="52"/>
      <c r="J29" s="52"/>
      <c r="K29" s="53"/>
    </row>
    <row r="30" spans="1:17" s="155" customFormat="1" x14ac:dyDescent="0.3">
      <c r="A30" s="51">
        <v>44924</v>
      </c>
      <c r="B30" s="54" t="s">
        <v>50</v>
      </c>
      <c r="C30" s="55"/>
      <c r="D30" s="56"/>
      <c r="E30" s="57"/>
      <c r="F30" s="58"/>
      <c r="G30" s="59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2"/>
      <c r="I30" s="52"/>
      <c r="J30" s="52"/>
      <c r="K30" s="53"/>
    </row>
    <row r="31" spans="1:17" s="153" customFormat="1" x14ac:dyDescent="0.3">
      <c r="A31" s="51">
        <v>44925</v>
      </c>
      <c r="B31" s="54" t="s">
        <v>44</v>
      </c>
      <c r="C31" s="55"/>
      <c r="D31" s="56"/>
      <c r="E31" s="57"/>
      <c r="F31" s="58"/>
      <c r="G31" s="59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2"/>
      <c r="I31" s="52"/>
      <c r="J31" s="52"/>
      <c r="K31" s="53"/>
    </row>
    <row r="32" spans="1:17" s="153" customFormat="1" x14ac:dyDescent="0.3">
      <c r="A32" s="330">
        <v>44926</v>
      </c>
      <c r="B32" s="331" t="s">
        <v>45</v>
      </c>
      <c r="C32" s="332"/>
      <c r="D32" s="333"/>
      <c r="E32" s="334"/>
      <c r="F32" s="335"/>
      <c r="G32" s="336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337"/>
      <c r="I32" s="337"/>
      <c r="J32" s="337"/>
      <c r="K32" s="338"/>
    </row>
    <row r="33" spans="1:18" s="153" customFormat="1" x14ac:dyDescent="0.3">
      <c r="A33" s="51"/>
      <c r="B33" s="54"/>
      <c r="C33" s="55"/>
      <c r="D33" s="56"/>
      <c r="E33" s="57"/>
      <c r="F33" s="58"/>
      <c r="G33" s="59"/>
      <c r="H33" s="52"/>
      <c r="I33" s="52"/>
      <c r="J33" s="52"/>
      <c r="K33" s="53"/>
    </row>
    <row r="34" spans="1:18" s="153" customFormat="1" ht="17.25" thickBot="1" x14ac:dyDescent="0.35">
      <c r="A34" s="12"/>
      <c r="B34" s="12"/>
      <c r="C34" s="12"/>
      <c r="D34" s="12"/>
      <c r="E34" s="12"/>
      <c r="F34" s="12"/>
      <c r="G34" s="279">
        <f>SUM(G2:G33)</f>
        <v>0</v>
      </c>
      <c r="H34" s="279">
        <f>SUM(H2:H33)</f>
        <v>0</v>
      </c>
      <c r="I34" s="281">
        <f>SUM(I2:I33)</f>
        <v>0</v>
      </c>
      <c r="J34" s="281">
        <f>SUM(J2:J33)</f>
        <v>0</v>
      </c>
      <c r="K34" s="12"/>
      <c r="L34" s="12"/>
      <c r="M34" s="12"/>
      <c r="N34" s="12"/>
      <c r="O34" s="12"/>
      <c r="P34" s="12"/>
      <c r="Q34" s="12"/>
    </row>
    <row r="35" spans="1:18" ht="18" thickTop="1" thickBot="1" x14ac:dyDescent="0.35">
      <c r="A35" s="12"/>
      <c r="B35" s="12"/>
      <c r="C35" s="12"/>
      <c r="D35" s="12"/>
      <c r="E35" s="12"/>
      <c r="F35" s="12"/>
      <c r="G35" s="279">
        <f>SUM(G2:G34)</f>
        <v>0</v>
      </c>
      <c r="H35" s="280">
        <f>SUM(H2:H34)</f>
        <v>0</v>
      </c>
      <c r="I35" s="281">
        <f>SUM(I2:I34)</f>
        <v>0</v>
      </c>
      <c r="J35" s="281">
        <f>SUM(J2:J34)</f>
        <v>0</v>
      </c>
      <c r="K35" s="12"/>
      <c r="L35" s="12"/>
      <c r="M35" s="12"/>
      <c r="N35" s="12"/>
      <c r="O35" s="12"/>
      <c r="P35" s="12"/>
      <c r="Q35" s="12"/>
      <c r="R35" s="12"/>
    </row>
    <row r="36" spans="1:18" ht="18" thickTop="1" thickBo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7.25" thickBot="1" x14ac:dyDescent="0.35">
      <c r="A37" s="12"/>
      <c r="B37" s="12"/>
      <c r="C37" s="378" t="s">
        <v>10</v>
      </c>
      <c r="D37" s="379"/>
      <c r="E37" s="380"/>
      <c r="F37" s="381"/>
      <c r="G37" s="382"/>
      <c r="H37" s="12"/>
      <c r="I37" s="282" t="s">
        <v>19</v>
      </c>
      <c r="J37" s="283" t="s">
        <v>21</v>
      </c>
      <c r="K37" s="284" t="s">
        <v>22</v>
      </c>
      <c r="L37" s="12"/>
      <c r="M37" s="310" t="s">
        <v>11</v>
      </c>
      <c r="N37" s="383" t="s">
        <v>12</v>
      </c>
      <c r="O37" s="384"/>
      <c r="P37" s="385" t="s">
        <v>13</v>
      </c>
      <c r="Q37" s="384"/>
      <c r="R37" s="12"/>
    </row>
    <row r="38" spans="1:18" x14ac:dyDescent="0.3">
      <c r="A38" s="12"/>
      <c r="B38" s="12"/>
      <c r="C38" s="355" t="s">
        <v>26</v>
      </c>
      <c r="D38" s="356"/>
      <c r="E38" s="357" t="e">
        <f>E37*J38/K38</f>
        <v>#DIV/0!</v>
      </c>
      <c r="F38" s="358"/>
      <c r="G38" s="359"/>
      <c r="H38" s="12"/>
      <c r="I38" s="360" t="s">
        <v>25</v>
      </c>
      <c r="J38" s="285"/>
      <c r="K38" s="286"/>
      <c r="L38" s="12"/>
      <c r="M38" s="363">
        <v>25</v>
      </c>
      <c r="N38" s="287"/>
      <c r="O38" s="288"/>
      <c r="P38" s="289"/>
      <c r="Q38" s="288"/>
      <c r="R38" s="12"/>
    </row>
    <row r="39" spans="1:18" x14ac:dyDescent="0.3">
      <c r="A39" s="12"/>
      <c r="B39" s="12"/>
      <c r="C39" s="355" t="s">
        <v>28</v>
      </c>
      <c r="D39" s="356"/>
      <c r="E39" s="357">
        <f>I35</f>
        <v>0</v>
      </c>
      <c r="F39" s="358"/>
      <c r="G39" s="359"/>
      <c r="H39" s="12"/>
      <c r="I39" s="361"/>
      <c r="J39" s="290" t="s">
        <v>23</v>
      </c>
      <c r="K39" s="286"/>
      <c r="L39" s="291"/>
      <c r="M39" s="364"/>
      <c r="N39" s="292" t="s">
        <v>14</v>
      </c>
      <c r="O39" s="53" t="s">
        <v>15</v>
      </c>
      <c r="P39" s="293" t="s">
        <v>14</v>
      </c>
      <c r="Q39" s="53" t="s">
        <v>16</v>
      </c>
      <c r="R39" s="12"/>
    </row>
    <row r="40" spans="1:18" ht="17.25" thickBot="1" x14ac:dyDescent="0.35">
      <c r="A40" s="12"/>
      <c r="B40" s="12"/>
      <c r="C40" s="355" t="s">
        <v>29</v>
      </c>
      <c r="D40" s="356"/>
      <c r="E40" s="366">
        <f>J35</f>
        <v>0</v>
      </c>
      <c r="F40" s="367"/>
      <c r="G40" s="368"/>
      <c r="H40" s="12"/>
      <c r="I40" s="362"/>
      <c r="J40" s="294" t="s">
        <v>24</v>
      </c>
      <c r="K40" s="295"/>
      <c r="L40" s="291"/>
      <c r="M40" s="365"/>
      <c r="N40" s="292" t="s">
        <v>17</v>
      </c>
      <c r="O40" s="53">
        <v>300</v>
      </c>
      <c r="P40" s="293" t="s">
        <v>18</v>
      </c>
      <c r="Q40" s="53">
        <v>1.8</v>
      </c>
      <c r="R40" s="12"/>
    </row>
    <row r="41" spans="1:18" x14ac:dyDescent="0.3">
      <c r="A41" s="12"/>
      <c r="B41" s="12"/>
      <c r="C41" s="355" t="s">
        <v>30</v>
      </c>
      <c r="D41" s="356"/>
      <c r="E41" s="366"/>
      <c r="F41" s="367"/>
      <c r="G41" s="368"/>
      <c r="H41" s="12"/>
      <c r="I41" s="296"/>
      <c r="J41" s="296"/>
      <c r="K41" s="296"/>
      <c r="L41" s="296"/>
      <c r="N41" s="292">
        <v>10</v>
      </c>
      <c r="O41" s="53">
        <v>310</v>
      </c>
      <c r="P41" s="293">
        <v>5</v>
      </c>
      <c r="Q41" s="53">
        <v>1.9</v>
      </c>
      <c r="R41" s="12"/>
    </row>
    <row r="42" spans="1:18" ht="17.25" thickBot="1" x14ac:dyDescent="0.35">
      <c r="A42" s="12"/>
      <c r="B42" s="12"/>
      <c r="C42" s="355" t="s">
        <v>31</v>
      </c>
      <c r="D42" s="356"/>
      <c r="E42" s="366" t="e">
        <f>E38-E39-E40</f>
        <v>#DIV/0!</v>
      </c>
      <c r="F42" s="367"/>
      <c r="G42" s="368"/>
      <c r="H42" s="12"/>
      <c r="I42" s="12"/>
      <c r="J42" s="12"/>
      <c r="K42" s="297"/>
      <c r="L42" s="12"/>
      <c r="M42" s="12"/>
      <c r="N42" s="292">
        <v>15</v>
      </c>
      <c r="O42" s="53">
        <v>320</v>
      </c>
      <c r="P42" s="293">
        <v>10</v>
      </c>
      <c r="Q42" s="53">
        <v>2</v>
      </c>
      <c r="R42" s="12"/>
    </row>
    <row r="43" spans="1:18" x14ac:dyDescent="0.3">
      <c r="A43" s="12"/>
      <c r="B43" s="12"/>
      <c r="C43" s="355" t="s">
        <v>27</v>
      </c>
      <c r="D43" s="356"/>
      <c r="E43" s="389" t="e">
        <f>E42*0.033</f>
        <v>#DIV/0!</v>
      </c>
      <c r="F43" s="367"/>
      <c r="G43" s="368"/>
      <c r="H43" s="12"/>
      <c r="I43" s="282" t="s">
        <v>20</v>
      </c>
      <c r="J43" s="298" t="s">
        <v>33</v>
      </c>
      <c r="K43" s="299" t="s">
        <v>34</v>
      </c>
      <c r="L43" s="12"/>
      <c r="M43" s="300" t="s">
        <v>11</v>
      </c>
      <c r="N43" s="292">
        <v>20</v>
      </c>
      <c r="O43" s="53">
        <v>330</v>
      </c>
      <c r="P43" s="293">
        <v>15</v>
      </c>
      <c r="Q43" s="53">
        <v>2.1</v>
      </c>
      <c r="R43" s="12"/>
    </row>
    <row r="44" spans="1:18" ht="17.25" thickBot="1" x14ac:dyDescent="0.35">
      <c r="A44" s="12"/>
      <c r="B44" s="12"/>
      <c r="C44" s="390" t="s">
        <v>32</v>
      </c>
      <c r="D44" s="391"/>
      <c r="E44" s="392" t="e">
        <f>E42-E41-E43</f>
        <v>#DIV/0!</v>
      </c>
      <c r="F44" s="393"/>
      <c r="G44" s="394"/>
      <c r="H44" s="12"/>
      <c r="I44" s="395"/>
      <c r="J44" s="301"/>
      <c r="K44" s="302"/>
      <c r="L44" s="408"/>
      <c r="M44" s="397"/>
      <c r="N44" s="292">
        <v>25</v>
      </c>
      <c r="O44" s="53">
        <v>340</v>
      </c>
      <c r="P44" s="293">
        <v>20</v>
      </c>
      <c r="Q44" s="53">
        <v>2.2000000000000002</v>
      </c>
      <c r="R44" s="12"/>
    </row>
    <row r="45" spans="1:18" ht="17.25" thickBot="1" x14ac:dyDescent="0.35">
      <c r="A45" s="12"/>
      <c r="B45" s="12"/>
      <c r="C45" s="12"/>
      <c r="D45" s="12"/>
      <c r="E45" s="12"/>
      <c r="F45" s="12"/>
      <c r="G45" s="303"/>
      <c r="H45" s="12"/>
      <c r="I45" s="396"/>
      <c r="J45" s="304" t="s">
        <v>35</v>
      </c>
      <c r="K45" s="305"/>
      <c r="L45" s="408"/>
      <c r="M45" s="365"/>
      <c r="N45" s="292">
        <v>30</v>
      </c>
      <c r="O45" s="53">
        <v>350</v>
      </c>
      <c r="P45" s="293">
        <v>25</v>
      </c>
      <c r="Q45" s="53">
        <v>2.2999999999999998</v>
      </c>
      <c r="R45" s="12"/>
    </row>
    <row r="46" spans="1:18" ht="17.25" thickBot="1" x14ac:dyDescent="0.35">
      <c r="A46" s="12"/>
      <c r="B46" s="12"/>
      <c r="C46" s="12"/>
      <c r="D46" s="12"/>
      <c r="E46" s="12"/>
      <c r="F46" s="12"/>
      <c r="G46" s="12"/>
      <c r="H46" s="303"/>
      <c r="I46" s="398"/>
      <c r="J46" s="398"/>
      <c r="K46" s="398"/>
      <c r="L46" s="398"/>
      <c r="N46" s="292">
        <v>35</v>
      </c>
      <c r="O46" s="53">
        <v>360</v>
      </c>
      <c r="P46" s="293">
        <v>30</v>
      </c>
      <c r="Q46" s="53">
        <v>2.4</v>
      </c>
      <c r="R46" s="12"/>
    </row>
    <row r="47" spans="1:18" ht="17.25" thickBot="1" x14ac:dyDescent="0.35">
      <c r="A47" s="12"/>
      <c r="B47" s="12"/>
      <c r="C47" s="12"/>
      <c r="D47" s="12"/>
      <c r="E47" s="12"/>
      <c r="F47" s="12"/>
      <c r="G47" s="12"/>
      <c r="H47" s="12"/>
      <c r="I47" s="399" t="s">
        <v>36</v>
      </c>
      <c r="J47" s="400"/>
      <c r="K47" s="401"/>
      <c r="L47" s="12"/>
      <c r="M47" s="12"/>
      <c r="N47" s="292">
        <v>40</v>
      </c>
      <c r="O47" s="53">
        <v>370</v>
      </c>
      <c r="P47" s="293">
        <v>35</v>
      </c>
      <c r="Q47" s="53">
        <v>2.5</v>
      </c>
      <c r="R47" s="12"/>
    </row>
    <row r="48" spans="1:18" x14ac:dyDescent="0.3">
      <c r="A48" s="12"/>
      <c r="B48" s="12"/>
      <c r="C48" s="12"/>
      <c r="D48" s="12"/>
      <c r="E48" s="12"/>
      <c r="F48" s="12"/>
      <c r="G48" s="306"/>
      <c r="H48" s="12"/>
      <c r="I48" s="402"/>
      <c r="J48" s="403"/>
      <c r="K48" s="404"/>
      <c r="L48" s="12"/>
      <c r="M48" s="12"/>
      <c r="N48" s="292">
        <v>45</v>
      </c>
      <c r="O48" s="53">
        <v>380</v>
      </c>
      <c r="P48" s="293">
        <v>40</v>
      </c>
      <c r="Q48" s="53">
        <v>2.6</v>
      </c>
      <c r="R48" s="12"/>
    </row>
    <row r="49" spans="1:18" x14ac:dyDescent="0.3">
      <c r="A49" s="12"/>
      <c r="B49" s="12"/>
      <c r="C49" s="12"/>
      <c r="D49" s="12"/>
      <c r="E49" s="12"/>
      <c r="F49" s="12"/>
      <c r="G49" s="12"/>
      <c r="H49" s="12"/>
      <c r="I49" s="405"/>
      <c r="J49" s="406"/>
      <c r="K49" s="407"/>
      <c r="L49" s="12"/>
      <c r="M49" s="12"/>
      <c r="N49" s="292">
        <v>50</v>
      </c>
      <c r="O49" s="53">
        <v>390</v>
      </c>
      <c r="P49" s="293">
        <v>45</v>
      </c>
      <c r="Q49" s="53">
        <v>2.7</v>
      </c>
      <c r="R49" s="12"/>
    </row>
    <row r="50" spans="1:18" ht="17.25" thickBot="1" x14ac:dyDescent="0.35">
      <c r="A50" s="12"/>
      <c r="B50" s="12"/>
      <c r="C50" s="12"/>
      <c r="D50" s="12"/>
      <c r="E50" s="12"/>
      <c r="F50" s="12"/>
      <c r="G50" s="12"/>
      <c r="H50" s="12"/>
      <c r="I50" s="386"/>
      <c r="J50" s="387"/>
      <c r="K50" s="388"/>
      <c r="L50" s="12"/>
      <c r="M50" s="12"/>
      <c r="N50" s="292">
        <v>55</v>
      </c>
      <c r="O50" s="53">
        <v>400</v>
      </c>
      <c r="P50" s="293">
        <v>50</v>
      </c>
      <c r="Q50" s="53">
        <v>2.8</v>
      </c>
      <c r="R50" s="12"/>
    </row>
    <row r="51" spans="1:1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92">
        <v>60</v>
      </c>
      <c r="O51" s="53">
        <v>410</v>
      </c>
      <c r="P51" s="293">
        <v>55</v>
      </c>
      <c r="Q51" s="53">
        <v>2.9</v>
      </c>
      <c r="R51" s="12"/>
    </row>
    <row r="52" spans="1:1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92">
        <v>65</v>
      </c>
      <c r="O52" s="53">
        <v>420</v>
      </c>
      <c r="P52" s="293">
        <v>60</v>
      </c>
      <c r="Q52" s="53">
        <v>3</v>
      </c>
      <c r="R52" s="12"/>
    </row>
    <row r="53" spans="1:18" ht="17.2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307">
        <v>70</v>
      </c>
      <c r="O53" s="308">
        <v>430</v>
      </c>
      <c r="P53" s="309">
        <v>65</v>
      </c>
      <c r="Q53" s="308">
        <v>3.1</v>
      </c>
      <c r="R53" s="12"/>
    </row>
    <row r="54" spans="1:1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92">
        <v>75</v>
      </c>
      <c r="O54" s="53">
        <v>440</v>
      </c>
      <c r="P54" s="293">
        <v>70</v>
      </c>
      <c r="Q54" s="53">
        <v>3.2</v>
      </c>
      <c r="R54" s="12"/>
    </row>
    <row r="55" spans="1:18" ht="17.25" thickBot="1" x14ac:dyDescent="0.35">
      <c r="N55" s="307">
        <v>80</v>
      </c>
      <c r="O55" s="308">
        <v>450</v>
      </c>
      <c r="P55" s="309">
        <v>75</v>
      </c>
      <c r="Q55" s="308">
        <v>3.3</v>
      </c>
    </row>
    <row r="56" spans="1:18" x14ac:dyDescent="0.3">
      <c r="N56" s="292">
        <v>85</v>
      </c>
      <c r="O56" s="53">
        <v>460</v>
      </c>
      <c r="P56" s="293">
        <v>80</v>
      </c>
      <c r="Q56" s="53">
        <v>3.4</v>
      </c>
    </row>
    <row r="57" spans="1:18" ht="17.25" thickBot="1" x14ac:dyDescent="0.35">
      <c r="N57" s="307">
        <v>90</v>
      </c>
      <c r="O57" s="308">
        <v>470</v>
      </c>
      <c r="P57" s="309">
        <v>85</v>
      </c>
      <c r="Q57" s="308">
        <v>3.5</v>
      </c>
    </row>
    <row r="58" spans="1:18" x14ac:dyDescent="0.3">
      <c r="N58" s="292">
        <v>95</v>
      </c>
      <c r="O58" s="53">
        <v>480</v>
      </c>
      <c r="P58" s="293">
        <v>90</v>
      </c>
      <c r="Q58" s="53">
        <v>3.6</v>
      </c>
    </row>
    <row r="59" spans="1:18" ht="17.25" thickBot="1" x14ac:dyDescent="0.35">
      <c r="N59" s="307">
        <v>100</v>
      </c>
      <c r="O59" s="308">
        <v>490</v>
      </c>
      <c r="P59" s="309">
        <v>95</v>
      </c>
      <c r="Q59" s="308">
        <v>3.7</v>
      </c>
    </row>
    <row r="60" spans="1:18" x14ac:dyDescent="0.3">
      <c r="N60" s="292">
        <v>105</v>
      </c>
      <c r="O60" s="53">
        <v>500</v>
      </c>
      <c r="P60" s="293">
        <v>100</v>
      </c>
      <c r="Q60" s="53">
        <v>3.8</v>
      </c>
    </row>
    <row r="61" spans="1:18" ht="17.25" thickBot="1" x14ac:dyDescent="0.35">
      <c r="N61" s="307">
        <v>110</v>
      </c>
      <c r="O61" s="308">
        <v>510</v>
      </c>
      <c r="P61" s="309">
        <v>105</v>
      </c>
      <c r="Q61" s="308">
        <v>3.9</v>
      </c>
    </row>
    <row r="62" spans="1:18" x14ac:dyDescent="0.3">
      <c r="N62" s="292">
        <v>115</v>
      </c>
      <c r="O62" s="53">
        <v>520</v>
      </c>
      <c r="P62" s="293">
        <v>110</v>
      </c>
      <c r="Q62" s="53">
        <v>4</v>
      </c>
    </row>
    <row r="63" spans="1:18" ht="17.25" thickBot="1" x14ac:dyDescent="0.35">
      <c r="N63" s="307">
        <v>120</v>
      </c>
      <c r="O63" s="308">
        <v>530</v>
      </c>
      <c r="P63" s="309">
        <v>115</v>
      </c>
      <c r="Q63" s="308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M44:M45"/>
    <mergeCell ref="I46:L46"/>
    <mergeCell ref="I47:K47"/>
    <mergeCell ref="I48:K48"/>
    <mergeCell ref="I49:K49"/>
    <mergeCell ref="L44:L45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L1:Q27"/>
    <mergeCell ref="C37:D37"/>
    <mergeCell ref="E37:G37"/>
    <mergeCell ref="N37:O37"/>
    <mergeCell ref="P37:Q37"/>
    <mergeCell ref="C38:D38"/>
    <mergeCell ref="E38:G38"/>
    <mergeCell ref="I38:I40"/>
    <mergeCell ref="M38:M40"/>
    <mergeCell ref="C39:D39"/>
    <mergeCell ref="E39:G39"/>
    <mergeCell ref="C40:D40"/>
    <mergeCell ref="E40:G40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R20" sqref="R20"/>
    </sheetView>
  </sheetViews>
  <sheetFormatPr defaultColWidth="12.375" defaultRowHeight="16.5" x14ac:dyDescent="0.3"/>
  <cols>
    <col min="1" max="1" width="12.375" style="131" customWidth="1"/>
    <col min="2" max="2" width="4.375" style="131" customWidth="1"/>
    <col min="3" max="3" width="4.5" style="131" customWidth="1"/>
    <col min="4" max="4" width="4.25" style="131" customWidth="1"/>
    <col min="5" max="5" width="4.375" style="131" customWidth="1"/>
    <col min="6" max="6" width="4.25" style="131" customWidth="1"/>
    <col min="7" max="7" width="8.375" style="131" customWidth="1"/>
    <col min="8" max="8" width="9.625" style="131" customWidth="1"/>
    <col min="9" max="9" width="11.5" style="131" customWidth="1"/>
    <col min="10" max="10" width="11" style="131" bestFit="1" customWidth="1"/>
    <col min="11" max="11" width="12" style="131" customWidth="1"/>
    <col min="12" max="255" width="9" style="131" customWidth="1"/>
    <col min="256" max="16384" width="12.375" style="131"/>
  </cols>
  <sheetData>
    <row r="1" spans="1:18" s="12" customFormat="1" ht="17.25" customHeight="1" thickBot="1" x14ac:dyDescent="0.35">
      <c r="A1" s="270" t="s">
        <v>2</v>
      </c>
      <c r="B1" s="271" t="s">
        <v>3</v>
      </c>
      <c r="C1" s="272" t="s">
        <v>4</v>
      </c>
      <c r="D1" s="273" t="s">
        <v>5</v>
      </c>
      <c r="E1" s="274" t="s">
        <v>4</v>
      </c>
      <c r="F1" s="275" t="s">
        <v>5</v>
      </c>
      <c r="G1" s="276" t="s">
        <v>6</v>
      </c>
      <c r="H1" s="277" t="s">
        <v>7</v>
      </c>
      <c r="I1" s="277" t="s">
        <v>28</v>
      </c>
      <c r="J1" s="276" t="s">
        <v>43</v>
      </c>
      <c r="K1" s="278" t="s">
        <v>8</v>
      </c>
      <c r="L1" s="369" t="s">
        <v>9</v>
      </c>
      <c r="M1" s="370"/>
      <c r="N1" s="370"/>
      <c r="O1" s="370"/>
      <c r="P1" s="370"/>
      <c r="Q1" s="371"/>
      <c r="R1" s="12">
        <v>520</v>
      </c>
    </row>
    <row r="2" spans="1:18" s="155" customFormat="1" ht="14.25" customHeight="1" thickTop="1" x14ac:dyDescent="0.3">
      <c r="A2" s="51">
        <v>44896</v>
      </c>
      <c r="B2" s="54" t="s">
        <v>342</v>
      </c>
      <c r="C2" s="55"/>
      <c r="D2" s="56"/>
      <c r="E2" s="57"/>
      <c r="F2" s="58"/>
      <c r="G2" s="59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2"/>
      <c r="I2" s="52"/>
      <c r="J2" s="52"/>
      <c r="K2" s="53"/>
      <c r="L2" s="372"/>
      <c r="M2" s="373"/>
      <c r="N2" s="373"/>
      <c r="O2" s="373"/>
      <c r="P2" s="373"/>
      <c r="Q2" s="374"/>
    </row>
    <row r="3" spans="1:18" s="153" customFormat="1" x14ac:dyDescent="0.3">
      <c r="A3" s="51">
        <v>44897</v>
      </c>
      <c r="B3" s="54" t="s">
        <v>44</v>
      </c>
      <c r="C3" s="55"/>
      <c r="D3" s="56"/>
      <c r="E3" s="57"/>
      <c r="F3" s="58"/>
      <c r="G3" s="59" t="str">
        <f t="shared" si="0"/>
        <v>休</v>
      </c>
      <c r="H3" s="52"/>
      <c r="I3" s="52"/>
      <c r="J3" s="52"/>
      <c r="K3" s="53"/>
      <c r="L3" s="372"/>
      <c r="M3" s="373"/>
      <c r="N3" s="373"/>
      <c r="O3" s="373"/>
      <c r="P3" s="373"/>
      <c r="Q3" s="374"/>
    </row>
    <row r="4" spans="1:18" s="153" customFormat="1" ht="14.25" customHeight="1" x14ac:dyDescent="0.3">
      <c r="A4" s="330">
        <v>44898</v>
      </c>
      <c r="B4" s="331" t="s">
        <v>45</v>
      </c>
      <c r="C4" s="332"/>
      <c r="D4" s="333"/>
      <c r="E4" s="334"/>
      <c r="F4" s="335"/>
      <c r="G4" s="336" t="str">
        <f t="shared" si="0"/>
        <v>休</v>
      </c>
      <c r="H4" s="337"/>
      <c r="I4" s="337"/>
      <c r="J4" s="337"/>
      <c r="K4" s="338"/>
      <c r="L4" s="372"/>
      <c r="M4" s="373"/>
      <c r="N4" s="373"/>
      <c r="O4" s="373"/>
      <c r="P4" s="373"/>
      <c r="Q4" s="374"/>
    </row>
    <row r="5" spans="1:18" s="153" customFormat="1" x14ac:dyDescent="0.3">
      <c r="A5" s="339">
        <v>44899</v>
      </c>
      <c r="B5" s="340" t="s">
        <v>46</v>
      </c>
      <c r="C5" s="341"/>
      <c r="D5" s="342"/>
      <c r="E5" s="343"/>
      <c r="F5" s="344"/>
      <c r="G5" s="345" t="str">
        <f t="shared" si="0"/>
        <v>休</v>
      </c>
      <c r="H5" s="346"/>
      <c r="I5" s="346"/>
      <c r="J5" s="346"/>
      <c r="K5" s="347"/>
      <c r="L5" s="372"/>
      <c r="M5" s="373"/>
      <c r="N5" s="373"/>
      <c r="O5" s="373"/>
      <c r="P5" s="373"/>
      <c r="Q5" s="374"/>
    </row>
    <row r="6" spans="1:18" s="153" customFormat="1" x14ac:dyDescent="0.3">
      <c r="A6" s="51">
        <v>44900</v>
      </c>
      <c r="B6" s="54" t="s">
        <v>47</v>
      </c>
      <c r="C6" s="55"/>
      <c r="D6" s="56"/>
      <c r="E6" s="57"/>
      <c r="F6" s="58"/>
      <c r="G6" s="59" t="str">
        <f t="shared" si="0"/>
        <v>休</v>
      </c>
      <c r="H6" s="52"/>
      <c r="I6" s="52"/>
      <c r="J6" s="52"/>
      <c r="K6" s="53"/>
      <c r="L6" s="372"/>
      <c r="M6" s="373"/>
      <c r="N6" s="373"/>
      <c r="O6" s="373"/>
      <c r="P6" s="373"/>
      <c r="Q6" s="374"/>
    </row>
    <row r="7" spans="1:18" s="153" customFormat="1" x14ac:dyDescent="0.3">
      <c r="A7" s="51">
        <v>44901</v>
      </c>
      <c r="B7" s="54" t="s">
        <v>48</v>
      </c>
      <c r="C7" s="55"/>
      <c r="D7" s="56"/>
      <c r="E7" s="57"/>
      <c r="F7" s="58"/>
      <c r="G7" s="59" t="str">
        <f t="shared" si="0"/>
        <v>休</v>
      </c>
      <c r="H7" s="52"/>
      <c r="I7" s="52"/>
      <c r="J7" s="52"/>
      <c r="K7" s="53"/>
      <c r="L7" s="372"/>
      <c r="M7" s="373"/>
      <c r="N7" s="373"/>
      <c r="O7" s="373"/>
      <c r="P7" s="373"/>
      <c r="Q7" s="374"/>
    </row>
    <row r="8" spans="1:18" s="94" customFormat="1" x14ac:dyDescent="0.3">
      <c r="A8" s="51">
        <v>44902</v>
      </c>
      <c r="B8" s="54" t="s">
        <v>49</v>
      </c>
      <c r="C8" s="55"/>
      <c r="D8" s="56"/>
      <c r="E8" s="57"/>
      <c r="F8" s="58"/>
      <c r="G8" s="59" t="str">
        <f t="shared" si="0"/>
        <v>休</v>
      </c>
      <c r="H8" s="52"/>
      <c r="I8" s="52"/>
      <c r="J8" s="52"/>
      <c r="K8" s="53"/>
      <c r="L8" s="372"/>
      <c r="M8" s="373"/>
      <c r="N8" s="373"/>
      <c r="O8" s="373"/>
      <c r="P8" s="373"/>
      <c r="Q8" s="374"/>
    </row>
    <row r="9" spans="1:18" s="155" customFormat="1" x14ac:dyDescent="0.3">
      <c r="A9" s="51">
        <v>44903</v>
      </c>
      <c r="B9" s="54" t="s">
        <v>50</v>
      </c>
      <c r="C9" s="55"/>
      <c r="D9" s="56"/>
      <c r="E9" s="57"/>
      <c r="F9" s="58"/>
      <c r="G9" s="59" t="str">
        <f t="shared" si="0"/>
        <v>休</v>
      </c>
      <c r="H9" s="52"/>
      <c r="I9" s="52"/>
      <c r="J9" s="52"/>
      <c r="K9" s="53"/>
      <c r="L9" s="372"/>
      <c r="M9" s="373"/>
      <c r="N9" s="373"/>
      <c r="O9" s="373"/>
      <c r="P9" s="373"/>
      <c r="Q9" s="374"/>
    </row>
    <row r="10" spans="1:18" s="153" customFormat="1" x14ac:dyDescent="0.3">
      <c r="A10" s="51">
        <v>44904</v>
      </c>
      <c r="B10" s="54" t="s">
        <v>44</v>
      </c>
      <c r="C10" s="55"/>
      <c r="D10" s="56"/>
      <c r="E10" s="57"/>
      <c r="F10" s="58"/>
      <c r="G10" s="59" t="str">
        <f t="shared" si="0"/>
        <v>休</v>
      </c>
      <c r="H10" s="52"/>
      <c r="I10" s="52"/>
      <c r="J10" s="52"/>
      <c r="K10" s="53"/>
      <c r="L10" s="372"/>
      <c r="M10" s="373"/>
      <c r="N10" s="373"/>
      <c r="O10" s="373"/>
      <c r="P10" s="373"/>
      <c r="Q10" s="374"/>
    </row>
    <row r="11" spans="1:18" s="153" customFormat="1" x14ac:dyDescent="0.3">
      <c r="A11" s="330">
        <v>44905</v>
      </c>
      <c r="B11" s="331" t="s">
        <v>45</v>
      </c>
      <c r="C11" s="332"/>
      <c r="D11" s="333"/>
      <c r="E11" s="334"/>
      <c r="F11" s="335"/>
      <c r="G11" s="336" t="str">
        <f t="shared" si="0"/>
        <v>休</v>
      </c>
      <c r="H11" s="337"/>
      <c r="I11" s="337"/>
      <c r="J11" s="337"/>
      <c r="K11" s="338"/>
      <c r="L11" s="372"/>
      <c r="M11" s="373"/>
      <c r="N11" s="373"/>
      <c r="O11" s="373"/>
      <c r="P11" s="373"/>
      <c r="Q11" s="374"/>
    </row>
    <row r="12" spans="1:18" s="153" customFormat="1" x14ac:dyDescent="0.3">
      <c r="A12" s="339">
        <v>44906</v>
      </c>
      <c r="B12" s="340" t="s">
        <v>46</v>
      </c>
      <c r="C12" s="341"/>
      <c r="D12" s="342"/>
      <c r="E12" s="343"/>
      <c r="F12" s="344"/>
      <c r="G12" s="345" t="str">
        <f t="shared" si="0"/>
        <v>休</v>
      </c>
      <c r="H12" s="346"/>
      <c r="I12" s="346"/>
      <c r="J12" s="346"/>
      <c r="K12" s="347"/>
      <c r="L12" s="372"/>
      <c r="M12" s="373"/>
      <c r="N12" s="373"/>
      <c r="O12" s="373"/>
      <c r="P12" s="373"/>
      <c r="Q12" s="374"/>
    </row>
    <row r="13" spans="1:18" s="153" customFormat="1" x14ac:dyDescent="0.3">
      <c r="A13" s="51">
        <v>44907</v>
      </c>
      <c r="B13" s="54" t="s">
        <v>47</v>
      </c>
      <c r="C13" s="55"/>
      <c r="D13" s="56"/>
      <c r="E13" s="57"/>
      <c r="F13" s="58"/>
      <c r="G13" s="59" t="str">
        <f t="shared" si="0"/>
        <v>休</v>
      </c>
      <c r="H13" s="52"/>
      <c r="I13" s="52"/>
      <c r="J13" s="52"/>
      <c r="K13" s="53"/>
      <c r="L13" s="372"/>
      <c r="M13" s="373"/>
      <c r="N13" s="373"/>
      <c r="O13" s="373"/>
      <c r="P13" s="373"/>
      <c r="Q13" s="374"/>
    </row>
    <row r="14" spans="1:18" s="153" customFormat="1" x14ac:dyDescent="0.3">
      <c r="A14" s="51">
        <v>44908</v>
      </c>
      <c r="B14" s="54" t="s">
        <v>48</v>
      </c>
      <c r="C14" s="55"/>
      <c r="D14" s="56"/>
      <c r="E14" s="57"/>
      <c r="F14" s="58"/>
      <c r="G14" s="59" t="str">
        <f t="shared" si="0"/>
        <v>休</v>
      </c>
      <c r="H14" s="52"/>
      <c r="I14" s="52"/>
      <c r="J14" s="52"/>
      <c r="K14" s="53"/>
      <c r="L14" s="372"/>
      <c r="M14" s="373"/>
      <c r="N14" s="373"/>
      <c r="O14" s="373"/>
      <c r="P14" s="373"/>
      <c r="Q14" s="374"/>
    </row>
    <row r="15" spans="1:18" s="94" customFormat="1" x14ac:dyDescent="0.3">
      <c r="A15" s="51">
        <v>44909</v>
      </c>
      <c r="B15" s="54" t="s">
        <v>49</v>
      </c>
      <c r="C15" s="55"/>
      <c r="D15" s="56"/>
      <c r="E15" s="57"/>
      <c r="F15" s="58"/>
      <c r="G15" s="59" t="str">
        <f t="shared" si="0"/>
        <v>休</v>
      </c>
      <c r="H15" s="52"/>
      <c r="I15" s="52"/>
      <c r="J15" s="52"/>
      <c r="K15" s="53"/>
      <c r="L15" s="372"/>
      <c r="M15" s="373"/>
      <c r="N15" s="373"/>
      <c r="O15" s="373"/>
      <c r="P15" s="373"/>
      <c r="Q15" s="374"/>
    </row>
    <row r="16" spans="1:18" s="155" customFormat="1" x14ac:dyDescent="0.3">
      <c r="A16" s="51">
        <v>44910</v>
      </c>
      <c r="B16" s="54" t="s">
        <v>50</v>
      </c>
      <c r="C16" s="55"/>
      <c r="D16" s="56"/>
      <c r="E16" s="57"/>
      <c r="F16" s="58"/>
      <c r="G16" s="59" t="str">
        <f t="shared" si="0"/>
        <v>休</v>
      </c>
      <c r="H16" s="52"/>
      <c r="I16" s="52"/>
      <c r="J16" s="52"/>
      <c r="K16" s="53"/>
      <c r="L16" s="372"/>
      <c r="M16" s="373"/>
      <c r="N16" s="373"/>
      <c r="O16" s="373"/>
      <c r="P16" s="373"/>
      <c r="Q16" s="374"/>
    </row>
    <row r="17" spans="1:17" s="153" customFormat="1" x14ac:dyDescent="0.3">
      <c r="A17" s="51">
        <v>44911</v>
      </c>
      <c r="B17" s="54" t="s">
        <v>44</v>
      </c>
      <c r="C17" s="55"/>
      <c r="D17" s="56"/>
      <c r="E17" s="57"/>
      <c r="F17" s="58"/>
      <c r="G17" s="59" t="str">
        <f t="shared" si="0"/>
        <v>休</v>
      </c>
      <c r="H17" s="52"/>
      <c r="I17" s="52"/>
      <c r="J17" s="52"/>
      <c r="K17" s="53"/>
      <c r="L17" s="372"/>
      <c r="M17" s="373"/>
      <c r="N17" s="373"/>
      <c r="O17" s="373"/>
      <c r="P17" s="373"/>
      <c r="Q17" s="374"/>
    </row>
    <row r="18" spans="1:17" s="153" customFormat="1" x14ac:dyDescent="0.3">
      <c r="A18" s="330">
        <v>44912</v>
      </c>
      <c r="B18" s="331" t="s">
        <v>45</v>
      </c>
      <c r="C18" s="332"/>
      <c r="D18" s="333"/>
      <c r="E18" s="334"/>
      <c r="F18" s="335"/>
      <c r="G18" s="336" t="str">
        <f t="shared" si="0"/>
        <v>休</v>
      </c>
      <c r="H18" s="337"/>
      <c r="I18" s="337"/>
      <c r="J18" s="337"/>
      <c r="K18" s="338"/>
      <c r="L18" s="372"/>
      <c r="M18" s="373"/>
      <c r="N18" s="373"/>
      <c r="O18" s="373"/>
      <c r="P18" s="373"/>
      <c r="Q18" s="374"/>
    </row>
    <row r="19" spans="1:17" s="153" customFormat="1" x14ac:dyDescent="0.3">
      <c r="A19" s="339">
        <v>44913</v>
      </c>
      <c r="B19" s="340" t="s">
        <v>46</v>
      </c>
      <c r="C19" s="341"/>
      <c r="D19" s="342"/>
      <c r="E19" s="343"/>
      <c r="F19" s="344"/>
      <c r="G19" s="345" t="str">
        <f t="shared" si="0"/>
        <v>休</v>
      </c>
      <c r="H19" s="346"/>
      <c r="I19" s="346"/>
      <c r="J19" s="346"/>
      <c r="K19" s="347"/>
      <c r="L19" s="372"/>
      <c r="M19" s="373"/>
      <c r="N19" s="373"/>
      <c r="O19" s="373"/>
      <c r="P19" s="373"/>
      <c r="Q19" s="374"/>
    </row>
    <row r="20" spans="1:17" s="153" customFormat="1" x14ac:dyDescent="0.3">
      <c r="A20" s="51">
        <v>44914</v>
      </c>
      <c r="B20" s="54" t="s">
        <v>47</v>
      </c>
      <c r="C20" s="55"/>
      <c r="D20" s="56"/>
      <c r="E20" s="57"/>
      <c r="F20" s="58"/>
      <c r="G20" s="59" t="str">
        <f t="shared" si="0"/>
        <v>休</v>
      </c>
      <c r="H20" s="52"/>
      <c r="I20" s="52"/>
      <c r="J20" s="52"/>
      <c r="K20" s="53"/>
      <c r="L20" s="372"/>
      <c r="M20" s="373"/>
      <c r="N20" s="373"/>
      <c r="O20" s="373"/>
      <c r="P20" s="373"/>
      <c r="Q20" s="374"/>
    </row>
    <row r="21" spans="1:17" s="153" customFormat="1" x14ac:dyDescent="0.3">
      <c r="A21" s="51">
        <v>44915</v>
      </c>
      <c r="B21" s="54" t="s">
        <v>48</v>
      </c>
      <c r="C21" s="55"/>
      <c r="D21" s="56"/>
      <c r="E21" s="57"/>
      <c r="F21" s="58"/>
      <c r="G21" s="59" t="str">
        <f t="shared" si="0"/>
        <v>休</v>
      </c>
      <c r="H21" s="52"/>
      <c r="I21" s="52"/>
      <c r="J21" s="52"/>
      <c r="K21" s="53"/>
      <c r="L21" s="372"/>
      <c r="M21" s="373"/>
      <c r="N21" s="373"/>
      <c r="O21" s="373"/>
      <c r="P21" s="373"/>
      <c r="Q21" s="374"/>
    </row>
    <row r="22" spans="1:17" s="94" customFormat="1" x14ac:dyDescent="0.3">
      <c r="A22" s="51">
        <v>44916</v>
      </c>
      <c r="B22" s="54" t="s">
        <v>49</v>
      </c>
      <c r="C22" s="55"/>
      <c r="D22" s="56"/>
      <c r="E22" s="57"/>
      <c r="F22" s="58"/>
      <c r="G22" s="59" t="str">
        <f t="shared" si="0"/>
        <v>休</v>
      </c>
      <c r="H22" s="52"/>
      <c r="I22" s="52"/>
      <c r="J22" s="52"/>
      <c r="K22" s="53"/>
      <c r="L22" s="372"/>
      <c r="M22" s="373"/>
      <c r="N22" s="373"/>
      <c r="O22" s="373"/>
      <c r="P22" s="373"/>
      <c r="Q22" s="374"/>
    </row>
    <row r="23" spans="1:17" s="155" customFormat="1" x14ac:dyDescent="0.3">
      <c r="A23" s="51">
        <v>44917</v>
      </c>
      <c r="B23" s="54" t="s">
        <v>50</v>
      </c>
      <c r="C23" s="55"/>
      <c r="D23" s="56"/>
      <c r="E23" s="57"/>
      <c r="F23" s="58"/>
      <c r="G23" s="59" t="str">
        <f t="shared" si="0"/>
        <v>休</v>
      </c>
      <c r="H23" s="52"/>
      <c r="I23" s="52"/>
      <c r="J23" s="52"/>
      <c r="K23" s="53"/>
      <c r="L23" s="372"/>
      <c r="M23" s="373"/>
      <c r="N23" s="373"/>
      <c r="O23" s="373"/>
      <c r="P23" s="373"/>
      <c r="Q23" s="374"/>
    </row>
    <row r="24" spans="1:17" s="153" customFormat="1" x14ac:dyDescent="0.3">
      <c r="A24" s="51">
        <v>44918</v>
      </c>
      <c r="B24" s="54" t="s">
        <v>44</v>
      </c>
      <c r="C24" s="55"/>
      <c r="D24" s="56"/>
      <c r="E24" s="57"/>
      <c r="F24" s="58"/>
      <c r="G24" s="59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2"/>
      <c r="I24" s="52"/>
      <c r="J24" s="52"/>
      <c r="K24" s="53"/>
      <c r="L24" s="372"/>
      <c r="M24" s="373"/>
      <c r="N24" s="373"/>
      <c r="O24" s="373"/>
      <c r="P24" s="373"/>
      <c r="Q24" s="374"/>
    </row>
    <row r="25" spans="1:17" s="153" customFormat="1" x14ac:dyDescent="0.3">
      <c r="A25" s="330">
        <v>44919</v>
      </c>
      <c r="B25" s="331" t="s">
        <v>45</v>
      </c>
      <c r="C25" s="332"/>
      <c r="D25" s="333"/>
      <c r="E25" s="334"/>
      <c r="F25" s="335"/>
      <c r="G25" s="336" t="str">
        <f t="shared" si="0"/>
        <v>休</v>
      </c>
      <c r="H25" s="337"/>
      <c r="I25" s="337"/>
      <c r="J25" s="337" t="s">
        <v>102</v>
      </c>
      <c r="K25" s="338"/>
      <c r="L25" s="372"/>
      <c r="M25" s="373"/>
      <c r="N25" s="373"/>
      <c r="O25" s="373"/>
      <c r="P25" s="373"/>
      <c r="Q25" s="374"/>
    </row>
    <row r="26" spans="1:17" s="153" customFormat="1" x14ac:dyDescent="0.3">
      <c r="A26" s="339">
        <v>44920</v>
      </c>
      <c r="B26" s="340" t="s">
        <v>46</v>
      </c>
      <c r="C26" s="341"/>
      <c r="D26" s="342"/>
      <c r="E26" s="343"/>
      <c r="F26" s="344"/>
      <c r="G26" s="345" t="str">
        <f t="shared" si="0"/>
        <v>休</v>
      </c>
      <c r="H26" s="346"/>
      <c r="I26" s="346"/>
      <c r="J26" s="346"/>
      <c r="K26" s="347"/>
      <c r="L26" s="372"/>
      <c r="M26" s="373"/>
      <c r="N26" s="373"/>
      <c r="O26" s="373"/>
      <c r="P26" s="373"/>
      <c r="Q26" s="374"/>
    </row>
    <row r="27" spans="1:17" s="153" customFormat="1" ht="17.25" thickBot="1" x14ac:dyDescent="0.35">
      <c r="A27" s="51">
        <v>44921</v>
      </c>
      <c r="B27" s="54" t="s">
        <v>47</v>
      </c>
      <c r="C27" s="55"/>
      <c r="D27" s="56"/>
      <c r="E27" s="57"/>
      <c r="F27" s="58"/>
      <c r="G27" s="59" t="str">
        <f t="shared" si="0"/>
        <v>休</v>
      </c>
      <c r="H27" s="52"/>
      <c r="I27" s="52"/>
      <c r="J27" s="52"/>
      <c r="K27" s="53"/>
      <c r="L27" s="375"/>
      <c r="M27" s="376"/>
      <c r="N27" s="376"/>
      <c r="O27" s="376"/>
      <c r="P27" s="376"/>
      <c r="Q27" s="377"/>
    </row>
    <row r="28" spans="1:17" s="153" customFormat="1" x14ac:dyDescent="0.3">
      <c r="A28" s="51">
        <v>44922</v>
      </c>
      <c r="B28" s="54" t="s">
        <v>48</v>
      </c>
      <c r="C28" s="55"/>
      <c r="D28" s="56"/>
      <c r="E28" s="57"/>
      <c r="F28" s="58"/>
      <c r="G28" s="59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2"/>
      <c r="I28" s="52"/>
      <c r="J28" s="52"/>
      <c r="K28" s="53"/>
    </row>
    <row r="29" spans="1:17" s="94" customFormat="1" x14ac:dyDescent="0.3">
      <c r="A29" s="51">
        <v>44923</v>
      </c>
      <c r="B29" s="54" t="s">
        <v>49</v>
      </c>
      <c r="C29" s="55"/>
      <c r="D29" s="56"/>
      <c r="E29" s="57"/>
      <c r="F29" s="58"/>
      <c r="G29" s="59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2"/>
      <c r="I29" s="52"/>
      <c r="J29" s="52"/>
      <c r="K29" s="53"/>
    </row>
    <row r="30" spans="1:17" s="155" customFormat="1" x14ac:dyDescent="0.3">
      <c r="A30" s="51">
        <v>44924</v>
      </c>
      <c r="B30" s="54" t="s">
        <v>50</v>
      </c>
      <c r="C30" s="55"/>
      <c r="D30" s="56"/>
      <c r="E30" s="57"/>
      <c r="F30" s="58"/>
      <c r="G30" s="59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2"/>
      <c r="I30" s="52"/>
      <c r="J30" s="52"/>
      <c r="K30" s="53"/>
    </row>
    <row r="31" spans="1:17" s="153" customFormat="1" x14ac:dyDescent="0.3">
      <c r="A31" s="51">
        <v>44925</v>
      </c>
      <c r="B31" s="54" t="s">
        <v>44</v>
      </c>
      <c r="C31" s="55"/>
      <c r="D31" s="56"/>
      <c r="E31" s="57"/>
      <c r="F31" s="58"/>
      <c r="G31" s="59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2"/>
      <c r="I31" s="52"/>
      <c r="J31" s="52"/>
      <c r="K31" s="53"/>
    </row>
    <row r="32" spans="1:17" s="153" customFormat="1" x14ac:dyDescent="0.3">
      <c r="A32" s="330">
        <v>44926</v>
      </c>
      <c r="B32" s="331" t="s">
        <v>45</v>
      </c>
      <c r="C32" s="332"/>
      <c r="D32" s="333"/>
      <c r="E32" s="334"/>
      <c r="F32" s="335"/>
      <c r="G32" s="336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337"/>
      <c r="I32" s="337"/>
      <c r="J32" s="337"/>
      <c r="K32" s="338"/>
    </row>
    <row r="33" spans="1:18" s="153" customFormat="1" x14ac:dyDescent="0.3">
      <c r="A33" s="51"/>
      <c r="B33" s="54"/>
      <c r="C33" s="55"/>
      <c r="D33" s="56"/>
      <c r="E33" s="57"/>
      <c r="F33" s="58"/>
      <c r="G33" s="59"/>
      <c r="H33" s="52"/>
      <c r="I33" s="52"/>
      <c r="J33" s="52"/>
      <c r="K33" s="53"/>
    </row>
    <row r="34" spans="1:18" s="153" customFormat="1" ht="17.25" thickBot="1" x14ac:dyDescent="0.35">
      <c r="A34" s="12"/>
      <c r="B34" s="12"/>
      <c r="C34" s="12"/>
      <c r="D34" s="12"/>
      <c r="E34" s="12"/>
      <c r="F34" s="12"/>
      <c r="G34" s="279">
        <f>SUM(G2:G33)</f>
        <v>0</v>
      </c>
      <c r="H34" s="279">
        <f>SUM(H2:H33)</f>
        <v>0</v>
      </c>
      <c r="I34" s="281">
        <f>SUM(I2:I33)</f>
        <v>0</v>
      </c>
      <c r="J34" s="281">
        <f>SUM(J2:J33)</f>
        <v>0</v>
      </c>
      <c r="K34" s="12"/>
      <c r="L34" s="12"/>
      <c r="M34" s="12"/>
      <c r="N34" s="12"/>
      <c r="O34" s="12"/>
      <c r="P34" s="12"/>
      <c r="Q34" s="12"/>
    </row>
    <row r="35" spans="1:18" ht="18" thickTop="1" thickBot="1" x14ac:dyDescent="0.35">
      <c r="A35" s="12"/>
      <c r="B35" s="12"/>
      <c r="C35" s="12"/>
      <c r="D35" s="12"/>
      <c r="E35" s="12"/>
      <c r="F35" s="12"/>
      <c r="G35" s="279">
        <f>SUM(G2:G34)</f>
        <v>0</v>
      </c>
      <c r="H35" s="280">
        <f>SUM(H2:H34)</f>
        <v>0</v>
      </c>
      <c r="I35" s="281">
        <f>SUM(I2:I34)</f>
        <v>0</v>
      </c>
      <c r="J35" s="281">
        <f>SUM(J2:J34)</f>
        <v>0</v>
      </c>
      <c r="K35" s="12"/>
      <c r="L35" s="12"/>
      <c r="M35" s="12"/>
      <c r="N35" s="12"/>
      <c r="O35" s="12"/>
      <c r="P35" s="12"/>
      <c r="Q35" s="12"/>
      <c r="R35" s="12"/>
    </row>
    <row r="36" spans="1:18" ht="18" thickTop="1" thickBo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7.25" thickBot="1" x14ac:dyDescent="0.35">
      <c r="A37" s="12"/>
      <c r="B37" s="12"/>
      <c r="C37" s="378" t="s">
        <v>10</v>
      </c>
      <c r="D37" s="379"/>
      <c r="E37" s="380"/>
      <c r="F37" s="381"/>
      <c r="G37" s="382"/>
      <c r="H37" s="12"/>
      <c r="I37" s="282" t="s">
        <v>19</v>
      </c>
      <c r="J37" s="283" t="s">
        <v>21</v>
      </c>
      <c r="K37" s="284" t="s">
        <v>22</v>
      </c>
      <c r="L37" s="12"/>
      <c r="M37" s="310" t="s">
        <v>11</v>
      </c>
      <c r="N37" s="383" t="s">
        <v>12</v>
      </c>
      <c r="O37" s="384"/>
      <c r="P37" s="385" t="s">
        <v>13</v>
      </c>
      <c r="Q37" s="384"/>
      <c r="R37" s="12"/>
    </row>
    <row r="38" spans="1:18" x14ac:dyDescent="0.3">
      <c r="A38" s="12"/>
      <c r="B38" s="12"/>
      <c r="C38" s="355" t="s">
        <v>26</v>
      </c>
      <c r="D38" s="356"/>
      <c r="E38" s="357" t="e">
        <f>E37*J38/K38</f>
        <v>#DIV/0!</v>
      </c>
      <c r="F38" s="358"/>
      <c r="G38" s="359"/>
      <c r="H38" s="12"/>
      <c r="I38" s="360" t="s">
        <v>25</v>
      </c>
      <c r="J38" s="285"/>
      <c r="K38" s="286"/>
      <c r="L38" s="12"/>
      <c r="M38" s="363">
        <v>25</v>
      </c>
      <c r="N38" s="287"/>
      <c r="O38" s="288"/>
      <c r="P38" s="289"/>
      <c r="Q38" s="288"/>
      <c r="R38" s="12"/>
    </row>
    <row r="39" spans="1:18" x14ac:dyDescent="0.3">
      <c r="A39" s="12"/>
      <c r="B39" s="12"/>
      <c r="C39" s="355" t="s">
        <v>28</v>
      </c>
      <c r="D39" s="356"/>
      <c r="E39" s="357">
        <f>I35</f>
        <v>0</v>
      </c>
      <c r="F39" s="358"/>
      <c r="G39" s="359"/>
      <c r="H39" s="12"/>
      <c r="I39" s="361"/>
      <c r="J39" s="290" t="s">
        <v>23</v>
      </c>
      <c r="K39" s="286"/>
      <c r="L39" s="291"/>
      <c r="M39" s="364"/>
      <c r="N39" s="292" t="s">
        <v>14</v>
      </c>
      <c r="O39" s="53" t="s">
        <v>15</v>
      </c>
      <c r="P39" s="293" t="s">
        <v>14</v>
      </c>
      <c r="Q39" s="53" t="s">
        <v>16</v>
      </c>
      <c r="R39" s="12"/>
    </row>
    <row r="40" spans="1:18" ht="17.25" thickBot="1" x14ac:dyDescent="0.35">
      <c r="A40" s="12"/>
      <c r="B40" s="12"/>
      <c r="C40" s="355" t="s">
        <v>29</v>
      </c>
      <c r="D40" s="356"/>
      <c r="E40" s="366">
        <f>J35</f>
        <v>0</v>
      </c>
      <c r="F40" s="367"/>
      <c r="G40" s="368"/>
      <c r="H40" s="12"/>
      <c r="I40" s="362"/>
      <c r="J40" s="294" t="s">
        <v>24</v>
      </c>
      <c r="K40" s="295"/>
      <c r="L40" s="291"/>
      <c r="M40" s="365"/>
      <c r="N40" s="292" t="s">
        <v>17</v>
      </c>
      <c r="O40" s="53">
        <v>300</v>
      </c>
      <c r="P40" s="293" t="s">
        <v>18</v>
      </c>
      <c r="Q40" s="53">
        <v>1.8</v>
      </c>
      <c r="R40" s="12"/>
    </row>
    <row r="41" spans="1:18" x14ac:dyDescent="0.3">
      <c r="A41" s="12"/>
      <c r="B41" s="12"/>
      <c r="C41" s="355" t="s">
        <v>30</v>
      </c>
      <c r="D41" s="356"/>
      <c r="E41" s="366"/>
      <c r="F41" s="367"/>
      <c r="G41" s="368"/>
      <c r="H41" s="12"/>
      <c r="I41" s="296"/>
      <c r="J41" s="296"/>
      <c r="K41" s="296"/>
      <c r="L41" s="296"/>
      <c r="N41" s="292">
        <v>10</v>
      </c>
      <c r="O41" s="53">
        <v>310</v>
      </c>
      <c r="P41" s="293">
        <v>5</v>
      </c>
      <c r="Q41" s="53">
        <v>1.9</v>
      </c>
      <c r="R41" s="12"/>
    </row>
    <row r="42" spans="1:18" ht="17.25" thickBot="1" x14ac:dyDescent="0.35">
      <c r="A42" s="12"/>
      <c r="B42" s="12"/>
      <c r="C42" s="355" t="s">
        <v>31</v>
      </c>
      <c r="D42" s="356"/>
      <c r="E42" s="366" t="e">
        <f>E38-E39-E40</f>
        <v>#DIV/0!</v>
      </c>
      <c r="F42" s="367"/>
      <c r="G42" s="368"/>
      <c r="H42" s="12"/>
      <c r="I42" s="12"/>
      <c r="J42" s="12"/>
      <c r="K42" s="297"/>
      <c r="L42" s="12"/>
      <c r="M42" s="12"/>
      <c r="N42" s="292">
        <v>15</v>
      </c>
      <c r="O42" s="53">
        <v>320</v>
      </c>
      <c r="P42" s="293">
        <v>10</v>
      </c>
      <c r="Q42" s="53">
        <v>2</v>
      </c>
      <c r="R42" s="12"/>
    </row>
    <row r="43" spans="1:18" x14ac:dyDescent="0.3">
      <c r="A43" s="12"/>
      <c r="B43" s="12"/>
      <c r="C43" s="355" t="s">
        <v>27</v>
      </c>
      <c r="D43" s="356"/>
      <c r="E43" s="389" t="e">
        <f>E42*0.033</f>
        <v>#DIV/0!</v>
      </c>
      <c r="F43" s="367"/>
      <c r="G43" s="368"/>
      <c r="H43" s="12"/>
      <c r="I43" s="282" t="s">
        <v>20</v>
      </c>
      <c r="J43" s="298" t="s">
        <v>33</v>
      </c>
      <c r="K43" s="299" t="s">
        <v>34</v>
      </c>
      <c r="L43" s="12"/>
      <c r="M43" s="300" t="s">
        <v>11</v>
      </c>
      <c r="N43" s="292">
        <v>20</v>
      </c>
      <c r="O43" s="53">
        <v>330</v>
      </c>
      <c r="P43" s="293">
        <v>15</v>
      </c>
      <c r="Q43" s="53">
        <v>2.1</v>
      </c>
      <c r="R43" s="12"/>
    </row>
    <row r="44" spans="1:18" ht="17.25" thickBot="1" x14ac:dyDescent="0.35">
      <c r="A44" s="12"/>
      <c r="B44" s="12"/>
      <c r="C44" s="390" t="s">
        <v>32</v>
      </c>
      <c r="D44" s="391"/>
      <c r="E44" s="392" t="e">
        <f>E42-E41-E43</f>
        <v>#DIV/0!</v>
      </c>
      <c r="F44" s="393"/>
      <c r="G44" s="394"/>
      <c r="H44" s="12"/>
      <c r="I44" s="395"/>
      <c r="J44" s="301"/>
      <c r="K44" s="302"/>
      <c r="L44" s="408"/>
      <c r="M44" s="397"/>
      <c r="N44" s="292">
        <v>25</v>
      </c>
      <c r="O44" s="53">
        <v>340</v>
      </c>
      <c r="P44" s="293">
        <v>20</v>
      </c>
      <c r="Q44" s="53">
        <v>2.2000000000000002</v>
      </c>
      <c r="R44" s="12"/>
    </row>
    <row r="45" spans="1:18" ht="17.25" thickBot="1" x14ac:dyDescent="0.35">
      <c r="A45" s="12"/>
      <c r="B45" s="12"/>
      <c r="C45" s="12"/>
      <c r="D45" s="12"/>
      <c r="E45" s="12"/>
      <c r="F45" s="12"/>
      <c r="G45" s="303"/>
      <c r="H45" s="12"/>
      <c r="I45" s="396"/>
      <c r="J45" s="304" t="s">
        <v>35</v>
      </c>
      <c r="K45" s="305"/>
      <c r="L45" s="408"/>
      <c r="M45" s="365"/>
      <c r="N45" s="292">
        <v>30</v>
      </c>
      <c r="O45" s="53">
        <v>350</v>
      </c>
      <c r="P45" s="293">
        <v>25</v>
      </c>
      <c r="Q45" s="53">
        <v>2.2999999999999998</v>
      </c>
      <c r="R45" s="12"/>
    </row>
    <row r="46" spans="1:18" ht="17.25" thickBot="1" x14ac:dyDescent="0.35">
      <c r="A46" s="12"/>
      <c r="B46" s="12"/>
      <c r="C46" s="12"/>
      <c r="D46" s="12"/>
      <c r="E46" s="12"/>
      <c r="F46" s="12"/>
      <c r="G46" s="12"/>
      <c r="H46" s="303"/>
      <c r="I46" s="398"/>
      <c r="J46" s="398"/>
      <c r="K46" s="398"/>
      <c r="L46" s="398"/>
      <c r="N46" s="292">
        <v>35</v>
      </c>
      <c r="O46" s="53">
        <v>360</v>
      </c>
      <c r="P46" s="293">
        <v>30</v>
      </c>
      <c r="Q46" s="53">
        <v>2.4</v>
      </c>
      <c r="R46" s="12"/>
    </row>
    <row r="47" spans="1:18" ht="17.25" thickBot="1" x14ac:dyDescent="0.35">
      <c r="A47" s="12"/>
      <c r="B47" s="12"/>
      <c r="C47" s="12"/>
      <c r="D47" s="12"/>
      <c r="E47" s="12"/>
      <c r="F47" s="12"/>
      <c r="G47" s="12"/>
      <c r="H47" s="12"/>
      <c r="I47" s="399" t="s">
        <v>36</v>
      </c>
      <c r="J47" s="400"/>
      <c r="K47" s="401"/>
      <c r="L47" s="12"/>
      <c r="M47" s="12"/>
      <c r="N47" s="292">
        <v>40</v>
      </c>
      <c r="O47" s="53">
        <v>370</v>
      </c>
      <c r="P47" s="293">
        <v>35</v>
      </c>
      <c r="Q47" s="53">
        <v>2.5</v>
      </c>
      <c r="R47" s="12"/>
    </row>
    <row r="48" spans="1:18" x14ac:dyDescent="0.3">
      <c r="A48" s="12"/>
      <c r="B48" s="12"/>
      <c r="C48" s="12"/>
      <c r="D48" s="12"/>
      <c r="E48" s="12"/>
      <c r="F48" s="12"/>
      <c r="G48" s="306"/>
      <c r="H48" s="12"/>
      <c r="I48" s="402"/>
      <c r="J48" s="403"/>
      <c r="K48" s="404"/>
      <c r="L48" s="12"/>
      <c r="M48" s="12"/>
      <c r="N48" s="292">
        <v>45</v>
      </c>
      <c r="O48" s="53">
        <v>380</v>
      </c>
      <c r="P48" s="293">
        <v>40</v>
      </c>
      <c r="Q48" s="53">
        <v>2.6</v>
      </c>
      <c r="R48" s="12"/>
    </row>
    <row r="49" spans="1:18" x14ac:dyDescent="0.3">
      <c r="A49" s="12"/>
      <c r="B49" s="12"/>
      <c r="C49" s="12"/>
      <c r="D49" s="12"/>
      <c r="E49" s="12"/>
      <c r="F49" s="12"/>
      <c r="G49" s="12"/>
      <c r="H49" s="12"/>
      <c r="I49" s="405"/>
      <c r="J49" s="406"/>
      <c r="K49" s="407"/>
      <c r="L49" s="12"/>
      <c r="M49" s="12"/>
      <c r="N49" s="292">
        <v>50</v>
      </c>
      <c r="O49" s="53">
        <v>390</v>
      </c>
      <c r="P49" s="293">
        <v>45</v>
      </c>
      <c r="Q49" s="53">
        <v>2.7</v>
      </c>
      <c r="R49" s="12"/>
    </row>
    <row r="50" spans="1:18" ht="17.25" thickBot="1" x14ac:dyDescent="0.35">
      <c r="A50" s="12"/>
      <c r="B50" s="12"/>
      <c r="C50" s="12"/>
      <c r="D50" s="12"/>
      <c r="E50" s="12"/>
      <c r="F50" s="12"/>
      <c r="G50" s="12"/>
      <c r="H50" s="12"/>
      <c r="I50" s="386"/>
      <c r="J50" s="387"/>
      <c r="K50" s="388"/>
      <c r="L50" s="12"/>
      <c r="M50" s="12"/>
      <c r="N50" s="292">
        <v>55</v>
      </c>
      <c r="O50" s="53">
        <v>400</v>
      </c>
      <c r="P50" s="293">
        <v>50</v>
      </c>
      <c r="Q50" s="53">
        <v>2.8</v>
      </c>
      <c r="R50" s="12"/>
    </row>
    <row r="51" spans="1:1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92">
        <v>60</v>
      </c>
      <c r="O51" s="53">
        <v>410</v>
      </c>
      <c r="P51" s="293">
        <v>55</v>
      </c>
      <c r="Q51" s="53">
        <v>2.9</v>
      </c>
      <c r="R51" s="12"/>
    </row>
    <row r="52" spans="1:1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92">
        <v>65</v>
      </c>
      <c r="O52" s="53">
        <v>420</v>
      </c>
      <c r="P52" s="293">
        <v>60</v>
      </c>
      <c r="Q52" s="53">
        <v>3</v>
      </c>
      <c r="R52" s="12"/>
    </row>
    <row r="53" spans="1:18" ht="17.2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307">
        <v>70</v>
      </c>
      <c r="O53" s="308">
        <v>430</v>
      </c>
      <c r="P53" s="309">
        <v>65</v>
      </c>
      <c r="Q53" s="308">
        <v>3.1</v>
      </c>
      <c r="R53" s="12"/>
    </row>
    <row r="54" spans="1:1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92">
        <v>75</v>
      </c>
      <c r="O54" s="53">
        <v>440</v>
      </c>
      <c r="P54" s="293">
        <v>70</v>
      </c>
      <c r="Q54" s="53">
        <v>3.2</v>
      </c>
      <c r="R54" s="12"/>
    </row>
    <row r="55" spans="1:18" ht="17.25" thickBot="1" x14ac:dyDescent="0.35">
      <c r="N55" s="307">
        <v>80</v>
      </c>
      <c r="O55" s="308">
        <v>450</v>
      </c>
      <c r="P55" s="309">
        <v>75</v>
      </c>
      <c r="Q55" s="308">
        <v>3.3</v>
      </c>
    </row>
    <row r="56" spans="1:18" x14ac:dyDescent="0.3">
      <c r="N56" s="292">
        <v>85</v>
      </c>
      <c r="O56" s="53">
        <v>460</v>
      </c>
      <c r="P56" s="293">
        <v>80</v>
      </c>
      <c r="Q56" s="53">
        <v>3.4</v>
      </c>
    </row>
    <row r="57" spans="1:18" ht="17.25" thickBot="1" x14ac:dyDescent="0.35">
      <c r="N57" s="307">
        <v>90</v>
      </c>
      <c r="O57" s="308">
        <v>470</v>
      </c>
      <c r="P57" s="309">
        <v>85</v>
      </c>
      <c r="Q57" s="308">
        <v>3.5</v>
      </c>
    </row>
    <row r="58" spans="1:18" x14ac:dyDescent="0.3">
      <c r="N58" s="292">
        <v>95</v>
      </c>
      <c r="O58" s="53">
        <v>480</v>
      </c>
      <c r="P58" s="293">
        <v>90</v>
      </c>
      <c r="Q58" s="53">
        <v>3.6</v>
      </c>
    </row>
    <row r="59" spans="1:18" ht="17.25" thickBot="1" x14ac:dyDescent="0.35">
      <c r="N59" s="307">
        <v>100</v>
      </c>
      <c r="O59" s="308">
        <v>490</v>
      </c>
      <c r="P59" s="309">
        <v>95</v>
      </c>
      <c r="Q59" s="308">
        <v>3.7</v>
      </c>
    </row>
    <row r="60" spans="1:18" x14ac:dyDescent="0.3">
      <c r="N60" s="292">
        <v>105</v>
      </c>
      <c r="O60" s="53">
        <v>500</v>
      </c>
      <c r="P60" s="293">
        <v>100</v>
      </c>
      <c r="Q60" s="53">
        <v>3.8</v>
      </c>
    </row>
    <row r="61" spans="1:18" ht="17.25" thickBot="1" x14ac:dyDescent="0.35">
      <c r="N61" s="307">
        <v>110</v>
      </c>
      <c r="O61" s="308">
        <v>510</v>
      </c>
      <c r="P61" s="309">
        <v>105</v>
      </c>
      <c r="Q61" s="308">
        <v>3.9</v>
      </c>
    </row>
    <row r="62" spans="1:18" x14ac:dyDescent="0.3">
      <c r="N62" s="292">
        <v>115</v>
      </c>
      <c r="O62" s="53">
        <v>520</v>
      </c>
      <c r="P62" s="293">
        <v>110</v>
      </c>
      <c r="Q62" s="53">
        <v>4</v>
      </c>
    </row>
    <row r="63" spans="1:18" ht="17.25" thickBot="1" x14ac:dyDescent="0.35">
      <c r="N63" s="307">
        <v>120</v>
      </c>
      <c r="O63" s="308">
        <v>530</v>
      </c>
      <c r="P63" s="309">
        <v>115</v>
      </c>
      <c r="Q63" s="308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M44:M45"/>
    <mergeCell ref="I46:L46"/>
    <mergeCell ref="I47:K47"/>
    <mergeCell ref="I48:K48"/>
    <mergeCell ref="I49:K49"/>
    <mergeCell ref="L44:L45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L1:Q27"/>
    <mergeCell ref="C37:D37"/>
    <mergeCell ref="E37:G37"/>
    <mergeCell ref="N37:O37"/>
    <mergeCell ref="P37:Q37"/>
    <mergeCell ref="C38:D38"/>
    <mergeCell ref="E38:G38"/>
    <mergeCell ref="I38:I40"/>
    <mergeCell ref="M38:M40"/>
    <mergeCell ref="C39:D39"/>
    <mergeCell ref="E39:G39"/>
    <mergeCell ref="C40:D40"/>
    <mergeCell ref="E40:G40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T40" sqref="T40"/>
    </sheetView>
  </sheetViews>
  <sheetFormatPr defaultColWidth="12.375" defaultRowHeight="16.5" x14ac:dyDescent="0.3"/>
  <cols>
    <col min="1" max="1" width="12.375" style="131" customWidth="1"/>
    <col min="2" max="2" width="4.375" style="131" customWidth="1"/>
    <col min="3" max="3" width="4.5" style="131" customWidth="1"/>
    <col min="4" max="4" width="4.25" style="131" customWidth="1"/>
    <col min="5" max="5" width="4.375" style="131" customWidth="1"/>
    <col min="6" max="6" width="4.25" style="131" customWidth="1"/>
    <col min="7" max="7" width="8.375" style="131" customWidth="1"/>
    <col min="8" max="8" width="9.625" style="131" customWidth="1"/>
    <col min="9" max="9" width="11.5" style="131" customWidth="1"/>
    <col min="10" max="10" width="11" style="131" bestFit="1" customWidth="1"/>
    <col min="11" max="11" width="12" style="131" customWidth="1"/>
    <col min="12" max="255" width="9" style="131" customWidth="1"/>
    <col min="256" max="16384" width="12.375" style="131"/>
  </cols>
  <sheetData>
    <row r="1" spans="1:18" s="12" customFormat="1" ht="17.25" customHeight="1" thickBot="1" x14ac:dyDescent="0.35">
      <c r="A1" s="270" t="s">
        <v>2</v>
      </c>
      <c r="B1" s="271" t="s">
        <v>3</v>
      </c>
      <c r="C1" s="272" t="s">
        <v>4</v>
      </c>
      <c r="D1" s="273" t="s">
        <v>5</v>
      </c>
      <c r="E1" s="274" t="s">
        <v>4</v>
      </c>
      <c r="F1" s="275" t="s">
        <v>5</v>
      </c>
      <c r="G1" s="276" t="s">
        <v>6</v>
      </c>
      <c r="H1" s="277" t="s">
        <v>7</v>
      </c>
      <c r="I1" s="277" t="s">
        <v>28</v>
      </c>
      <c r="J1" s="276" t="s">
        <v>43</v>
      </c>
      <c r="K1" s="278" t="s">
        <v>8</v>
      </c>
      <c r="L1" s="369" t="s">
        <v>9</v>
      </c>
      <c r="M1" s="370"/>
      <c r="N1" s="370"/>
      <c r="O1" s="370"/>
      <c r="P1" s="370"/>
      <c r="Q1" s="371"/>
      <c r="R1" s="12">
        <v>45</v>
      </c>
    </row>
    <row r="2" spans="1:18" s="155" customFormat="1" ht="14.25" customHeight="1" thickTop="1" x14ac:dyDescent="0.3">
      <c r="A2" s="51">
        <v>44896</v>
      </c>
      <c r="B2" s="54" t="s">
        <v>342</v>
      </c>
      <c r="C2" s="55"/>
      <c r="D2" s="56"/>
      <c r="E2" s="57"/>
      <c r="F2" s="58"/>
      <c r="G2" s="59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2"/>
      <c r="I2" s="52"/>
      <c r="J2" s="52"/>
      <c r="K2" s="53"/>
      <c r="L2" s="372"/>
      <c r="M2" s="373"/>
      <c r="N2" s="373"/>
      <c r="O2" s="373"/>
      <c r="P2" s="373"/>
      <c r="Q2" s="374"/>
    </row>
    <row r="3" spans="1:18" s="153" customFormat="1" x14ac:dyDescent="0.3">
      <c r="A3" s="51">
        <v>44897</v>
      </c>
      <c r="B3" s="54" t="s">
        <v>44</v>
      </c>
      <c r="C3" s="55"/>
      <c r="D3" s="56"/>
      <c r="E3" s="57"/>
      <c r="F3" s="58"/>
      <c r="G3" s="59" t="str">
        <f t="shared" si="0"/>
        <v>休</v>
      </c>
      <c r="H3" s="52"/>
      <c r="I3" s="52"/>
      <c r="J3" s="52"/>
      <c r="K3" s="53"/>
      <c r="L3" s="372"/>
      <c r="M3" s="373"/>
      <c r="N3" s="373"/>
      <c r="O3" s="373"/>
      <c r="P3" s="373"/>
      <c r="Q3" s="374"/>
    </row>
    <row r="4" spans="1:18" s="153" customFormat="1" ht="14.25" customHeight="1" x14ac:dyDescent="0.3">
      <c r="A4" s="330">
        <v>44898</v>
      </c>
      <c r="B4" s="331" t="s">
        <v>45</v>
      </c>
      <c r="C4" s="332"/>
      <c r="D4" s="333"/>
      <c r="E4" s="334"/>
      <c r="F4" s="335"/>
      <c r="G4" s="336" t="str">
        <f t="shared" si="0"/>
        <v>休</v>
      </c>
      <c r="H4" s="337"/>
      <c r="I4" s="337"/>
      <c r="J4" s="337"/>
      <c r="K4" s="338"/>
      <c r="L4" s="372"/>
      <c r="M4" s="373"/>
      <c r="N4" s="373"/>
      <c r="O4" s="373"/>
      <c r="P4" s="373"/>
      <c r="Q4" s="374"/>
    </row>
    <row r="5" spans="1:18" s="153" customFormat="1" x14ac:dyDescent="0.3">
      <c r="A5" s="339">
        <v>44899</v>
      </c>
      <c r="B5" s="340" t="s">
        <v>46</v>
      </c>
      <c r="C5" s="341"/>
      <c r="D5" s="342"/>
      <c r="E5" s="343"/>
      <c r="F5" s="344"/>
      <c r="G5" s="345" t="str">
        <f t="shared" si="0"/>
        <v>休</v>
      </c>
      <c r="H5" s="346"/>
      <c r="I5" s="346"/>
      <c r="J5" s="346"/>
      <c r="K5" s="347"/>
      <c r="L5" s="372"/>
      <c r="M5" s="373"/>
      <c r="N5" s="373"/>
      <c r="O5" s="373"/>
      <c r="P5" s="373"/>
      <c r="Q5" s="374"/>
    </row>
    <row r="6" spans="1:18" s="153" customFormat="1" x14ac:dyDescent="0.3">
      <c r="A6" s="51">
        <v>44900</v>
      </c>
      <c r="B6" s="54" t="s">
        <v>47</v>
      </c>
      <c r="C6" s="55"/>
      <c r="D6" s="56"/>
      <c r="E6" s="57"/>
      <c r="F6" s="58"/>
      <c r="G6" s="59" t="str">
        <f t="shared" si="0"/>
        <v>休</v>
      </c>
      <c r="H6" s="52"/>
      <c r="I6" s="52"/>
      <c r="J6" s="52"/>
      <c r="K6" s="53"/>
      <c r="L6" s="372"/>
      <c r="M6" s="373"/>
      <c r="N6" s="373"/>
      <c r="O6" s="373"/>
      <c r="P6" s="373"/>
      <c r="Q6" s="374"/>
    </row>
    <row r="7" spans="1:18" s="153" customFormat="1" x14ac:dyDescent="0.3">
      <c r="A7" s="51">
        <v>44901</v>
      </c>
      <c r="B7" s="54" t="s">
        <v>48</v>
      </c>
      <c r="C7" s="55"/>
      <c r="D7" s="56"/>
      <c r="E7" s="57"/>
      <c r="F7" s="58"/>
      <c r="G7" s="59" t="str">
        <f t="shared" si="0"/>
        <v>休</v>
      </c>
      <c r="H7" s="52"/>
      <c r="I7" s="52"/>
      <c r="J7" s="52"/>
      <c r="K7" s="53"/>
      <c r="L7" s="372"/>
      <c r="M7" s="373"/>
      <c r="N7" s="373"/>
      <c r="O7" s="373"/>
      <c r="P7" s="373"/>
      <c r="Q7" s="374"/>
    </row>
    <row r="8" spans="1:18" s="94" customFormat="1" x14ac:dyDescent="0.3">
      <c r="A8" s="51">
        <v>44902</v>
      </c>
      <c r="B8" s="54" t="s">
        <v>49</v>
      </c>
      <c r="C8" s="55"/>
      <c r="D8" s="56"/>
      <c r="E8" s="57"/>
      <c r="F8" s="58"/>
      <c r="G8" s="59" t="str">
        <f t="shared" si="0"/>
        <v>休</v>
      </c>
      <c r="H8" s="52"/>
      <c r="I8" s="52"/>
      <c r="J8" s="52"/>
      <c r="K8" s="53"/>
      <c r="L8" s="372"/>
      <c r="M8" s="373"/>
      <c r="N8" s="373"/>
      <c r="O8" s="373"/>
      <c r="P8" s="373"/>
      <c r="Q8" s="374"/>
    </row>
    <row r="9" spans="1:18" s="155" customFormat="1" x14ac:dyDescent="0.3">
      <c r="A9" s="51">
        <v>44903</v>
      </c>
      <c r="B9" s="54" t="s">
        <v>50</v>
      </c>
      <c r="C9" s="55"/>
      <c r="D9" s="56"/>
      <c r="E9" s="57"/>
      <c r="F9" s="58"/>
      <c r="G9" s="59" t="str">
        <f t="shared" si="0"/>
        <v>休</v>
      </c>
      <c r="H9" s="52"/>
      <c r="I9" s="52"/>
      <c r="J9" s="52"/>
      <c r="K9" s="53"/>
      <c r="L9" s="372"/>
      <c r="M9" s="373"/>
      <c r="N9" s="373"/>
      <c r="O9" s="373"/>
      <c r="P9" s="373"/>
      <c r="Q9" s="374"/>
    </row>
    <row r="10" spans="1:18" s="153" customFormat="1" x14ac:dyDescent="0.3">
      <c r="A10" s="51">
        <v>44904</v>
      </c>
      <c r="B10" s="54" t="s">
        <v>44</v>
      </c>
      <c r="C10" s="55"/>
      <c r="D10" s="56"/>
      <c r="E10" s="57"/>
      <c r="F10" s="58"/>
      <c r="G10" s="59" t="str">
        <f t="shared" si="0"/>
        <v>休</v>
      </c>
      <c r="H10" s="52"/>
      <c r="I10" s="52"/>
      <c r="J10" s="52"/>
      <c r="K10" s="53"/>
      <c r="L10" s="372"/>
      <c r="M10" s="373"/>
      <c r="N10" s="373"/>
      <c r="O10" s="373"/>
      <c r="P10" s="373"/>
      <c r="Q10" s="374"/>
    </row>
    <row r="11" spans="1:18" s="153" customFormat="1" x14ac:dyDescent="0.3">
      <c r="A11" s="330">
        <v>44905</v>
      </c>
      <c r="B11" s="331" t="s">
        <v>45</v>
      </c>
      <c r="C11" s="332"/>
      <c r="D11" s="333"/>
      <c r="E11" s="334"/>
      <c r="F11" s="335"/>
      <c r="G11" s="336" t="str">
        <f t="shared" si="0"/>
        <v>休</v>
      </c>
      <c r="H11" s="337"/>
      <c r="I11" s="337"/>
      <c r="J11" s="337"/>
      <c r="K11" s="338"/>
      <c r="L11" s="372"/>
      <c r="M11" s="373"/>
      <c r="N11" s="373"/>
      <c r="O11" s="373"/>
      <c r="P11" s="373"/>
      <c r="Q11" s="374"/>
    </row>
    <row r="12" spans="1:18" s="153" customFormat="1" x14ac:dyDescent="0.3">
      <c r="A12" s="339">
        <v>44906</v>
      </c>
      <c r="B12" s="340" t="s">
        <v>46</v>
      </c>
      <c r="C12" s="341"/>
      <c r="D12" s="342"/>
      <c r="E12" s="343"/>
      <c r="F12" s="344"/>
      <c r="G12" s="345" t="str">
        <f t="shared" si="0"/>
        <v>休</v>
      </c>
      <c r="H12" s="346"/>
      <c r="I12" s="346"/>
      <c r="J12" s="346"/>
      <c r="K12" s="347"/>
      <c r="L12" s="372"/>
      <c r="M12" s="373"/>
      <c r="N12" s="373"/>
      <c r="O12" s="373"/>
      <c r="P12" s="373"/>
      <c r="Q12" s="374"/>
    </row>
    <row r="13" spans="1:18" s="153" customFormat="1" x14ac:dyDescent="0.3">
      <c r="A13" s="51">
        <v>44907</v>
      </c>
      <c r="B13" s="54" t="s">
        <v>47</v>
      </c>
      <c r="C13" s="55"/>
      <c r="D13" s="56"/>
      <c r="E13" s="57"/>
      <c r="F13" s="58"/>
      <c r="G13" s="59" t="str">
        <f t="shared" si="0"/>
        <v>休</v>
      </c>
      <c r="H13" s="52"/>
      <c r="I13" s="52"/>
      <c r="J13" s="52"/>
      <c r="K13" s="53"/>
      <c r="L13" s="372"/>
      <c r="M13" s="373"/>
      <c r="N13" s="373"/>
      <c r="O13" s="373"/>
      <c r="P13" s="373"/>
      <c r="Q13" s="374"/>
    </row>
    <row r="14" spans="1:18" s="153" customFormat="1" x14ac:dyDescent="0.3">
      <c r="A14" s="51">
        <v>44908</v>
      </c>
      <c r="B14" s="54" t="s">
        <v>48</v>
      </c>
      <c r="C14" s="55"/>
      <c r="D14" s="56"/>
      <c r="E14" s="57"/>
      <c r="F14" s="58"/>
      <c r="G14" s="59" t="str">
        <f t="shared" si="0"/>
        <v>休</v>
      </c>
      <c r="H14" s="52"/>
      <c r="I14" s="52"/>
      <c r="J14" s="52"/>
      <c r="K14" s="53"/>
      <c r="L14" s="372"/>
      <c r="M14" s="373"/>
      <c r="N14" s="373"/>
      <c r="O14" s="373"/>
      <c r="P14" s="373"/>
      <c r="Q14" s="374"/>
    </row>
    <row r="15" spans="1:18" s="94" customFormat="1" x14ac:dyDescent="0.3">
      <c r="A15" s="51">
        <v>44909</v>
      </c>
      <c r="B15" s="54" t="s">
        <v>49</v>
      </c>
      <c r="C15" s="55"/>
      <c r="D15" s="56"/>
      <c r="E15" s="57"/>
      <c r="F15" s="58"/>
      <c r="G15" s="59" t="str">
        <f t="shared" si="0"/>
        <v>休</v>
      </c>
      <c r="H15" s="52"/>
      <c r="I15" s="52"/>
      <c r="J15" s="52"/>
      <c r="K15" s="53"/>
      <c r="L15" s="372"/>
      <c r="M15" s="373"/>
      <c r="N15" s="373"/>
      <c r="O15" s="373"/>
      <c r="P15" s="373"/>
      <c r="Q15" s="374"/>
    </row>
    <row r="16" spans="1:18" s="155" customFormat="1" x14ac:dyDescent="0.3">
      <c r="A16" s="51">
        <v>44910</v>
      </c>
      <c r="B16" s="54" t="s">
        <v>50</v>
      </c>
      <c r="C16" s="55"/>
      <c r="D16" s="56"/>
      <c r="E16" s="57"/>
      <c r="F16" s="58"/>
      <c r="G16" s="59" t="str">
        <f t="shared" si="0"/>
        <v>休</v>
      </c>
      <c r="H16" s="52"/>
      <c r="I16" s="52"/>
      <c r="J16" s="52"/>
      <c r="K16" s="53"/>
      <c r="L16" s="372"/>
      <c r="M16" s="373"/>
      <c r="N16" s="373"/>
      <c r="O16" s="373"/>
      <c r="P16" s="373"/>
      <c r="Q16" s="374"/>
    </row>
    <row r="17" spans="1:17" s="153" customFormat="1" x14ac:dyDescent="0.3">
      <c r="A17" s="51">
        <v>44911</v>
      </c>
      <c r="B17" s="54" t="s">
        <v>44</v>
      </c>
      <c r="C17" s="55"/>
      <c r="D17" s="56"/>
      <c r="E17" s="57"/>
      <c r="F17" s="58"/>
      <c r="G17" s="59" t="str">
        <f t="shared" si="0"/>
        <v>休</v>
      </c>
      <c r="H17" s="52"/>
      <c r="I17" s="52"/>
      <c r="J17" s="52"/>
      <c r="K17" s="53"/>
      <c r="L17" s="372"/>
      <c r="M17" s="373"/>
      <c r="N17" s="373"/>
      <c r="O17" s="373"/>
      <c r="P17" s="373"/>
      <c r="Q17" s="374"/>
    </row>
    <row r="18" spans="1:17" s="153" customFormat="1" x14ac:dyDescent="0.3">
      <c r="A18" s="330">
        <v>44912</v>
      </c>
      <c r="B18" s="331" t="s">
        <v>45</v>
      </c>
      <c r="C18" s="332"/>
      <c r="D18" s="333"/>
      <c r="E18" s="334"/>
      <c r="F18" s="335"/>
      <c r="G18" s="336" t="str">
        <f t="shared" si="0"/>
        <v>休</v>
      </c>
      <c r="H18" s="337"/>
      <c r="I18" s="337"/>
      <c r="J18" s="337"/>
      <c r="K18" s="338"/>
      <c r="L18" s="372"/>
      <c r="M18" s="373"/>
      <c r="N18" s="373"/>
      <c r="O18" s="373"/>
      <c r="P18" s="373"/>
      <c r="Q18" s="374"/>
    </row>
    <row r="19" spans="1:17" s="153" customFormat="1" x14ac:dyDescent="0.3">
      <c r="A19" s="339">
        <v>44913</v>
      </c>
      <c r="B19" s="340" t="s">
        <v>46</v>
      </c>
      <c r="C19" s="341"/>
      <c r="D19" s="342"/>
      <c r="E19" s="343"/>
      <c r="F19" s="344"/>
      <c r="G19" s="345" t="str">
        <f t="shared" si="0"/>
        <v>休</v>
      </c>
      <c r="H19" s="346"/>
      <c r="I19" s="346"/>
      <c r="J19" s="346"/>
      <c r="K19" s="347"/>
      <c r="L19" s="372"/>
      <c r="M19" s="373"/>
      <c r="N19" s="373"/>
      <c r="O19" s="373"/>
      <c r="P19" s="373"/>
      <c r="Q19" s="374"/>
    </row>
    <row r="20" spans="1:17" s="153" customFormat="1" x14ac:dyDescent="0.3">
      <c r="A20" s="51">
        <v>44914</v>
      </c>
      <c r="B20" s="54" t="s">
        <v>47</v>
      </c>
      <c r="C20" s="55"/>
      <c r="D20" s="56"/>
      <c r="E20" s="57"/>
      <c r="F20" s="58"/>
      <c r="G20" s="59" t="str">
        <f t="shared" si="0"/>
        <v>休</v>
      </c>
      <c r="H20" s="52"/>
      <c r="I20" s="52"/>
      <c r="J20" s="52"/>
      <c r="K20" s="53"/>
      <c r="L20" s="372"/>
      <c r="M20" s="373"/>
      <c r="N20" s="373"/>
      <c r="O20" s="373"/>
      <c r="P20" s="373"/>
      <c r="Q20" s="374"/>
    </row>
    <row r="21" spans="1:17" s="153" customFormat="1" x14ac:dyDescent="0.3">
      <c r="A21" s="51">
        <v>44915</v>
      </c>
      <c r="B21" s="54" t="s">
        <v>48</v>
      </c>
      <c r="C21" s="55"/>
      <c r="D21" s="56"/>
      <c r="E21" s="57"/>
      <c r="F21" s="58"/>
      <c r="G21" s="59" t="str">
        <f t="shared" si="0"/>
        <v>休</v>
      </c>
      <c r="H21" s="52"/>
      <c r="I21" s="52"/>
      <c r="J21" s="52"/>
      <c r="K21" s="53"/>
      <c r="L21" s="372"/>
      <c r="M21" s="373"/>
      <c r="N21" s="373"/>
      <c r="O21" s="373"/>
      <c r="P21" s="373"/>
      <c r="Q21" s="374"/>
    </row>
    <row r="22" spans="1:17" s="94" customFormat="1" x14ac:dyDescent="0.3">
      <c r="A22" s="51">
        <v>44916</v>
      </c>
      <c r="B22" s="54" t="s">
        <v>49</v>
      </c>
      <c r="C22" s="55"/>
      <c r="D22" s="56"/>
      <c r="E22" s="57"/>
      <c r="F22" s="58"/>
      <c r="G22" s="59" t="str">
        <f t="shared" si="0"/>
        <v>休</v>
      </c>
      <c r="H22" s="52"/>
      <c r="I22" s="52"/>
      <c r="J22" s="52"/>
      <c r="K22" s="53"/>
      <c r="L22" s="372"/>
      <c r="M22" s="373"/>
      <c r="N22" s="373"/>
      <c r="O22" s="373"/>
      <c r="P22" s="373"/>
      <c r="Q22" s="374"/>
    </row>
    <row r="23" spans="1:17" s="155" customFormat="1" x14ac:dyDescent="0.3">
      <c r="A23" s="51">
        <v>44917</v>
      </c>
      <c r="B23" s="54" t="s">
        <v>50</v>
      </c>
      <c r="C23" s="55"/>
      <c r="D23" s="56"/>
      <c r="E23" s="57"/>
      <c r="F23" s="58"/>
      <c r="G23" s="59" t="str">
        <f t="shared" si="0"/>
        <v>休</v>
      </c>
      <c r="H23" s="52"/>
      <c r="I23" s="52"/>
      <c r="J23" s="52"/>
      <c r="K23" s="53"/>
      <c r="L23" s="372"/>
      <c r="M23" s="373"/>
      <c r="N23" s="373"/>
      <c r="O23" s="373"/>
      <c r="P23" s="373"/>
      <c r="Q23" s="374"/>
    </row>
    <row r="24" spans="1:17" s="153" customFormat="1" x14ac:dyDescent="0.3">
      <c r="A24" s="51">
        <v>44918</v>
      </c>
      <c r="B24" s="54" t="s">
        <v>44</v>
      </c>
      <c r="C24" s="55"/>
      <c r="D24" s="56"/>
      <c r="E24" s="57"/>
      <c r="F24" s="58"/>
      <c r="G24" s="59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2"/>
      <c r="I24" s="52"/>
      <c r="J24" s="52"/>
      <c r="K24" s="53"/>
      <c r="L24" s="372"/>
      <c r="M24" s="373"/>
      <c r="N24" s="373"/>
      <c r="O24" s="373"/>
      <c r="P24" s="373"/>
      <c r="Q24" s="374"/>
    </row>
    <row r="25" spans="1:17" s="153" customFormat="1" x14ac:dyDescent="0.3">
      <c r="A25" s="330">
        <v>44919</v>
      </c>
      <c r="B25" s="331" t="s">
        <v>45</v>
      </c>
      <c r="C25" s="332"/>
      <c r="D25" s="333"/>
      <c r="E25" s="334"/>
      <c r="F25" s="335"/>
      <c r="G25" s="336" t="str">
        <f t="shared" si="0"/>
        <v>休</v>
      </c>
      <c r="H25" s="337"/>
      <c r="I25" s="337"/>
      <c r="J25" s="337" t="s">
        <v>102</v>
      </c>
      <c r="K25" s="338"/>
      <c r="L25" s="372"/>
      <c r="M25" s="373"/>
      <c r="N25" s="373"/>
      <c r="O25" s="373"/>
      <c r="P25" s="373"/>
      <c r="Q25" s="374"/>
    </row>
    <row r="26" spans="1:17" s="153" customFormat="1" x14ac:dyDescent="0.3">
      <c r="A26" s="339">
        <v>44920</v>
      </c>
      <c r="B26" s="340" t="s">
        <v>46</v>
      </c>
      <c r="C26" s="341"/>
      <c r="D26" s="342"/>
      <c r="E26" s="343"/>
      <c r="F26" s="344"/>
      <c r="G26" s="345" t="str">
        <f t="shared" si="0"/>
        <v>休</v>
      </c>
      <c r="H26" s="346"/>
      <c r="I26" s="346"/>
      <c r="J26" s="346"/>
      <c r="K26" s="347"/>
      <c r="L26" s="372"/>
      <c r="M26" s="373"/>
      <c r="N26" s="373"/>
      <c r="O26" s="373"/>
      <c r="P26" s="373"/>
      <c r="Q26" s="374"/>
    </row>
    <row r="27" spans="1:17" s="153" customFormat="1" ht="17.25" thickBot="1" x14ac:dyDescent="0.35">
      <c r="A27" s="51">
        <v>44921</v>
      </c>
      <c r="B27" s="54" t="s">
        <v>47</v>
      </c>
      <c r="C27" s="55"/>
      <c r="D27" s="56"/>
      <c r="E27" s="57"/>
      <c r="F27" s="58"/>
      <c r="G27" s="59" t="str">
        <f t="shared" si="0"/>
        <v>休</v>
      </c>
      <c r="H27" s="52"/>
      <c r="I27" s="52"/>
      <c r="J27" s="52"/>
      <c r="K27" s="53"/>
      <c r="L27" s="375"/>
      <c r="M27" s="376"/>
      <c r="N27" s="376"/>
      <c r="O27" s="376"/>
      <c r="P27" s="376"/>
      <c r="Q27" s="377"/>
    </row>
    <row r="28" spans="1:17" s="153" customFormat="1" x14ac:dyDescent="0.3">
      <c r="A28" s="51">
        <v>44922</v>
      </c>
      <c r="B28" s="54" t="s">
        <v>48</v>
      </c>
      <c r="C28" s="55"/>
      <c r="D28" s="56"/>
      <c r="E28" s="57"/>
      <c r="F28" s="58"/>
      <c r="G28" s="59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2"/>
      <c r="I28" s="52"/>
      <c r="J28" s="52"/>
      <c r="K28" s="53"/>
    </row>
    <row r="29" spans="1:17" s="94" customFormat="1" x14ac:dyDescent="0.3">
      <c r="A29" s="51">
        <v>44923</v>
      </c>
      <c r="B29" s="54" t="s">
        <v>49</v>
      </c>
      <c r="C29" s="55"/>
      <c r="D29" s="56"/>
      <c r="E29" s="57"/>
      <c r="F29" s="58"/>
      <c r="G29" s="59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2"/>
      <c r="I29" s="52"/>
      <c r="J29" s="52"/>
      <c r="K29" s="53"/>
    </row>
    <row r="30" spans="1:17" s="155" customFormat="1" x14ac:dyDescent="0.3">
      <c r="A30" s="51">
        <v>44924</v>
      </c>
      <c r="B30" s="54" t="s">
        <v>50</v>
      </c>
      <c r="C30" s="55"/>
      <c r="D30" s="56"/>
      <c r="E30" s="57"/>
      <c r="F30" s="58"/>
      <c r="G30" s="59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2"/>
      <c r="I30" s="52"/>
      <c r="J30" s="52"/>
      <c r="K30" s="53"/>
    </row>
    <row r="31" spans="1:17" s="153" customFormat="1" x14ac:dyDescent="0.3">
      <c r="A31" s="51">
        <v>44925</v>
      </c>
      <c r="B31" s="54" t="s">
        <v>44</v>
      </c>
      <c r="C31" s="55"/>
      <c r="D31" s="56"/>
      <c r="E31" s="57"/>
      <c r="F31" s="58"/>
      <c r="G31" s="59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2"/>
      <c r="I31" s="52"/>
      <c r="J31" s="52"/>
      <c r="K31" s="53"/>
    </row>
    <row r="32" spans="1:17" s="153" customFormat="1" x14ac:dyDescent="0.3">
      <c r="A32" s="330">
        <v>44926</v>
      </c>
      <c r="B32" s="331" t="s">
        <v>45</v>
      </c>
      <c r="C32" s="332"/>
      <c r="D32" s="333"/>
      <c r="E32" s="334"/>
      <c r="F32" s="335"/>
      <c r="G32" s="336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337"/>
      <c r="I32" s="337"/>
      <c r="J32" s="337"/>
      <c r="K32" s="338"/>
    </row>
    <row r="33" spans="1:18" s="153" customFormat="1" x14ac:dyDescent="0.3">
      <c r="A33" s="51"/>
      <c r="B33" s="54"/>
      <c r="C33" s="55"/>
      <c r="D33" s="56"/>
      <c r="E33" s="57"/>
      <c r="F33" s="58"/>
      <c r="G33" s="59"/>
      <c r="H33" s="52"/>
      <c r="I33" s="52"/>
      <c r="J33" s="52"/>
      <c r="K33" s="53"/>
    </row>
    <row r="34" spans="1:18" s="153" customFormat="1" ht="17.25" thickBot="1" x14ac:dyDescent="0.35">
      <c r="A34" s="12"/>
      <c r="B34" s="12"/>
      <c r="C34" s="12"/>
      <c r="D34" s="12"/>
      <c r="E34" s="12"/>
      <c r="F34" s="12"/>
      <c r="G34" s="279">
        <f>SUM(G2:G33)</f>
        <v>0</v>
      </c>
      <c r="H34" s="279">
        <f>SUM(H2:H33)</f>
        <v>0</v>
      </c>
      <c r="I34" s="281">
        <f>SUM(I2:I33)</f>
        <v>0</v>
      </c>
      <c r="J34" s="281">
        <f>SUM(J2:J33)</f>
        <v>0</v>
      </c>
      <c r="K34" s="12"/>
      <c r="L34" s="12"/>
      <c r="M34" s="12"/>
      <c r="N34" s="12"/>
      <c r="O34" s="12"/>
      <c r="P34" s="12"/>
      <c r="Q34" s="12"/>
    </row>
    <row r="35" spans="1:18" ht="18" thickTop="1" thickBot="1" x14ac:dyDescent="0.35">
      <c r="A35" s="12"/>
      <c r="B35" s="12"/>
      <c r="C35" s="12"/>
      <c r="D35" s="12"/>
      <c r="E35" s="12"/>
      <c r="F35" s="12"/>
      <c r="G35" s="279">
        <f>SUM(G2:G34)</f>
        <v>0</v>
      </c>
      <c r="H35" s="280">
        <f>SUM(H2:H34)</f>
        <v>0</v>
      </c>
      <c r="I35" s="281">
        <f>SUM(I2:I34)</f>
        <v>0</v>
      </c>
      <c r="J35" s="281">
        <f>SUM(J2:J34)</f>
        <v>0</v>
      </c>
      <c r="K35" s="12"/>
      <c r="L35" s="12"/>
      <c r="M35" s="12"/>
      <c r="N35" s="12"/>
      <c r="O35" s="12"/>
      <c r="P35" s="12"/>
      <c r="Q35" s="12"/>
      <c r="R35" s="12"/>
    </row>
    <row r="36" spans="1:18" ht="18" thickTop="1" thickBo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7.25" thickBot="1" x14ac:dyDescent="0.35">
      <c r="A37" s="12"/>
      <c r="B37" s="12"/>
      <c r="C37" s="378" t="s">
        <v>10</v>
      </c>
      <c r="D37" s="379"/>
      <c r="E37" s="380"/>
      <c r="F37" s="381"/>
      <c r="G37" s="382"/>
      <c r="H37" s="12"/>
      <c r="I37" s="282" t="s">
        <v>19</v>
      </c>
      <c r="J37" s="283" t="s">
        <v>21</v>
      </c>
      <c r="K37" s="284" t="s">
        <v>22</v>
      </c>
      <c r="L37" s="12"/>
      <c r="M37" s="310" t="s">
        <v>11</v>
      </c>
      <c r="N37" s="383" t="s">
        <v>12</v>
      </c>
      <c r="O37" s="384"/>
      <c r="P37" s="385" t="s">
        <v>13</v>
      </c>
      <c r="Q37" s="384"/>
      <c r="R37" s="12"/>
    </row>
    <row r="38" spans="1:18" x14ac:dyDescent="0.3">
      <c r="A38" s="12"/>
      <c r="B38" s="12"/>
      <c r="C38" s="355" t="s">
        <v>26</v>
      </c>
      <c r="D38" s="356"/>
      <c r="E38" s="357" t="e">
        <f>E37*J38/K38</f>
        <v>#DIV/0!</v>
      </c>
      <c r="F38" s="358"/>
      <c r="G38" s="359"/>
      <c r="H38" s="12"/>
      <c r="I38" s="360" t="s">
        <v>25</v>
      </c>
      <c r="J38" s="285"/>
      <c r="K38" s="286"/>
      <c r="L38" s="12"/>
      <c r="M38" s="363">
        <v>25</v>
      </c>
      <c r="N38" s="287"/>
      <c r="O38" s="288"/>
      <c r="P38" s="289"/>
      <c r="Q38" s="288"/>
      <c r="R38" s="12"/>
    </row>
    <row r="39" spans="1:18" x14ac:dyDescent="0.3">
      <c r="A39" s="12"/>
      <c r="B39" s="12"/>
      <c r="C39" s="355" t="s">
        <v>28</v>
      </c>
      <c r="D39" s="356"/>
      <c r="E39" s="357">
        <f>I35</f>
        <v>0</v>
      </c>
      <c r="F39" s="358"/>
      <c r="G39" s="359"/>
      <c r="H39" s="12"/>
      <c r="I39" s="361"/>
      <c r="J39" s="290" t="s">
        <v>23</v>
      </c>
      <c r="K39" s="286"/>
      <c r="L39" s="291"/>
      <c r="M39" s="364"/>
      <c r="N39" s="292" t="s">
        <v>14</v>
      </c>
      <c r="O39" s="53" t="s">
        <v>15</v>
      </c>
      <c r="P39" s="293" t="s">
        <v>14</v>
      </c>
      <c r="Q39" s="53" t="s">
        <v>16</v>
      </c>
      <c r="R39" s="12"/>
    </row>
    <row r="40" spans="1:18" ht="17.25" thickBot="1" x14ac:dyDescent="0.35">
      <c r="A40" s="12"/>
      <c r="B40" s="12"/>
      <c r="C40" s="355" t="s">
        <v>29</v>
      </c>
      <c r="D40" s="356"/>
      <c r="E40" s="366">
        <f>J35</f>
        <v>0</v>
      </c>
      <c r="F40" s="367"/>
      <c r="G40" s="368"/>
      <c r="H40" s="12"/>
      <c r="I40" s="362"/>
      <c r="J40" s="294" t="s">
        <v>24</v>
      </c>
      <c r="K40" s="295"/>
      <c r="L40" s="291"/>
      <c r="M40" s="365"/>
      <c r="N40" s="292" t="s">
        <v>17</v>
      </c>
      <c r="O40" s="53">
        <v>300</v>
      </c>
      <c r="P40" s="293" t="s">
        <v>18</v>
      </c>
      <c r="Q40" s="53">
        <v>1.8</v>
      </c>
      <c r="R40" s="12"/>
    </row>
    <row r="41" spans="1:18" x14ac:dyDescent="0.3">
      <c r="A41" s="12"/>
      <c r="B41" s="12"/>
      <c r="C41" s="355" t="s">
        <v>30</v>
      </c>
      <c r="D41" s="356"/>
      <c r="E41" s="366"/>
      <c r="F41" s="367"/>
      <c r="G41" s="368"/>
      <c r="H41" s="12"/>
      <c r="I41" s="296"/>
      <c r="J41" s="296"/>
      <c r="K41" s="296"/>
      <c r="L41" s="296"/>
      <c r="N41" s="292">
        <v>10</v>
      </c>
      <c r="O41" s="53">
        <v>310</v>
      </c>
      <c r="P41" s="293">
        <v>5</v>
      </c>
      <c r="Q41" s="53">
        <v>1.9</v>
      </c>
      <c r="R41" s="12"/>
    </row>
    <row r="42" spans="1:18" ht="17.25" thickBot="1" x14ac:dyDescent="0.35">
      <c r="A42" s="12"/>
      <c r="B42" s="12"/>
      <c r="C42" s="355" t="s">
        <v>31</v>
      </c>
      <c r="D42" s="356"/>
      <c r="E42" s="366" t="e">
        <f>E38-E39-E40</f>
        <v>#DIV/0!</v>
      </c>
      <c r="F42" s="367"/>
      <c r="G42" s="368"/>
      <c r="H42" s="12"/>
      <c r="I42" s="12"/>
      <c r="J42" s="12"/>
      <c r="K42" s="297"/>
      <c r="L42" s="12"/>
      <c r="M42" s="12"/>
      <c r="N42" s="292">
        <v>15</v>
      </c>
      <c r="O42" s="53">
        <v>320</v>
      </c>
      <c r="P42" s="293">
        <v>10</v>
      </c>
      <c r="Q42" s="53">
        <v>2</v>
      </c>
      <c r="R42" s="12"/>
    </row>
    <row r="43" spans="1:18" x14ac:dyDescent="0.3">
      <c r="A43" s="12"/>
      <c r="B43" s="12"/>
      <c r="C43" s="355" t="s">
        <v>27</v>
      </c>
      <c r="D43" s="356"/>
      <c r="E43" s="389" t="e">
        <f>E42*0.033</f>
        <v>#DIV/0!</v>
      </c>
      <c r="F43" s="367"/>
      <c r="G43" s="368"/>
      <c r="H43" s="12"/>
      <c r="I43" s="282" t="s">
        <v>20</v>
      </c>
      <c r="J43" s="298" t="s">
        <v>33</v>
      </c>
      <c r="K43" s="299" t="s">
        <v>34</v>
      </c>
      <c r="L43" s="12"/>
      <c r="M43" s="300" t="s">
        <v>11</v>
      </c>
      <c r="N43" s="292">
        <v>20</v>
      </c>
      <c r="O43" s="53">
        <v>330</v>
      </c>
      <c r="P43" s="293">
        <v>15</v>
      </c>
      <c r="Q43" s="53">
        <v>2.1</v>
      </c>
      <c r="R43" s="12"/>
    </row>
    <row r="44" spans="1:18" ht="17.25" thickBot="1" x14ac:dyDescent="0.35">
      <c r="A44" s="12"/>
      <c r="B44" s="12"/>
      <c r="C44" s="390" t="s">
        <v>32</v>
      </c>
      <c r="D44" s="391"/>
      <c r="E44" s="392" t="e">
        <f>E42-E41-E43</f>
        <v>#DIV/0!</v>
      </c>
      <c r="F44" s="393"/>
      <c r="G44" s="394"/>
      <c r="H44" s="12"/>
      <c r="I44" s="395"/>
      <c r="J44" s="301"/>
      <c r="K44" s="302"/>
      <c r="L44" s="408"/>
      <c r="M44" s="397"/>
      <c r="N44" s="292">
        <v>25</v>
      </c>
      <c r="O44" s="53">
        <v>340</v>
      </c>
      <c r="P44" s="293">
        <v>20</v>
      </c>
      <c r="Q44" s="53">
        <v>2.2000000000000002</v>
      </c>
      <c r="R44" s="12"/>
    </row>
    <row r="45" spans="1:18" ht="17.25" thickBot="1" x14ac:dyDescent="0.35">
      <c r="A45" s="12"/>
      <c r="B45" s="12"/>
      <c r="C45" s="12"/>
      <c r="D45" s="12"/>
      <c r="E45" s="12"/>
      <c r="F45" s="12"/>
      <c r="G45" s="303"/>
      <c r="H45" s="12"/>
      <c r="I45" s="396"/>
      <c r="J45" s="304" t="s">
        <v>35</v>
      </c>
      <c r="K45" s="305"/>
      <c r="L45" s="408"/>
      <c r="M45" s="365"/>
      <c r="N45" s="292">
        <v>30</v>
      </c>
      <c r="O45" s="53">
        <v>350</v>
      </c>
      <c r="P45" s="293">
        <v>25</v>
      </c>
      <c r="Q45" s="53">
        <v>2.2999999999999998</v>
      </c>
      <c r="R45" s="12"/>
    </row>
    <row r="46" spans="1:18" ht="17.25" thickBot="1" x14ac:dyDescent="0.35">
      <c r="A46" s="12"/>
      <c r="B46" s="12"/>
      <c r="C46" s="12"/>
      <c r="D46" s="12"/>
      <c r="E46" s="12"/>
      <c r="F46" s="12"/>
      <c r="G46" s="12"/>
      <c r="H46" s="303"/>
      <c r="I46" s="398"/>
      <c r="J46" s="398"/>
      <c r="K46" s="398"/>
      <c r="L46" s="398"/>
      <c r="N46" s="292">
        <v>35</v>
      </c>
      <c r="O46" s="53">
        <v>360</v>
      </c>
      <c r="P46" s="293">
        <v>30</v>
      </c>
      <c r="Q46" s="53">
        <v>2.4</v>
      </c>
      <c r="R46" s="12"/>
    </row>
    <row r="47" spans="1:18" ht="17.25" thickBot="1" x14ac:dyDescent="0.35">
      <c r="A47" s="12"/>
      <c r="B47" s="12"/>
      <c r="C47" s="12"/>
      <c r="D47" s="12"/>
      <c r="E47" s="12"/>
      <c r="F47" s="12"/>
      <c r="G47" s="12"/>
      <c r="H47" s="12"/>
      <c r="I47" s="399" t="s">
        <v>36</v>
      </c>
      <c r="J47" s="400"/>
      <c r="K47" s="401"/>
      <c r="L47" s="12"/>
      <c r="M47" s="12"/>
      <c r="N47" s="292">
        <v>40</v>
      </c>
      <c r="O47" s="53">
        <v>370</v>
      </c>
      <c r="P47" s="293">
        <v>35</v>
      </c>
      <c r="Q47" s="53">
        <v>2.5</v>
      </c>
      <c r="R47" s="12"/>
    </row>
    <row r="48" spans="1:18" x14ac:dyDescent="0.3">
      <c r="A48" s="12"/>
      <c r="B48" s="12"/>
      <c r="C48" s="12"/>
      <c r="D48" s="12"/>
      <c r="E48" s="12"/>
      <c r="F48" s="12"/>
      <c r="G48" s="306"/>
      <c r="H48" s="12"/>
      <c r="I48" s="402"/>
      <c r="J48" s="403"/>
      <c r="K48" s="404"/>
      <c r="L48" s="12"/>
      <c r="M48" s="12"/>
      <c r="N48" s="292">
        <v>45</v>
      </c>
      <c r="O48" s="53">
        <v>380</v>
      </c>
      <c r="P48" s="293">
        <v>40</v>
      </c>
      <c r="Q48" s="53">
        <v>2.6</v>
      </c>
      <c r="R48" s="12"/>
    </row>
    <row r="49" spans="1:18" x14ac:dyDescent="0.3">
      <c r="A49" s="12"/>
      <c r="B49" s="12"/>
      <c r="C49" s="12"/>
      <c r="D49" s="12"/>
      <c r="E49" s="12"/>
      <c r="F49" s="12"/>
      <c r="G49" s="12"/>
      <c r="H49" s="12"/>
      <c r="I49" s="405"/>
      <c r="J49" s="406"/>
      <c r="K49" s="407"/>
      <c r="L49" s="12"/>
      <c r="M49" s="12"/>
      <c r="N49" s="292">
        <v>50</v>
      </c>
      <c r="O49" s="53">
        <v>390</v>
      </c>
      <c r="P49" s="293">
        <v>45</v>
      </c>
      <c r="Q49" s="53">
        <v>2.7</v>
      </c>
      <c r="R49" s="12"/>
    </row>
    <row r="50" spans="1:18" ht="17.25" thickBot="1" x14ac:dyDescent="0.35">
      <c r="A50" s="12"/>
      <c r="B50" s="12"/>
      <c r="C50" s="12"/>
      <c r="D50" s="12"/>
      <c r="E50" s="12"/>
      <c r="F50" s="12"/>
      <c r="G50" s="12"/>
      <c r="H50" s="12"/>
      <c r="I50" s="386"/>
      <c r="J50" s="387"/>
      <c r="K50" s="388"/>
      <c r="L50" s="12"/>
      <c r="M50" s="12"/>
      <c r="N50" s="292">
        <v>55</v>
      </c>
      <c r="O50" s="53">
        <v>400</v>
      </c>
      <c r="P50" s="293">
        <v>50</v>
      </c>
      <c r="Q50" s="53">
        <v>2.8</v>
      </c>
      <c r="R50" s="12"/>
    </row>
    <row r="51" spans="1:1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92">
        <v>60</v>
      </c>
      <c r="O51" s="53">
        <v>410</v>
      </c>
      <c r="P51" s="293">
        <v>55</v>
      </c>
      <c r="Q51" s="53">
        <v>2.9</v>
      </c>
      <c r="R51" s="12"/>
    </row>
    <row r="52" spans="1:1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92">
        <v>65</v>
      </c>
      <c r="O52" s="53">
        <v>420</v>
      </c>
      <c r="P52" s="293">
        <v>60</v>
      </c>
      <c r="Q52" s="53">
        <v>3</v>
      </c>
      <c r="R52" s="12"/>
    </row>
    <row r="53" spans="1:18" ht="17.2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307">
        <v>70</v>
      </c>
      <c r="O53" s="308">
        <v>430</v>
      </c>
      <c r="P53" s="309">
        <v>65</v>
      </c>
      <c r="Q53" s="308">
        <v>3.1</v>
      </c>
      <c r="R53" s="12"/>
    </row>
    <row r="54" spans="1:1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92">
        <v>75</v>
      </c>
      <c r="O54" s="53">
        <v>440</v>
      </c>
      <c r="P54" s="293">
        <v>70</v>
      </c>
      <c r="Q54" s="53">
        <v>3.2</v>
      </c>
      <c r="R54" s="12"/>
    </row>
    <row r="55" spans="1:18" ht="17.25" thickBot="1" x14ac:dyDescent="0.35">
      <c r="N55" s="307">
        <v>80</v>
      </c>
      <c r="O55" s="308">
        <v>450</v>
      </c>
      <c r="P55" s="309">
        <v>75</v>
      </c>
      <c r="Q55" s="308">
        <v>3.3</v>
      </c>
    </row>
    <row r="56" spans="1:18" x14ac:dyDescent="0.3">
      <c r="N56" s="292">
        <v>85</v>
      </c>
      <c r="O56" s="53">
        <v>460</v>
      </c>
      <c r="P56" s="293">
        <v>80</v>
      </c>
      <c r="Q56" s="53">
        <v>3.4</v>
      </c>
    </row>
    <row r="57" spans="1:18" ht="17.25" thickBot="1" x14ac:dyDescent="0.35">
      <c r="N57" s="307">
        <v>90</v>
      </c>
      <c r="O57" s="308">
        <v>470</v>
      </c>
      <c r="P57" s="309">
        <v>85</v>
      </c>
      <c r="Q57" s="308">
        <v>3.5</v>
      </c>
    </row>
    <row r="58" spans="1:18" x14ac:dyDescent="0.3">
      <c r="N58" s="292">
        <v>95</v>
      </c>
      <c r="O58" s="53">
        <v>480</v>
      </c>
      <c r="P58" s="293">
        <v>90</v>
      </c>
      <c r="Q58" s="53">
        <v>3.6</v>
      </c>
    </row>
    <row r="59" spans="1:18" ht="17.25" thickBot="1" x14ac:dyDescent="0.35">
      <c r="N59" s="307">
        <v>100</v>
      </c>
      <c r="O59" s="308">
        <v>490</v>
      </c>
      <c r="P59" s="309">
        <v>95</v>
      </c>
      <c r="Q59" s="308">
        <v>3.7</v>
      </c>
    </row>
    <row r="60" spans="1:18" x14ac:dyDescent="0.3">
      <c r="N60" s="292">
        <v>105</v>
      </c>
      <c r="O60" s="53">
        <v>500</v>
      </c>
      <c r="P60" s="293">
        <v>100</v>
      </c>
      <c r="Q60" s="53">
        <v>3.8</v>
      </c>
    </row>
    <row r="61" spans="1:18" ht="17.25" thickBot="1" x14ac:dyDescent="0.35">
      <c r="N61" s="307">
        <v>110</v>
      </c>
      <c r="O61" s="308">
        <v>510</v>
      </c>
      <c r="P61" s="309">
        <v>105</v>
      </c>
      <c r="Q61" s="308">
        <v>3.9</v>
      </c>
    </row>
    <row r="62" spans="1:18" x14ac:dyDescent="0.3">
      <c r="N62" s="292">
        <v>115</v>
      </c>
      <c r="O62" s="53">
        <v>520</v>
      </c>
      <c r="P62" s="293">
        <v>110</v>
      </c>
      <c r="Q62" s="53">
        <v>4</v>
      </c>
    </row>
    <row r="63" spans="1:18" ht="17.25" thickBot="1" x14ac:dyDescent="0.35">
      <c r="N63" s="307">
        <v>120</v>
      </c>
      <c r="O63" s="308">
        <v>530</v>
      </c>
      <c r="P63" s="309">
        <v>115</v>
      </c>
      <c r="Q63" s="308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C38:D38"/>
    <mergeCell ref="E38:G38"/>
    <mergeCell ref="I38:I40"/>
    <mergeCell ref="M38:M40"/>
    <mergeCell ref="C39:D39"/>
    <mergeCell ref="E39:G39"/>
    <mergeCell ref="C40:D40"/>
    <mergeCell ref="E40:G40"/>
    <mergeCell ref="L1:Q27"/>
    <mergeCell ref="C37:D37"/>
    <mergeCell ref="E37:G37"/>
    <mergeCell ref="N37:O37"/>
    <mergeCell ref="P37:Q37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M44:M45"/>
    <mergeCell ref="I46:L46"/>
    <mergeCell ref="I47:K47"/>
    <mergeCell ref="I48:K48"/>
    <mergeCell ref="I49:K49"/>
    <mergeCell ref="L44:L45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J7" sqref="J7"/>
    </sheetView>
  </sheetViews>
  <sheetFormatPr defaultColWidth="12.375" defaultRowHeight="16.5" x14ac:dyDescent="0.3"/>
  <cols>
    <col min="1" max="1" width="12.375" style="131" customWidth="1"/>
    <col min="2" max="2" width="4.375" style="131" customWidth="1"/>
    <col min="3" max="3" width="4.5" style="131" customWidth="1"/>
    <col min="4" max="4" width="4.25" style="131" customWidth="1"/>
    <col min="5" max="5" width="4.375" style="131" customWidth="1"/>
    <col min="6" max="6" width="4.25" style="131" customWidth="1"/>
    <col min="7" max="7" width="8.375" style="131" customWidth="1"/>
    <col min="8" max="8" width="9.625" style="131" customWidth="1"/>
    <col min="9" max="9" width="11.5" style="131" customWidth="1"/>
    <col min="10" max="10" width="11" style="131" bestFit="1" customWidth="1"/>
    <col min="11" max="11" width="12" style="131" customWidth="1"/>
    <col min="12" max="255" width="9" style="131" customWidth="1"/>
    <col min="256" max="16384" width="12.375" style="131"/>
  </cols>
  <sheetData>
    <row r="1" spans="1:18" s="12" customFormat="1" ht="17.25" customHeight="1" thickBot="1" x14ac:dyDescent="0.35">
      <c r="A1" s="270" t="s">
        <v>2</v>
      </c>
      <c r="B1" s="271" t="s">
        <v>3</v>
      </c>
      <c r="C1" s="272" t="s">
        <v>4</v>
      </c>
      <c r="D1" s="273" t="s">
        <v>5</v>
      </c>
      <c r="E1" s="274" t="s">
        <v>4</v>
      </c>
      <c r="F1" s="275" t="s">
        <v>5</v>
      </c>
      <c r="G1" s="276" t="s">
        <v>6</v>
      </c>
      <c r="H1" s="277" t="s">
        <v>7</v>
      </c>
      <c r="I1" s="277" t="s">
        <v>28</v>
      </c>
      <c r="J1" s="276" t="s">
        <v>43</v>
      </c>
      <c r="K1" s="278" t="s">
        <v>8</v>
      </c>
      <c r="L1" s="369" t="s">
        <v>9</v>
      </c>
      <c r="M1" s="370"/>
      <c r="N1" s="370"/>
      <c r="O1" s="370"/>
      <c r="P1" s="370"/>
      <c r="Q1" s="371"/>
      <c r="R1" s="12">
        <v>45</v>
      </c>
    </row>
    <row r="2" spans="1:18" s="155" customFormat="1" ht="14.25" customHeight="1" thickTop="1" x14ac:dyDescent="0.3">
      <c r="A2" s="51">
        <v>44896</v>
      </c>
      <c r="B2" s="54" t="s">
        <v>342</v>
      </c>
      <c r="C2" s="55"/>
      <c r="D2" s="56"/>
      <c r="E2" s="57"/>
      <c r="F2" s="58"/>
      <c r="G2" s="59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2"/>
      <c r="I2" s="52"/>
      <c r="J2" s="52"/>
      <c r="K2" s="53"/>
      <c r="L2" s="372"/>
      <c r="M2" s="373"/>
      <c r="N2" s="373"/>
      <c r="O2" s="373"/>
      <c r="P2" s="373"/>
      <c r="Q2" s="374"/>
    </row>
    <row r="3" spans="1:18" s="153" customFormat="1" x14ac:dyDescent="0.3">
      <c r="A3" s="51">
        <v>44897</v>
      </c>
      <c r="B3" s="54" t="s">
        <v>44</v>
      </c>
      <c r="C3" s="55"/>
      <c r="D3" s="56"/>
      <c r="E3" s="57"/>
      <c r="F3" s="58"/>
      <c r="G3" s="59" t="str">
        <f t="shared" si="0"/>
        <v>休</v>
      </c>
      <c r="H3" s="52"/>
      <c r="I3" s="52"/>
      <c r="J3" s="52"/>
      <c r="K3" s="53"/>
      <c r="L3" s="372"/>
      <c r="M3" s="373"/>
      <c r="N3" s="373"/>
      <c r="O3" s="373"/>
      <c r="P3" s="373"/>
      <c r="Q3" s="374"/>
    </row>
    <row r="4" spans="1:18" s="153" customFormat="1" ht="14.25" customHeight="1" x14ac:dyDescent="0.3">
      <c r="A4" s="330">
        <v>44898</v>
      </c>
      <c r="B4" s="331" t="s">
        <v>45</v>
      </c>
      <c r="C4" s="332"/>
      <c r="D4" s="333"/>
      <c r="E4" s="334"/>
      <c r="F4" s="335"/>
      <c r="G4" s="336" t="str">
        <f t="shared" si="0"/>
        <v>休</v>
      </c>
      <c r="H4" s="337"/>
      <c r="I4" s="337"/>
      <c r="J4" s="337"/>
      <c r="K4" s="338"/>
      <c r="L4" s="372"/>
      <c r="M4" s="373"/>
      <c r="N4" s="373"/>
      <c r="O4" s="373"/>
      <c r="P4" s="373"/>
      <c r="Q4" s="374"/>
    </row>
    <row r="5" spans="1:18" s="153" customFormat="1" x14ac:dyDescent="0.3">
      <c r="A5" s="339">
        <v>44899</v>
      </c>
      <c r="B5" s="340" t="s">
        <v>46</v>
      </c>
      <c r="C5" s="341"/>
      <c r="D5" s="342"/>
      <c r="E5" s="343"/>
      <c r="F5" s="344"/>
      <c r="G5" s="345" t="str">
        <f t="shared" si="0"/>
        <v>休</v>
      </c>
      <c r="H5" s="346"/>
      <c r="I5" s="346"/>
      <c r="J5" s="346"/>
      <c r="K5" s="347"/>
      <c r="L5" s="372"/>
      <c r="M5" s="373"/>
      <c r="N5" s="373"/>
      <c r="O5" s="373"/>
      <c r="P5" s="373"/>
      <c r="Q5" s="374"/>
    </row>
    <row r="6" spans="1:18" s="153" customFormat="1" x14ac:dyDescent="0.3">
      <c r="A6" s="51">
        <v>44900</v>
      </c>
      <c r="B6" s="54" t="s">
        <v>47</v>
      </c>
      <c r="C6" s="55"/>
      <c r="D6" s="56"/>
      <c r="E6" s="57"/>
      <c r="F6" s="58"/>
      <c r="G6" s="59" t="str">
        <f t="shared" si="0"/>
        <v>休</v>
      </c>
      <c r="H6" s="52"/>
      <c r="I6" s="52"/>
      <c r="J6" s="52"/>
      <c r="K6" s="53"/>
      <c r="L6" s="372"/>
      <c r="M6" s="373"/>
      <c r="N6" s="373"/>
      <c r="O6" s="373"/>
      <c r="P6" s="373"/>
      <c r="Q6" s="374"/>
    </row>
    <row r="7" spans="1:18" s="153" customFormat="1" x14ac:dyDescent="0.3">
      <c r="A7" s="51">
        <v>44901</v>
      </c>
      <c r="B7" s="54" t="s">
        <v>48</v>
      </c>
      <c r="C7" s="55"/>
      <c r="D7" s="56"/>
      <c r="E7" s="57"/>
      <c r="F7" s="58"/>
      <c r="G7" s="59" t="str">
        <f t="shared" si="0"/>
        <v>休</v>
      </c>
      <c r="H7" s="52"/>
      <c r="I7" s="52"/>
      <c r="J7" s="52"/>
      <c r="K7" s="53"/>
      <c r="L7" s="372"/>
      <c r="M7" s="373"/>
      <c r="N7" s="373"/>
      <c r="O7" s="373"/>
      <c r="P7" s="373"/>
      <c r="Q7" s="374"/>
    </row>
    <row r="8" spans="1:18" s="94" customFormat="1" x14ac:dyDescent="0.3">
      <c r="A8" s="51">
        <v>44902</v>
      </c>
      <c r="B8" s="54" t="s">
        <v>49</v>
      </c>
      <c r="C8" s="55"/>
      <c r="D8" s="56"/>
      <c r="E8" s="57"/>
      <c r="F8" s="58"/>
      <c r="G8" s="59" t="str">
        <f t="shared" si="0"/>
        <v>休</v>
      </c>
      <c r="H8" s="52"/>
      <c r="I8" s="52"/>
      <c r="J8" s="52"/>
      <c r="K8" s="53"/>
      <c r="L8" s="372"/>
      <c r="M8" s="373"/>
      <c r="N8" s="373"/>
      <c r="O8" s="373"/>
      <c r="P8" s="373"/>
      <c r="Q8" s="374"/>
    </row>
    <row r="9" spans="1:18" s="155" customFormat="1" x14ac:dyDescent="0.3">
      <c r="A9" s="51">
        <v>44903</v>
      </c>
      <c r="B9" s="54" t="s">
        <v>50</v>
      </c>
      <c r="C9" s="55"/>
      <c r="D9" s="56"/>
      <c r="E9" s="57"/>
      <c r="F9" s="58"/>
      <c r="G9" s="59" t="str">
        <f t="shared" si="0"/>
        <v>休</v>
      </c>
      <c r="H9" s="52"/>
      <c r="I9" s="52"/>
      <c r="J9" s="52"/>
      <c r="K9" s="53"/>
      <c r="L9" s="372"/>
      <c r="M9" s="373"/>
      <c r="N9" s="373"/>
      <c r="O9" s="373"/>
      <c r="P9" s="373"/>
      <c r="Q9" s="374"/>
    </row>
    <row r="10" spans="1:18" s="153" customFormat="1" x14ac:dyDescent="0.3">
      <c r="A10" s="51">
        <v>44904</v>
      </c>
      <c r="B10" s="54" t="s">
        <v>44</v>
      </c>
      <c r="C10" s="55"/>
      <c r="D10" s="56"/>
      <c r="E10" s="57"/>
      <c r="F10" s="58"/>
      <c r="G10" s="59" t="str">
        <f t="shared" si="0"/>
        <v>休</v>
      </c>
      <c r="H10" s="52"/>
      <c r="I10" s="52"/>
      <c r="J10" s="52"/>
      <c r="K10" s="53"/>
      <c r="L10" s="372"/>
      <c r="M10" s="373"/>
      <c r="N10" s="373"/>
      <c r="O10" s="373"/>
      <c r="P10" s="373"/>
      <c r="Q10" s="374"/>
    </row>
    <row r="11" spans="1:18" s="153" customFormat="1" x14ac:dyDescent="0.3">
      <c r="A11" s="330">
        <v>44905</v>
      </c>
      <c r="B11" s="331" t="s">
        <v>45</v>
      </c>
      <c r="C11" s="332"/>
      <c r="D11" s="333"/>
      <c r="E11" s="334"/>
      <c r="F11" s="335"/>
      <c r="G11" s="336" t="str">
        <f t="shared" si="0"/>
        <v>休</v>
      </c>
      <c r="H11" s="337"/>
      <c r="I11" s="337"/>
      <c r="J11" s="337"/>
      <c r="K11" s="338"/>
      <c r="L11" s="372"/>
      <c r="M11" s="373"/>
      <c r="N11" s="373"/>
      <c r="O11" s="373"/>
      <c r="P11" s="373"/>
      <c r="Q11" s="374"/>
    </row>
    <row r="12" spans="1:18" s="153" customFormat="1" x14ac:dyDescent="0.3">
      <c r="A12" s="339">
        <v>44906</v>
      </c>
      <c r="B12" s="340" t="s">
        <v>46</v>
      </c>
      <c r="C12" s="341"/>
      <c r="D12" s="342"/>
      <c r="E12" s="343"/>
      <c r="F12" s="344"/>
      <c r="G12" s="345" t="str">
        <f t="shared" si="0"/>
        <v>休</v>
      </c>
      <c r="H12" s="346"/>
      <c r="I12" s="346"/>
      <c r="J12" s="346"/>
      <c r="K12" s="347"/>
      <c r="L12" s="372"/>
      <c r="M12" s="373"/>
      <c r="N12" s="373"/>
      <c r="O12" s="373"/>
      <c r="P12" s="373"/>
      <c r="Q12" s="374"/>
    </row>
    <row r="13" spans="1:18" s="153" customFormat="1" x14ac:dyDescent="0.3">
      <c r="A13" s="51">
        <v>44907</v>
      </c>
      <c r="B13" s="54" t="s">
        <v>47</v>
      </c>
      <c r="C13" s="55"/>
      <c r="D13" s="56"/>
      <c r="E13" s="57"/>
      <c r="F13" s="58"/>
      <c r="G13" s="59" t="str">
        <f t="shared" si="0"/>
        <v>休</v>
      </c>
      <c r="H13" s="52"/>
      <c r="I13" s="52"/>
      <c r="J13" s="52"/>
      <c r="K13" s="53"/>
      <c r="L13" s="372"/>
      <c r="M13" s="373"/>
      <c r="N13" s="373"/>
      <c r="O13" s="373"/>
      <c r="P13" s="373"/>
      <c r="Q13" s="374"/>
    </row>
    <row r="14" spans="1:18" s="153" customFormat="1" x14ac:dyDescent="0.3">
      <c r="A14" s="51">
        <v>44908</v>
      </c>
      <c r="B14" s="54" t="s">
        <v>48</v>
      </c>
      <c r="C14" s="55"/>
      <c r="D14" s="56"/>
      <c r="E14" s="57"/>
      <c r="F14" s="58"/>
      <c r="G14" s="59" t="str">
        <f t="shared" si="0"/>
        <v>休</v>
      </c>
      <c r="H14" s="52"/>
      <c r="I14" s="52"/>
      <c r="J14" s="52"/>
      <c r="K14" s="53"/>
      <c r="L14" s="372"/>
      <c r="M14" s="373"/>
      <c r="N14" s="373"/>
      <c r="O14" s="373"/>
      <c r="P14" s="373"/>
      <c r="Q14" s="374"/>
    </row>
    <row r="15" spans="1:18" s="94" customFormat="1" x14ac:dyDescent="0.3">
      <c r="A15" s="51">
        <v>44909</v>
      </c>
      <c r="B15" s="54" t="s">
        <v>49</v>
      </c>
      <c r="C15" s="55"/>
      <c r="D15" s="56"/>
      <c r="E15" s="57"/>
      <c r="F15" s="58"/>
      <c r="G15" s="59" t="str">
        <f t="shared" si="0"/>
        <v>休</v>
      </c>
      <c r="H15" s="52"/>
      <c r="I15" s="52"/>
      <c r="J15" s="52"/>
      <c r="K15" s="53"/>
      <c r="L15" s="372"/>
      <c r="M15" s="373"/>
      <c r="N15" s="373"/>
      <c r="O15" s="373"/>
      <c r="P15" s="373"/>
      <c r="Q15" s="374"/>
    </row>
    <row r="16" spans="1:18" s="155" customFormat="1" x14ac:dyDescent="0.3">
      <c r="A16" s="51">
        <v>44910</v>
      </c>
      <c r="B16" s="54" t="s">
        <v>50</v>
      </c>
      <c r="C16" s="55"/>
      <c r="D16" s="56"/>
      <c r="E16" s="57"/>
      <c r="F16" s="58"/>
      <c r="G16" s="59" t="str">
        <f t="shared" si="0"/>
        <v>休</v>
      </c>
      <c r="H16" s="52"/>
      <c r="I16" s="52"/>
      <c r="J16" s="52"/>
      <c r="K16" s="53"/>
      <c r="L16" s="372"/>
      <c r="M16" s="373"/>
      <c r="N16" s="373"/>
      <c r="O16" s="373"/>
      <c r="P16" s="373"/>
      <c r="Q16" s="374"/>
    </row>
    <row r="17" spans="1:17" s="153" customFormat="1" x14ac:dyDescent="0.3">
      <c r="A17" s="51">
        <v>44911</v>
      </c>
      <c r="B17" s="54" t="s">
        <v>44</v>
      </c>
      <c r="C17" s="55"/>
      <c r="D17" s="56"/>
      <c r="E17" s="57"/>
      <c r="F17" s="58"/>
      <c r="G17" s="59" t="str">
        <f t="shared" si="0"/>
        <v>休</v>
      </c>
      <c r="H17" s="52"/>
      <c r="I17" s="52"/>
      <c r="J17" s="52"/>
      <c r="K17" s="53"/>
      <c r="L17" s="372"/>
      <c r="M17" s="373"/>
      <c r="N17" s="373"/>
      <c r="O17" s="373"/>
      <c r="P17" s="373"/>
      <c r="Q17" s="374"/>
    </row>
    <row r="18" spans="1:17" s="153" customFormat="1" x14ac:dyDescent="0.3">
      <c r="A18" s="330">
        <v>44912</v>
      </c>
      <c r="B18" s="331" t="s">
        <v>45</v>
      </c>
      <c r="C18" s="332"/>
      <c r="D18" s="333"/>
      <c r="E18" s="334"/>
      <c r="F18" s="335"/>
      <c r="G18" s="336" t="str">
        <f t="shared" si="0"/>
        <v>休</v>
      </c>
      <c r="H18" s="337"/>
      <c r="I18" s="337"/>
      <c r="J18" s="337"/>
      <c r="K18" s="338"/>
      <c r="L18" s="372"/>
      <c r="M18" s="373"/>
      <c r="N18" s="373"/>
      <c r="O18" s="373"/>
      <c r="P18" s="373"/>
      <c r="Q18" s="374"/>
    </row>
    <row r="19" spans="1:17" s="153" customFormat="1" x14ac:dyDescent="0.3">
      <c r="A19" s="339">
        <v>44913</v>
      </c>
      <c r="B19" s="340" t="s">
        <v>46</v>
      </c>
      <c r="C19" s="341"/>
      <c r="D19" s="342"/>
      <c r="E19" s="343"/>
      <c r="F19" s="344"/>
      <c r="G19" s="345" t="str">
        <f t="shared" si="0"/>
        <v>休</v>
      </c>
      <c r="H19" s="346"/>
      <c r="I19" s="346"/>
      <c r="J19" s="346"/>
      <c r="K19" s="347"/>
      <c r="L19" s="372"/>
      <c r="M19" s="373"/>
      <c r="N19" s="373"/>
      <c r="O19" s="373"/>
      <c r="P19" s="373"/>
      <c r="Q19" s="374"/>
    </row>
    <row r="20" spans="1:17" s="153" customFormat="1" x14ac:dyDescent="0.3">
      <c r="A20" s="51">
        <v>44914</v>
      </c>
      <c r="B20" s="54" t="s">
        <v>47</v>
      </c>
      <c r="C20" s="55"/>
      <c r="D20" s="56"/>
      <c r="E20" s="57"/>
      <c r="F20" s="58"/>
      <c r="G20" s="59" t="str">
        <f t="shared" si="0"/>
        <v>休</v>
      </c>
      <c r="H20" s="52"/>
      <c r="I20" s="52"/>
      <c r="J20" s="52"/>
      <c r="K20" s="53"/>
      <c r="L20" s="372"/>
      <c r="M20" s="373"/>
      <c r="N20" s="373"/>
      <c r="O20" s="373"/>
      <c r="P20" s="373"/>
      <c r="Q20" s="374"/>
    </row>
    <row r="21" spans="1:17" s="153" customFormat="1" x14ac:dyDescent="0.3">
      <c r="A21" s="51">
        <v>44915</v>
      </c>
      <c r="B21" s="54" t="s">
        <v>48</v>
      </c>
      <c r="C21" s="55"/>
      <c r="D21" s="56"/>
      <c r="E21" s="57"/>
      <c r="F21" s="58"/>
      <c r="G21" s="59" t="str">
        <f t="shared" si="0"/>
        <v>休</v>
      </c>
      <c r="H21" s="52"/>
      <c r="I21" s="52"/>
      <c r="J21" s="52"/>
      <c r="K21" s="53"/>
      <c r="L21" s="372"/>
      <c r="M21" s="373"/>
      <c r="N21" s="373"/>
      <c r="O21" s="373"/>
      <c r="P21" s="373"/>
      <c r="Q21" s="374"/>
    </row>
    <row r="22" spans="1:17" s="94" customFormat="1" x14ac:dyDescent="0.3">
      <c r="A22" s="51">
        <v>44916</v>
      </c>
      <c r="B22" s="54" t="s">
        <v>49</v>
      </c>
      <c r="C22" s="55"/>
      <c r="D22" s="56"/>
      <c r="E22" s="57"/>
      <c r="F22" s="58"/>
      <c r="G22" s="59" t="str">
        <f t="shared" si="0"/>
        <v>休</v>
      </c>
      <c r="H22" s="52"/>
      <c r="I22" s="52"/>
      <c r="J22" s="52"/>
      <c r="K22" s="53"/>
      <c r="L22" s="372"/>
      <c r="M22" s="373"/>
      <c r="N22" s="373"/>
      <c r="O22" s="373"/>
      <c r="P22" s="373"/>
      <c r="Q22" s="374"/>
    </row>
    <row r="23" spans="1:17" s="155" customFormat="1" x14ac:dyDescent="0.3">
      <c r="A23" s="51">
        <v>44917</v>
      </c>
      <c r="B23" s="54" t="s">
        <v>50</v>
      </c>
      <c r="C23" s="55"/>
      <c r="D23" s="56"/>
      <c r="E23" s="57"/>
      <c r="F23" s="58"/>
      <c r="G23" s="59" t="str">
        <f t="shared" si="0"/>
        <v>休</v>
      </c>
      <c r="H23" s="52"/>
      <c r="I23" s="52"/>
      <c r="J23" s="52"/>
      <c r="K23" s="53"/>
      <c r="L23" s="372"/>
      <c r="M23" s="373"/>
      <c r="N23" s="373"/>
      <c r="O23" s="373"/>
      <c r="P23" s="373"/>
      <c r="Q23" s="374"/>
    </row>
    <row r="24" spans="1:17" s="153" customFormat="1" x14ac:dyDescent="0.3">
      <c r="A24" s="51">
        <v>44918</v>
      </c>
      <c r="B24" s="54" t="s">
        <v>44</v>
      </c>
      <c r="C24" s="55"/>
      <c r="D24" s="56"/>
      <c r="E24" s="57"/>
      <c r="F24" s="58"/>
      <c r="G24" s="59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2"/>
      <c r="I24" s="52"/>
      <c r="J24" s="52"/>
      <c r="K24" s="53"/>
      <c r="L24" s="372"/>
      <c r="M24" s="373"/>
      <c r="N24" s="373"/>
      <c r="O24" s="373"/>
      <c r="P24" s="373"/>
      <c r="Q24" s="374"/>
    </row>
    <row r="25" spans="1:17" s="153" customFormat="1" x14ac:dyDescent="0.3">
      <c r="A25" s="330">
        <v>44919</v>
      </c>
      <c r="B25" s="331" t="s">
        <v>45</v>
      </c>
      <c r="C25" s="332"/>
      <c r="D25" s="333"/>
      <c r="E25" s="334"/>
      <c r="F25" s="335"/>
      <c r="G25" s="336" t="str">
        <f t="shared" si="0"/>
        <v>休</v>
      </c>
      <c r="H25" s="337"/>
      <c r="I25" s="337"/>
      <c r="J25" s="337" t="s">
        <v>102</v>
      </c>
      <c r="K25" s="338"/>
      <c r="L25" s="372"/>
      <c r="M25" s="373"/>
      <c r="N25" s="373"/>
      <c r="O25" s="373"/>
      <c r="P25" s="373"/>
      <c r="Q25" s="374"/>
    </row>
    <row r="26" spans="1:17" s="153" customFormat="1" x14ac:dyDescent="0.3">
      <c r="A26" s="339">
        <v>44920</v>
      </c>
      <c r="B26" s="340" t="s">
        <v>46</v>
      </c>
      <c r="C26" s="341"/>
      <c r="D26" s="342"/>
      <c r="E26" s="343"/>
      <c r="F26" s="344"/>
      <c r="G26" s="345" t="str">
        <f t="shared" si="0"/>
        <v>休</v>
      </c>
      <c r="H26" s="346"/>
      <c r="I26" s="346"/>
      <c r="J26" s="346"/>
      <c r="K26" s="347"/>
      <c r="L26" s="372"/>
      <c r="M26" s="373"/>
      <c r="N26" s="373"/>
      <c r="O26" s="373"/>
      <c r="P26" s="373"/>
      <c r="Q26" s="374"/>
    </row>
    <row r="27" spans="1:17" s="153" customFormat="1" ht="17.25" thickBot="1" x14ac:dyDescent="0.35">
      <c r="A27" s="51">
        <v>44921</v>
      </c>
      <c r="B27" s="54" t="s">
        <v>47</v>
      </c>
      <c r="C27" s="55"/>
      <c r="D27" s="56"/>
      <c r="E27" s="57"/>
      <c r="F27" s="58"/>
      <c r="G27" s="59" t="str">
        <f t="shared" si="0"/>
        <v>休</v>
      </c>
      <c r="H27" s="52"/>
      <c r="I27" s="52"/>
      <c r="J27" s="52"/>
      <c r="K27" s="53"/>
      <c r="L27" s="375"/>
      <c r="M27" s="376"/>
      <c r="N27" s="376"/>
      <c r="O27" s="376"/>
      <c r="P27" s="376"/>
      <c r="Q27" s="377"/>
    </row>
    <row r="28" spans="1:17" s="153" customFormat="1" x14ac:dyDescent="0.3">
      <c r="A28" s="51">
        <v>44922</v>
      </c>
      <c r="B28" s="54" t="s">
        <v>48</v>
      </c>
      <c r="C28" s="55"/>
      <c r="D28" s="56"/>
      <c r="E28" s="57"/>
      <c r="F28" s="58"/>
      <c r="G28" s="59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2"/>
      <c r="I28" s="52"/>
      <c r="J28" s="52"/>
      <c r="K28" s="53"/>
    </row>
    <row r="29" spans="1:17" s="94" customFormat="1" x14ac:dyDescent="0.3">
      <c r="A29" s="51">
        <v>44923</v>
      </c>
      <c r="B29" s="54" t="s">
        <v>49</v>
      </c>
      <c r="C29" s="55"/>
      <c r="D29" s="56"/>
      <c r="E29" s="57"/>
      <c r="F29" s="58"/>
      <c r="G29" s="59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2"/>
      <c r="I29" s="52"/>
      <c r="J29" s="52"/>
      <c r="K29" s="53"/>
    </row>
    <row r="30" spans="1:17" s="155" customFormat="1" x14ac:dyDescent="0.3">
      <c r="A30" s="51">
        <v>44924</v>
      </c>
      <c r="B30" s="54" t="s">
        <v>50</v>
      </c>
      <c r="C30" s="55"/>
      <c r="D30" s="56"/>
      <c r="E30" s="57"/>
      <c r="F30" s="58"/>
      <c r="G30" s="59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2"/>
      <c r="I30" s="52"/>
      <c r="J30" s="52"/>
      <c r="K30" s="53"/>
    </row>
    <row r="31" spans="1:17" s="153" customFormat="1" x14ac:dyDescent="0.3">
      <c r="A31" s="51">
        <v>44925</v>
      </c>
      <c r="B31" s="54" t="s">
        <v>44</v>
      </c>
      <c r="C31" s="55"/>
      <c r="D31" s="56"/>
      <c r="E31" s="57"/>
      <c r="F31" s="58"/>
      <c r="G31" s="59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2"/>
      <c r="I31" s="52"/>
      <c r="J31" s="52"/>
      <c r="K31" s="53"/>
    </row>
    <row r="32" spans="1:17" s="153" customFormat="1" x14ac:dyDescent="0.3">
      <c r="A32" s="330">
        <v>44926</v>
      </c>
      <c r="B32" s="331" t="s">
        <v>45</v>
      </c>
      <c r="C32" s="332"/>
      <c r="D32" s="333"/>
      <c r="E32" s="334"/>
      <c r="F32" s="335"/>
      <c r="G32" s="336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337"/>
      <c r="I32" s="337"/>
      <c r="J32" s="337"/>
      <c r="K32" s="338"/>
    </row>
    <row r="33" spans="1:18" s="153" customFormat="1" x14ac:dyDescent="0.3">
      <c r="A33" s="51"/>
      <c r="B33" s="54"/>
      <c r="C33" s="55"/>
      <c r="D33" s="56"/>
      <c r="E33" s="57"/>
      <c r="F33" s="58"/>
      <c r="G33" s="59"/>
      <c r="H33" s="52"/>
      <c r="I33" s="52"/>
      <c r="J33" s="52"/>
      <c r="K33" s="53"/>
    </row>
    <row r="34" spans="1:18" s="153" customFormat="1" ht="17.25" thickBot="1" x14ac:dyDescent="0.35">
      <c r="A34" s="12"/>
      <c r="B34" s="12"/>
      <c r="C34" s="12"/>
      <c r="D34" s="12"/>
      <c r="E34" s="12"/>
      <c r="F34" s="12"/>
      <c r="G34" s="279">
        <f>SUM(G2:G33)</f>
        <v>0</v>
      </c>
      <c r="H34" s="279">
        <f>SUM(H2:H33)</f>
        <v>0</v>
      </c>
      <c r="I34" s="281">
        <f>SUM(I2:I33)</f>
        <v>0</v>
      </c>
      <c r="J34" s="281">
        <f>SUM(J2:J33)</f>
        <v>0</v>
      </c>
      <c r="K34" s="12"/>
      <c r="L34" s="12"/>
      <c r="M34" s="12"/>
      <c r="N34" s="12"/>
      <c r="O34" s="12"/>
      <c r="P34" s="12"/>
      <c r="Q34" s="12"/>
    </row>
    <row r="35" spans="1:18" ht="18" thickTop="1" thickBot="1" x14ac:dyDescent="0.35">
      <c r="A35" s="12"/>
      <c r="B35" s="12"/>
      <c r="C35" s="12"/>
      <c r="D35" s="12"/>
      <c r="E35" s="12"/>
      <c r="F35" s="12"/>
      <c r="G35" s="279">
        <f>SUM(G2:G34)</f>
        <v>0</v>
      </c>
      <c r="H35" s="280">
        <f>SUM(H2:H34)</f>
        <v>0</v>
      </c>
      <c r="I35" s="281">
        <f>SUM(I2:I34)</f>
        <v>0</v>
      </c>
      <c r="J35" s="281">
        <f>SUM(J2:J34)</f>
        <v>0</v>
      </c>
      <c r="K35" s="12"/>
      <c r="L35" s="12"/>
      <c r="M35" s="12"/>
      <c r="N35" s="12"/>
      <c r="O35" s="12"/>
      <c r="P35" s="12"/>
      <c r="Q35" s="12"/>
      <c r="R35" s="12"/>
    </row>
    <row r="36" spans="1:18" ht="18" thickTop="1" thickBo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7.25" thickBot="1" x14ac:dyDescent="0.35">
      <c r="A37" s="12"/>
      <c r="B37" s="12"/>
      <c r="C37" s="378" t="s">
        <v>10</v>
      </c>
      <c r="D37" s="379"/>
      <c r="E37" s="380"/>
      <c r="F37" s="381"/>
      <c r="G37" s="382"/>
      <c r="H37" s="12"/>
      <c r="I37" s="282" t="s">
        <v>19</v>
      </c>
      <c r="J37" s="283" t="s">
        <v>21</v>
      </c>
      <c r="K37" s="284" t="s">
        <v>22</v>
      </c>
      <c r="L37" s="12"/>
      <c r="M37" s="310" t="s">
        <v>11</v>
      </c>
      <c r="N37" s="383" t="s">
        <v>12</v>
      </c>
      <c r="O37" s="384"/>
      <c r="P37" s="385" t="s">
        <v>13</v>
      </c>
      <c r="Q37" s="384"/>
      <c r="R37" s="12"/>
    </row>
    <row r="38" spans="1:18" x14ac:dyDescent="0.3">
      <c r="A38" s="12"/>
      <c r="B38" s="12"/>
      <c r="C38" s="355" t="s">
        <v>26</v>
      </c>
      <c r="D38" s="356"/>
      <c r="E38" s="357" t="e">
        <f>E37*J38/K38</f>
        <v>#DIV/0!</v>
      </c>
      <c r="F38" s="358"/>
      <c r="G38" s="359"/>
      <c r="H38" s="12"/>
      <c r="I38" s="360" t="s">
        <v>25</v>
      </c>
      <c r="J38" s="285"/>
      <c r="K38" s="286"/>
      <c r="L38" s="12"/>
      <c r="M38" s="363">
        <v>25</v>
      </c>
      <c r="N38" s="287"/>
      <c r="O38" s="288"/>
      <c r="P38" s="289"/>
      <c r="Q38" s="288"/>
      <c r="R38" s="12"/>
    </row>
    <row r="39" spans="1:18" x14ac:dyDescent="0.3">
      <c r="A39" s="12"/>
      <c r="B39" s="12"/>
      <c r="C39" s="355" t="s">
        <v>28</v>
      </c>
      <c r="D39" s="356"/>
      <c r="E39" s="357">
        <f>I35</f>
        <v>0</v>
      </c>
      <c r="F39" s="358"/>
      <c r="G39" s="359"/>
      <c r="H39" s="12"/>
      <c r="I39" s="361"/>
      <c r="J39" s="290" t="s">
        <v>23</v>
      </c>
      <c r="K39" s="286"/>
      <c r="L39" s="291"/>
      <c r="M39" s="364"/>
      <c r="N39" s="292" t="s">
        <v>14</v>
      </c>
      <c r="O39" s="53" t="s">
        <v>15</v>
      </c>
      <c r="P39" s="293" t="s">
        <v>14</v>
      </c>
      <c r="Q39" s="53" t="s">
        <v>16</v>
      </c>
      <c r="R39" s="12"/>
    </row>
    <row r="40" spans="1:18" ht="17.25" thickBot="1" x14ac:dyDescent="0.35">
      <c r="A40" s="12"/>
      <c r="B40" s="12"/>
      <c r="C40" s="355" t="s">
        <v>29</v>
      </c>
      <c r="D40" s="356"/>
      <c r="E40" s="366">
        <f>J35</f>
        <v>0</v>
      </c>
      <c r="F40" s="367"/>
      <c r="G40" s="368"/>
      <c r="H40" s="12"/>
      <c r="I40" s="362"/>
      <c r="J40" s="294" t="s">
        <v>24</v>
      </c>
      <c r="K40" s="295"/>
      <c r="L40" s="291"/>
      <c r="M40" s="365"/>
      <c r="N40" s="292" t="s">
        <v>17</v>
      </c>
      <c r="O40" s="53">
        <v>300</v>
      </c>
      <c r="P40" s="293" t="s">
        <v>18</v>
      </c>
      <c r="Q40" s="53">
        <v>1.8</v>
      </c>
      <c r="R40" s="12"/>
    </row>
    <row r="41" spans="1:18" x14ac:dyDescent="0.3">
      <c r="A41" s="12"/>
      <c r="B41" s="12"/>
      <c r="C41" s="355" t="s">
        <v>30</v>
      </c>
      <c r="D41" s="356"/>
      <c r="E41" s="366"/>
      <c r="F41" s="367"/>
      <c r="G41" s="368"/>
      <c r="H41" s="12"/>
      <c r="I41" s="296"/>
      <c r="J41" s="296"/>
      <c r="K41" s="296"/>
      <c r="L41" s="296"/>
      <c r="N41" s="292">
        <v>10</v>
      </c>
      <c r="O41" s="53">
        <v>310</v>
      </c>
      <c r="P41" s="293">
        <v>5</v>
      </c>
      <c r="Q41" s="53">
        <v>1.9</v>
      </c>
      <c r="R41" s="12"/>
    </row>
    <row r="42" spans="1:18" ht="17.25" thickBot="1" x14ac:dyDescent="0.35">
      <c r="A42" s="12"/>
      <c r="B42" s="12"/>
      <c r="C42" s="355" t="s">
        <v>31</v>
      </c>
      <c r="D42" s="356"/>
      <c r="E42" s="366" t="e">
        <f>E38-E39-E40</f>
        <v>#DIV/0!</v>
      </c>
      <c r="F42" s="367"/>
      <c r="G42" s="368"/>
      <c r="H42" s="12"/>
      <c r="I42" s="12"/>
      <c r="J42" s="12"/>
      <c r="K42" s="297"/>
      <c r="L42" s="12"/>
      <c r="M42" s="12"/>
      <c r="N42" s="292">
        <v>15</v>
      </c>
      <c r="O42" s="53">
        <v>320</v>
      </c>
      <c r="P42" s="293">
        <v>10</v>
      </c>
      <c r="Q42" s="53">
        <v>2</v>
      </c>
      <c r="R42" s="12"/>
    </row>
    <row r="43" spans="1:18" x14ac:dyDescent="0.3">
      <c r="A43" s="12"/>
      <c r="B43" s="12"/>
      <c r="C43" s="355" t="s">
        <v>27</v>
      </c>
      <c r="D43" s="356"/>
      <c r="E43" s="389" t="e">
        <f>E42*0.033</f>
        <v>#DIV/0!</v>
      </c>
      <c r="F43" s="367"/>
      <c r="G43" s="368"/>
      <c r="H43" s="12"/>
      <c r="I43" s="282" t="s">
        <v>20</v>
      </c>
      <c r="J43" s="298" t="s">
        <v>33</v>
      </c>
      <c r="K43" s="299" t="s">
        <v>34</v>
      </c>
      <c r="L43" s="12"/>
      <c r="M43" s="300" t="s">
        <v>11</v>
      </c>
      <c r="N43" s="292">
        <v>20</v>
      </c>
      <c r="O43" s="53">
        <v>330</v>
      </c>
      <c r="P43" s="293">
        <v>15</v>
      </c>
      <c r="Q43" s="53">
        <v>2.1</v>
      </c>
      <c r="R43" s="12"/>
    </row>
    <row r="44" spans="1:18" ht="17.25" thickBot="1" x14ac:dyDescent="0.35">
      <c r="A44" s="12"/>
      <c r="B44" s="12"/>
      <c r="C44" s="390" t="s">
        <v>32</v>
      </c>
      <c r="D44" s="391"/>
      <c r="E44" s="392" t="e">
        <f>E42-E41-E43</f>
        <v>#DIV/0!</v>
      </c>
      <c r="F44" s="393"/>
      <c r="G44" s="394"/>
      <c r="H44" s="12"/>
      <c r="I44" s="395"/>
      <c r="J44" s="301"/>
      <c r="K44" s="302"/>
      <c r="L44" s="408"/>
      <c r="M44" s="397"/>
      <c r="N44" s="292">
        <v>25</v>
      </c>
      <c r="O44" s="53">
        <v>340</v>
      </c>
      <c r="P44" s="293">
        <v>20</v>
      </c>
      <c r="Q44" s="53">
        <v>2.2000000000000002</v>
      </c>
      <c r="R44" s="12"/>
    </row>
    <row r="45" spans="1:18" ht="17.25" thickBot="1" x14ac:dyDescent="0.35">
      <c r="A45" s="12"/>
      <c r="B45" s="12"/>
      <c r="C45" s="12"/>
      <c r="D45" s="12"/>
      <c r="E45" s="12"/>
      <c r="F45" s="12"/>
      <c r="G45" s="303"/>
      <c r="H45" s="12"/>
      <c r="I45" s="396"/>
      <c r="J45" s="304" t="s">
        <v>35</v>
      </c>
      <c r="K45" s="305"/>
      <c r="L45" s="408"/>
      <c r="M45" s="365"/>
      <c r="N45" s="292">
        <v>30</v>
      </c>
      <c r="O45" s="53">
        <v>350</v>
      </c>
      <c r="P45" s="293">
        <v>25</v>
      </c>
      <c r="Q45" s="53">
        <v>2.2999999999999998</v>
      </c>
      <c r="R45" s="12"/>
    </row>
    <row r="46" spans="1:18" ht="17.25" thickBot="1" x14ac:dyDescent="0.35">
      <c r="A46" s="12"/>
      <c r="B46" s="12"/>
      <c r="C46" s="12"/>
      <c r="D46" s="12"/>
      <c r="E46" s="12"/>
      <c r="F46" s="12"/>
      <c r="G46" s="12"/>
      <c r="H46" s="303"/>
      <c r="I46" s="398"/>
      <c r="J46" s="398"/>
      <c r="K46" s="398"/>
      <c r="L46" s="398"/>
      <c r="N46" s="292">
        <v>35</v>
      </c>
      <c r="O46" s="53">
        <v>360</v>
      </c>
      <c r="P46" s="293">
        <v>30</v>
      </c>
      <c r="Q46" s="53">
        <v>2.4</v>
      </c>
      <c r="R46" s="12"/>
    </row>
    <row r="47" spans="1:18" ht="17.25" thickBot="1" x14ac:dyDescent="0.35">
      <c r="A47" s="12"/>
      <c r="B47" s="12"/>
      <c r="C47" s="12"/>
      <c r="D47" s="12"/>
      <c r="E47" s="12"/>
      <c r="F47" s="12"/>
      <c r="G47" s="12"/>
      <c r="H47" s="12"/>
      <c r="I47" s="399" t="s">
        <v>36</v>
      </c>
      <c r="J47" s="400"/>
      <c r="K47" s="401"/>
      <c r="L47" s="12"/>
      <c r="M47" s="12"/>
      <c r="N47" s="292">
        <v>40</v>
      </c>
      <c r="O47" s="53">
        <v>370</v>
      </c>
      <c r="P47" s="293">
        <v>35</v>
      </c>
      <c r="Q47" s="53">
        <v>2.5</v>
      </c>
      <c r="R47" s="12"/>
    </row>
    <row r="48" spans="1:18" x14ac:dyDescent="0.3">
      <c r="A48" s="12"/>
      <c r="B48" s="12"/>
      <c r="C48" s="12"/>
      <c r="D48" s="12"/>
      <c r="E48" s="12"/>
      <c r="F48" s="12"/>
      <c r="G48" s="306"/>
      <c r="H48" s="12"/>
      <c r="I48" s="402"/>
      <c r="J48" s="403"/>
      <c r="K48" s="404"/>
      <c r="L48" s="12"/>
      <c r="M48" s="12"/>
      <c r="N48" s="292">
        <v>45</v>
      </c>
      <c r="O48" s="53">
        <v>380</v>
      </c>
      <c r="P48" s="293">
        <v>40</v>
      </c>
      <c r="Q48" s="53">
        <v>2.6</v>
      </c>
      <c r="R48" s="12"/>
    </row>
    <row r="49" spans="1:18" x14ac:dyDescent="0.3">
      <c r="A49" s="12"/>
      <c r="B49" s="12"/>
      <c r="C49" s="12"/>
      <c r="D49" s="12"/>
      <c r="E49" s="12"/>
      <c r="F49" s="12"/>
      <c r="G49" s="12"/>
      <c r="H49" s="12"/>
      <c r="I49" s="405"/>
      <c r="J49" s="406"/>
      <c r="K49" s="407"/>
      <c r="L49" s="12"/>
      <c r="M49" s="12"/>
      <c r="N49" s="292">
        <v>50</v>
      </c>
      <c r="O49" s="53">
        <v>390</v>
      </c>
      <c r="P49" s="293">
        <v>45</v>
      </c>
      <c r="Q49" s="53">
        <v>2.7</v>
      </c>
      <c r="R49" s="12"/>
    </row>
    <row r="50" spans="1:18" ht="17.25" thickBot="1" x14ac:dyDescent="0.35">
      <c r="A50" s="12"/>
      <c r="B50" s="12"/>
      <c r="C50" s="12"/>
      <c r="D50" s="12"/>
      <c r="E50" s="12"/>
      <c r="F50" s="12"/>
      <c r="G50" s="12"/>
      <c r="H50" s="12"/>
      <c r="I50" s="386"/>
      <c r="J50" s="387"/>
      <c r="K50" s="388"/>
      <c r="L50" s="12"/>
      <c r="M50" s="12"/>
      <c r="N50" s="292">
        <v>55</v>
      </c>
      <c r="O50" s="53">
        <v>400</v>
      </c>
      <c r="P50" s="293">
        <v>50</v>
      </c>
      <c r="Q50" s="53">
        <v>2.8</v>
      </c>
      <c r="R50" s="12"/>
    </row>
    <row r="51" spans="1:1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92">
        <v>60</v>
      </c>
      <c r="O51" s="53">
        <v>410</v>
      </c>
      <c r="P51" s="293">
        <v>55</v>
      </c>
      <c r="Q51" s="53">
        <v>2.9</v>
      </c>
      <c r="R51" s="12"/>
    </row>
    <row r="52" spans="1:1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92">
        <v>65</v>
      </c>
      <c r="O52" s="53">
        <v>420</v>
      </c>
      <c r="P52" s="293">
        <v>60</v>
      </c>
      <c r="Q52" s="53">
        <v>3</v>
      </c>
      <c r="R52" s="12"/>
    </row>
    <row r="53" spans="1:18" ht="17.2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307">
        <v>70</v>
      </c>
      <c r="O53" s="308">
        <v>430</v>
      </c>
      <c r="P53" s="309">
        <v>65</v>
      </c>
      <c r="Q53" s="308">
        <v>3.1</v>
      </c>
      <c r="R53" s="12"/>
    </row>
    <row r="54" spans="1:1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92">
        <v>75</v>
      </c>
      <c r="O54" s="53">
        <v>440</v>
      </c>
      <c r="P54" s="293">
        <v>70</v>
      </c>
      <c r="Q54" s="53">
        <v>3.2</v>
      </c>
      <c r="R54" s="12"/>
    </row>
    <row r="55" spans="1:18" ht="17.25" thickBot="1" x14ac:dyDescent="0.35">
      <c r="N55" s="307">
        <v>80</v>
      </c>
      <c r="O55" s="308">
        <v>450</v>
      </c>
      <c r="P55" s="309">
        <v>75</v>
      </c>
      <c r="Q55" s="308">
        <v>3.3</v>
      </c>
    </row>
    <row r="56" spans="1:18" x14ac:dyDescent="0.3">
      <c r="N56" s="292">
        <v>85</v>
      </c>
      <c r="O56" s="53">
        <v>460</v>
      </c>
      <c r="P56" s="293">
        <v>80</v>
      </c>
      <c r="Q56" s="53">
        <v>3.4</v>
      </c>
    </row>
    <row r="57" spans="1:18" ht="17.25" thickBot="1" x14ac:dyDescent="0.35">
      <c r="N57" s="307">
        <v>90</v>
      </c>
      <c r="O57" s="308">
        <v>470</v>
      </c>
      <c r="P57" s="309">
        <v>85</v>
      </c>
      <c r="Q57" s="308">
        <v>3.5</v>
      </c>
    </row>
    <row r="58" spans="1:18" x14ac:dyDescent="0.3">
      <c r="N58" s="292">
        <v>95</v>
      </c>
      <c r="O58" s="53">
        <v>480</v>
      </c>
      <c r="P58" s="293">
        <v>90</v>
      </c>
      <c r="Q58" s="53">
        <v>3.6</v>
      </c>
    </row>
    <row r="59" spans="1:18" ht="17.25" thickBot="1" x14ac:dyDescent="0.35">
      <c r="N59" s="307">
        <v>100</v>
      </c>
      <c r="O59" s="308">
        <v>490</v>
      </c>
      <c r="P59" s="309">
        <v>95</v>
      </c>
      <c r="Q59" s="308">
        <v>3.7</v>
      </c>
    </row>
    <row r="60" spans="1:18" x14ac:dyDescent="0.3">
      <c r="N60" s="292">
        <v>105</v>
      </c>
      <c r="O60" s="53">
        <v>500</v>
      </c>
      <c r="P60" s="293">
        <v>100</v>
      </c>
      <c r="Q60" s="53">
        <v>3.8</v>
      </c>
    </row>
    <row r="61" spans="1:18" ht="17.25" thickBot="1" x14ac:dyDescent="0.35">
      <c r="N61" s="307">
        <v>110</v>
      </c>
      <c r="O61" s="308">
        <v>510</v>
      </c>
      <c r="P61" s="309">
        <v>105</v>
      </c>
      <c r="Q61" s="308">
        <v>3.9</v>
      </c>
    </row>
    <row r="62" spans="1:18" x14ac:dyDescent="0.3">
      <c r="N62" s="292">
        <v>115</v>
      </c>
      <c r="O62" s="53">
        <v>520</v>
      </c>
      <c r="P62" s="293">
        <v>110</v>
      </c>
      <c r="Q62" s="53">
        <v>4</v>
      </c>
    </row>
    <row r="63" spans="1:18" ht="17.25" thickBot="1" x14ac:dyDescent="0.35">
      <c r="N63" s="307">
        <v>120</v>
      </c>
      <c r="O63" s="308">
        <v>530</v>
      </c>
      <c r="P63" s="309">
        <v>115</v>
      </c>
      <c r="Q63" s="308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M44:M45"/>
    <mergeCell ref="I46:L46"/>
    <mergeCell ref="I47:K47"/>
    <mergeCell ref="I48:K48"/>
    <mergeCell ref="I49:K49"/>
    <mergeCell ref="L44:L45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L1:Q27"/>
    <mergeCell ref="C37:D37"/>
    <mergeCell ref="E37:G37"/>
    <mergeCell ref="N37:O37"/>
    <mergeCell ref="P37:Q37"/>
    <mergeCell ref="C38:D38"/>
    <mergeCell ref="E38:G38"/>
    <mergeCell ref="I38:I40"/>
    <mergeCell ref="M38:M40"/>
    <mergeCell ref="C39:D39"/>
    <mergeCell ref="E39:G39"/>
    <mergeCell ref="C40:D40"/>
    <mergeCell ref="E40:G40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H27" sqref="H27"/>
    </sheetView>
  </sheetViews>
  <sheetFormatPr defaultColWidth="12.375" defaultRowHeight="16.5" x14ac:dyDescent="0.3"/>
  <cols>
    <col min="1" max="1" width="12.375" style="131" customWidth="1"/>
    <col min="2" max="2" width="4.375" style="131" customWidth="1"/>
    <col min="3" max="3" width="4.5" style="131" customWidth="1"/>
    <col min="4" max="4" width="4.25" style="131" customWidth="1"/>
    <col min="5" max="5" width="4.375" style="131" customWidth="1"/>
    <col min="6" max="6" width="4.25" style="131" customWidth="1"/>
    <col min="7" max="7" width="8.375" style="131" customWidth="1"/>
    <col min="8" max="8" width="9.625" style="131" customWidth="1"/>
    <col min="9" max="9" width="11.5" style="131" customWidth="1"/>
    <col min="10" max="10" width="11" style="131" bestFit="1" customWidth="1"/>
    <col min="11" max="11" width="12" style="131" customWidth="1"/>
    <col min="12" max="255" width="9" style="131" customWidth="1"/>
    <col min="256" max="16384" width="12.375" style="131"/>
  </cols>
  <sheetData>
    <row r="1" spans="1:18" s="12" customFormat="1" ht="17.25" customHeight="1" thickBot="1" x14ac:dyDescent="0.35">
      <c r="A1" s="270" t="s">
        <v>2</v>
      </c>
      <c r="B1" s="271" t="s">
        <v>3</v>
      </c>
      <c r="C1" s="272" t="s">
        <v>4</v>
      </c>
      <c r="D1" s="273" t="s">
        <v>5</v>
      </c>
      <c r="E1" s="274" t="s">
        <v>4</v>
      </c>
      <c r="F1" s="275" t="s">
        <v>5</v>
      </c>
      <c r="G1" s="276" t="s">
        <v>6</v>
      </c>
      <c r="H1" s="277" t="s">
        <v>7</v>
      </c>
      <c r="I1" s="277" t="s">
        <v>28</v>
      </c>
      <c r="J1" s="276" t="s">
        <v>43</v>
      </c>
      <c r="K1" s="278" t="s">
        <v>8</v>
      </c>
      <c r="L1" s="369" t="s">
        <v>9</v>
      </c>
      <c r="M1" s="370"/>
      <c r="N1" s="370"/>
      <c r="O1" s="370"/>
      <c r="P1" s="370"/>
      <c r="Q1" s="371"/>
      <c r="R1" s="12">
        <v>45</v>
      </c>
    </row>
    <row r="2" spans="1:18" s="155" customFormat="1" ht="17.25" customHeight="1" thickTop="1" x14ac:dyDescent="0.3">
      <c r="A2" s="51">
        <v>44896</v>
      </c>
      <c r="B2" s="54" t="s">
        <v>342</v>
      </c>
      <c r="C2" s="55"/>
      <c r="D2" s="56"/>
      <c r="E2" s="57"/>
      <c r="F2" s="58"/>
      <c r="G2" s="59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2">
        <v>1</v>
      </c>
      <c r="I2" s="52"/>
      <c r="J2" s="52"/>
      <c r="K2" s="53"/>
      <c r="L2" s="372"/>
      <c r="M2" s="373"/>
      <c r="N2" s="373"/>
      <c r="O2" s="373"/>
      <c r="P2" s="373"/>
      <c r="Q2" s="374"/>
    </row>
    <row r="3" spans="1:18" s="153" customFormat="1" x14ac:dyDescent="0.3">
      <c r="A3" s="51">
        <v>44897</v>
      </c>
      <c r="B3" s="54" t="s">
        <v>44</v>
      </c>
      <c r="C3" s="55"/>
      <c r="D3" s="56"/>
      <c r="E3" s="57"/>
      <c r="F3" s="58"/>
      <c r="G3" s="59" t="str">
        <f t="shared" si="0"/>
        <v>休</v>
      </c>
      <c r="H3" s="52">
        <v>1</v>
      </c>
      <c r="I3" s="52"/>
      <c r="J3" s="52"/>
      <c r="K3" s="53"/>
      <c r="L3" s="372"/>
      <c r="M3" s="373"/>
      <c r="N3" s="373"/>
      <c r="O3" s="373"/>
      <c r="P3" s="373"/>
      <c r="Q3" s="374"/>
    </row>
    <row r="4" spans="1:18" s="153" customFormat="1" ht="14.25" customHeight="1" x14ac:dyDescent="0.3">
      <c r="A4" s="330">
        <v>44898</v>
      </c>
      <c r="B4" s="331" t="s">
        <v>45</v>
      </c>
      <c r="C4" s="332"/>
      <c r="D4" s="333"/>
      <c r="E4" s="334"/>
      <c r="F4" s="335"/>
      <c r="G4" s="336" t="str">
        <f t="shared" si="0"/>
        <v>休</v>
      </c>
      <c r="H4" s="337">
        <v>1</v>
      </c>
      <c r="I4" s="337"/>
      <c r="J4" s="337"/>
      <c r="K4" s="338"/>
      <c r="L4" s="372"/>
      <c r="M4" s="373"/>
      <c r="N4" s="373"/>
      <c r="O4" s="373"/>
      <c r="P4" s="373"/>
      <c r="Q4" s="374"/>
    </row>
    <row r="5" spans="1:18" s="153" customFormat="1" x14ac:dyDescent="0.3">
      <c r="A5" s="339">
        <v>44899</v>
      </c>
      <c r="B5" s="340" t="s">
        <v>46</v>
      </c>
      <c r="C5" s="341"/>
      <c r="D5" s="342"/>
      <c r="E5" s="343"/>
      <c r="F5" s="344"/>
      <c r="G5" s="345" t="str">
        <f t="shared" si="0"/>
        <v>休</v>
      </c>
      <c r="H5" s="346">
        <v>1</v>
      </c>
      <c r="I5" s="346"/>
      <c r="J5" s="346"/>
      <c r="K5" s="347"/>
      <c r="L5" s="372"/>
      <c r="M5" s="373"/>
      <c r="N5" s="373"/>
      <c r="O5" s="373"/>
      <c r="P5" s="373"/>
      <c r="Q5" s="374"/>
    </row>
    <row r="6" spans="1:18" s="153" customFormat="1" x14ac:dyDescent="0.3">
      <c r="A6" s="51">
        <v>44900</v>
      </c>
      <c r="B6" s="54" t="s">
        <v>47</v>
      </c>
      <c r="C6" s="55"/>
      <c r="D6" s="56"/>
      <c r="E6" s="57"/>
      <c r="F6" s="58"/>
      <c r="G6" s="59" t="str">
        <f t="shared" si="0"/>
        <v>休</v>
      </c>
      <c r="H6" s="52">
        <v>1</v>
      </c>
      <c r="I6" s="52"/>
      <c r="J6" s="52"/>
      <c r="K6" s="53"/>
      <c r="L6" s="372"/>
      <c r="M6" s="373"/>
      <c r="N6" s="373"/>
      <c r="O6" s="373"/>
      <c r="P6" s="373"/>
      <c r="Q6" s="374"/>
    </row>
    <row r="7" spans="1:18" s="153" customFormat="1" x14ac:dyDescent="0.3">
      <c r="A7" s="51">
        <v>44901</v>
      </c>
      <c r="B7" s="54" t="s">
        <v>48</v>
      </c>
      <c r="C7" s="55"/>
      <c r="D7" s="56"/>
      <c r="E7" s="57"/>
      <c r="F7" s="58"/>
      <c r="G7" s="59" t="str">
        <f t="shared" si="0"/>
        <v>休</v>
      </c>
      <c r="H7" s="52">
        <v>1</v>
      </c>
      <c r="I7" s="52"/>
      <c r="J7" s="52"/>
      <c r="K7" s="53"/>
      <c r="L7" s="372"/>
      <c r="M7" s="373"/>
      <c r="N7" s="373"/>
      <c r="O7" s="373"/>
      <c r="P7" s="373"/>
      <c r="Q7" s="374"/>
    </row>
    <row r="8" spans="1:18" s="94" customFormat="1" x14ac:dyDescent="0.3">
      <c r="A8" s="51">
        <v>44902</v>
      </c>
      <c r="B8" s="54" t="s">
        <v>49</v>
      </c>
      <c r="C8" s="55"/>
      <c r="D8" s="56"/>
      <c r="E8" s="57"/>
      <c r="F8" s="58"/>
      <c r="G8" s="59" t="str">
        <f t="shared" si="0"/>
        <v>休</v>
      </c>
      <c r="H8" s="52">
        <v>1</v>
      </c>
      <c r="I8" s="52"/>
      <c r="J8" s="52"/>
      <c r="K8" s="53"/>
      <c r="L8" s="372"/>
      <c r="M8" s="373"/>
      <c r="N8" s="373"/>
      <c r="O8" s="373"/>
      <c r="P8" s="373"/>
      <c r="Q8" s="374"/>
    </row>
    <row r="9" spans="1:18" s="155" customFormat="1" x14ac:dyDescent="0.3">
      <c r="A9" s="51">
        <v>44903</v>
      </c>
      <c r="B9" s="54" t="s">
        <v>50</v>
      </c>
      <c r="C9" s="55"/>
      <c r="D9" s="56"/>
      <c r="E9" s="57"/>
      <c r="F9" s="58"/>
      <c r="G9" s="59" t="str">
        <f t="shared" si="0"/>
        <v>休</v>
      </c>
      <c r="H9" s="52">
        <v>1</v>
      </c>
      <c r="I9" s="52"/>
      <c r="J9" s="52"/>
      <c r="K9" s="53"/>
      <c r="L9" s="372"/>
      <c r="M9" s="373"/>
      <c r="N9" s="373"/>
      <c r="O9" s="373"/>
      <c r="P9" s="373"/>
      <c r="Q9" s="374"/>
    </row>
    <row r="10" spans="1:18" s="153" customFormat="1" x14ac:dyDescent="0.3">
      <c r="A10" s="51">
        <v>44904</v>
      </c>
      <c r="B10" s="54" t="s">
        <v>44</v>
      </c>
      <c r="C10" s="55"/>
      <c r="D10" s="56"/>
      <c r="E10" s="57"/>
      <c r="F10" s="58"/>
      <c r="G10" s="59" t="str">
        <f t="shared" si="0"/>
        <v>休</v>
      </c>
      <c r="H10" s="52">
        <v>1</v>
      </c>
      <c r="I10" s="52"/>
      <c r="J10" s="52"/>
      <c r="K10" s="53"/>
      <c r="L10" s="372"/>
      <c r="M10" s="373"/>
      <c r="N10" s="373"/>
      <c r="O10" s="373"/>
      <c r="P10" s="373"/>
      <c r="Q10" s="374"/>
    </row>
    <row r="11" spans="1:18" s="153" customFormat="1" x14ac:dyDescent="0.3">
      <c r="A11" s="330">
        <v>44905</v>
      </c>
      <c r="B11" s="331" t="s">
        <v>45</v>
      </c>
      <c r="C11" s="332"/>
      <c r="D11" s="333"/>
      <c r="E11" s="334"/>
      <c r="F11" s="335"/>
      <c r="G11" s="336" t="str">
        <f t="shared" si="0"/>
        <v>休</v>
      </c>
      <c r="H11" s="337">
        <v>1</v>
      </c>
      <c r="I11" s="337"/>
      <c r="J11" s="337"/>
      <c r="K11" s="338"/>
      <c r="L11" s="372"/>
      <c r="M11" s="373"/>
      <c r="N11" s="373"/>
      <c r="O11" s="373"/>
      <c r="P11" s="373"/>
      <c r="Q11" s="374"/>
    </row>
    <row r="12" spans="1:18" s="153" customFormat="1" x14ac:dyDescent="0.3">
      <c r="A12" s="339">
        <v>44906</v>
      </c>
      <c r="B12" s="340" t="s">
        <v>46</v>
      </c>
      <c r="C12" s="341"/>
      <c r="D12" s="342"/>
      <c r="E12" s="343"/>
      <c r="F12" s="344"/>
      <c r="G12" s="345" t="str">
        <f t="shared" si="0"/>
        <v>休</v>
      </c>
      <c r="H12" s="346">
        <v>1</v>
      </c>
      <c r="I12" s="346"/>
      <c r="J12" s="346"/>
      <c r="K12" s="347"/>
      <c r="L12" s="372"/>
      <c r="M12" s="373"/>
      <c r="N12" s="373"/>
      <c r="O12" s="373"/>
      <c r="P12" s="373"/>
      <c r="Q12" s="374"/>
    </row>
    <row r="13" spans="1:18" s="153" customFormat="1" x14ac:dyDescent="0.3">
      <c r="A13" s="51">
        <v>44907</v>
      </c>
      <c r="B13" s="54" t="s">
        <v>47</v>
      </c>
      <c r="C13" s="55"/>
      <c r="D13" s="56"/>
      <c r="E13" s="57"/>
      <c r="F13" s="58"/>
      <c r="G13" s="59" t="str">
        <f t="shared" si="0"/>
        <v>休</v>
      </c>
      <c r="H13" s="52"/>
      <c r="I13" s="52"/>
      <c r="J13" s="52"/>
      <c r="K13" s="53"/>
      <c r="L13" s="372"/>
      <c r="M13" s="373"/>
      <c r="N13" s="373"/>
      <c r="O13" s="373"/>
      <c r="P13" s="373"/>
      <c r="Q13" s="374"/>
    </row>
    <row r="14" spans="1:18" s="153" customFormat="1" x14ac:dyDescent="0.3">
      <c r="A14" s="51">
        <v>44908</v>
      </c>
      <c r="B14" s="54" t="s">
        <v>48</v>
      </c>
      <c r="C14" s="55"/>
      <c r="D14" s="56"/>
      <c r="E14" s="57"/>
      <c r="F14" s="58"/>
      <c r="G14" s="59" t="str">
        <f t="shared" si="0"/>
        <v>休</v>
      </c>
      <c r="H14" s="52">
        <v>1</v>
      </c>
      <c r="I14" s="52"/>
      <c r="J14" s="52"/>
      <c r="K14" s="53"/>
      <c r="L14" s="372"/>
      <c r="M14" s="373"/>
      <c r="N14" s="373"/>
      <c r="O14" s="373"/>
      <c r="P14" s="373"/>
      <c r="Q14" s="374"/>
    </row>
    <row r="15" spans="1:18" s="94" customFormat="1" x14ac:dyDescent="0.3">
      <c r="A15" s="51">
        <v>44909</v>
      </c>
      <c r="B15" s="54" t="s">
        <v>49</v>
      </c>
      <c r="C15" s="55"/>
      <c r="D15" s="56"/>
      <c r="E15" s="57"/>
      <c r="F15" s="58"/>
      <c r="G15" s="59" t="str">
        <f t="shared" si="0"/>
        <v>休</v>
      </c>
      <c r="H15" s="52">
        <v>1</v>
      </c>
      <c r="I15" s="52"/>
      <c r="J15" s="52"/>
      <c r="K15" s="53"/>
      <c r="L15" s="372"/>
      <c r="M15" s="373"/>
      <c r="N15" s="373"/>
      <c r="O15" s="373"/>
      <c r="P15" s="373"/>
      <c r="Q15" s="374"/>
    </row>
    <row r="16" spans="1:18" s="155" customFormat="1" x14ac:dyDescent="0.3">
      <c r="A16" s="51">
        <v>44910</v>
      </c>
      <c r="B16" s="54" t="s">
        <v>50</v>
      </c>
      <c r="C16" s="55"/>
      <c r="D16" s="56"/>
      <c r="E16" s="57"/>
      <c r="F16" s="58"/>
      <c r="G16" s="59" t="str">
        <f t="shared" si="0"/>
        <v>休</v>
      </c>
      <c r="H16" s="52">
        <v>1</v>
      </c>
      <c r="I16" s="52"/>
      <c r="J16" s="52"/>
      <c r="K16" s="53"/>
      <c r="L16" s="372"/>
      <c r="M16" s="373"/>
      <c r="N16" s="373"/>
      <c r="O16" s="373"/>
      <c r="P16" s="373"/>
      <c r="Q16" s="374"/>
    </row>
    <row r="17" spans="1:17" s="153" customFormat="1" x14ac:dyDescent="0.3">
      <c r="A17" s="51">
        <v>44911</v>
      </c>
      <c r="B17" s="54" t="s">
        <v>44</v>
      </c>
      <c r="C17" s="55"/>
      <c r="D17" s="56"/>
      <c r="E17" s="57"/>
      <c r="F17" s="58"/>
      <c r="G17" s="59" t="str">
        <f t="shared" si="0"/>
        <v>休</v>
      </c>
      <c r="H17" s="52">
        <v>1</v>
      </c>
      <c r="I17" s="52"/>
      <c r="J17" s="52"/>
      <c r="K17" s="53"/>
      <c r="L17" s="372"/>
      <c r="M17" s="373"/>
      <c r="N17" s="373"/>
      <c r="O17" s="373"/>
      <c r="P17" s="373"/>
      <c r="Q17" s="374"/>
    </row>
    <row r="18" spans="1:17" s="153" customFormat="1" x14ac:dyDescent="0.3">
      <c r="A18" s="330">
        <v>44912</v>
      </c>
      <c r="B18" s="331" t="s">
        <v>45</v>
      </c>
      <c r="C18" s="332"/>
      <c r="D18" s="333"/>
      <c r="E18" s="334"/>
      <c r="F18" s="335"/>
      <c r="G18" s="336" t="str">
        <f t="shared" si="0"/>
        <v>休</v>
      </c>
      <c r="H18" s="337">
        <v>1</v>
      </c>
      <c r="I18" s="337"/>
      <c r="J18" s="337"/>
      <c r="K18" s="338"/>
      <c r="L18" s="372"/>
      <c r="M18" s="373"/>
      <c r="N18" s="373"/>
      <c r="O18" s="373"/>
      <c r="P18" s="373"/>
      <c r="Q18" s="374"/>
    </row>
    <row r="19" spans="1:17" s="153" customFormat="1" x14ac:dyDescent="0.3">
      <c r="A19" s="339">
        <v>44913</v>
      </c>
      <c r="B19" s="340" t="s">
        <v>46</v>
      </c>
      <c r="C19" s="341"/>
      <c r="D19" s="342"/>
      <c r="E19" s="343"/>
      <c r="F19" s="344"/>
      <c r="G19" s="345" t="str">
        <f t="shared" si="0"/>
        <v>休</v>
      </c>
      <c r="H19" s="346">
        <v>1</v>
      </c>
      <c r="I19" s="346"/>
      <c r="J19" s="346"/>
      <c r="K19" s="347"/>
      <c r="L19" s="372"/>
      <c r="M19" s="373"/>
      <c r="N19" s="373"/>
      <c r="O19" s="373"/>
      <c r="P19" s="373"/>
      <c r="Q19" s="374"/>
    </row>
    <row r="20" spans="1:17" s="153" customFormat="1" x14ac:dyDescent="0.3">
      <c r="A20" s="51">
        <v>44914</v>
      </c>
      <c r="B20" s="54" t="s">
        <v>47</v>
      </c>
      <c r="C20" s="55"/>
      <c r="D20" s="56"/>
      <c r="E20" s="57"/>
      <c r="F20" s="58"/>
      <c r="G20" s="59" t="str">
        <f t="shared" si="0"/>
        <v>休</v>
      </c>
      <c r="H20" s="52">
        <v>1</v>
      </c>
      <c r="I20" s="52"/>
      <c r="J20" s="52"/>
      <c r="K20" s="53"/>
      <c r="L20" s="372"/>
      <c r="M20" s="373"/>
      <c r="N20" s="373"/>
      <c r="O20" s="373"/>
      <c r="P20" s="373"/>
      <c r="Q20" s="374"/>
    </row>
    <row r="21" spans="1:17" s="153" customFormat="1" x14ac:dyDescent="0.3">
      <c r="A21" s="51">
        <v>44915</v>
      </c>
      <c r="B21" s="54" t="s">
        <v>48</v>
      </c>
      <c r="C21" s="55"/>
      <c r="D21" s="56"/>
      <c r="E21" s="57"/>
      <c r="F21" s="58"/>
      <c r="G21" s="59" t="str">
        <f t="shared" si="0"/>
        <v>休</v>
      </c>
      <c r="H21" s="52">
        <v>1</v>
      </c>
      <c r="I21" s="52"/>
      <c r="J21" s="52"/>
      <c r="K21" s="53"/>
      <c r="L21" s="372"/>
      <c r="M21" s="373"/>
      <c r="N21" s="373"/>
      <c r="O21" s="373"/>
      <c r="P21" s="373"/>
      <c r="Q21" s="374"/>
    </row>
    <row r="22" spans="1:17" s="94" customFormat="1" x14ac:dyDescent="0.3">
      <c r="A22" s="51">
        <v>44916</v>
      </c>
      <c r="B22" s="54" t="s">
        <v>49</v>
      </c>
      <c r="C22" s="55"/>
      <c r="D22" s="56"/>
      <c r="E22" s="57"/>
      <c r="F22" s="58"/>
      <c r="G22" s="59" t="str">
        <f t="shared" si="0"/>
        <v>休</v>
      </c>
      <c r="H22" s="52">
        <v>1</v>
      </c>
      <c r="I22" s="52"/>
      <c r="J22" s="52"/>
      <c r="K22" s="53"/>
      <c r="L22" s="372"/>
      <c r="M22" s="373"/>
      <c r="N22" s="373"/>
      <c r="O22" s="373"/>
      <c r="P22" s="373"/>
      <c r="Q22" s="374"/>
    </row>
    <row r="23" spans="1:17" s="155" customFormat="1" x14ac:dyDescent="0.3">
      <c r="A23" s="51">
        <v>44917</v>
      </c>
      <c r="B23" s="54" t="s">
        <v>50</v>
      </c>
      <c r="C23" s="55"/>
      <c r="D23" s="56"/>
      <c r="E23" s="57"/>
      <c r="F23" s="58"/>
      <c r="G23" s="59" t="str">
        <f t="shared" si="0"/>
        <v>休</v>
      </c>
      <c r="H23" s="52">
        <v>1</v>
      </c>
      <c r="I23" s="52"/>
      <c r="J23" s="52"/>
      <c r="K23" s="53"/>
      <c r="L23" s="372"/>
      <c r="M23" s="373"/>
      <c r="N23" s="373"/>
      <c r="O23" s="373"/>
      <c r="P23" s="373"/>
      <c r="Q23" s="374"/>
    </row>
    <row r="24" spans="1:17" s="153" customFormat="1" x14ac:dyDescent="0.3">
      <c r="A24" s="51">
        <v>44918</v>
      </c>
      <c r="B24" s="54" t="s">
        <v>44</v>
      </c>
      <c r="C24" s="55"/>
      <c r="D24" s="56"/>
      <c r="E24" s="57"/>
      <c r="F24" s="58"/>
      <c r="G24" s="59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2">
        <v>1</v>
      </c>
      <c r="I24" s="52"/>
      <c r="J24" s="52"/>
      <c r="K24" s="53"/>
      <c r="L24" s="372"/>
      <c r="M24" s="373"/>
      <c r="N24" s="373"/>
      <c r="O24" s="373"/>
      <c r="P24" s="373"/>
      <c r="Q24" s="374"/>
    </row>
    <row r="25" spans="1:17" s="153" customFormat="1" x14ac:dyDescent="0.3">
      <c r="A25" s="330">
        <v>44919</v>
      </c>
      <c r="B25" s="331" t="s">
        <v>45</v>
      </c>
      <c r="C25" s="332"/>
      <c r="D25" s="333"/>
      <c r="E25" s="334"/>
      <c r="F25" s="335"/>
      <c r="G25" s="336" t="str">
        <f t="shared" si="0"/>
        <v>休</v>
      </c>
      <c r="H25" s="337">
        <v>1</v>
      </c>
      <c r="I25" s="337"/>
      <c r="J25" s="337" t="s">
        <v>102</v>
      </c>
      <c r="K25" s="338"/>
      <c r="L25" s="372"/>
      <c r="M25" s="373"/>
      <c r="N25" s="373"/>
      <c r="O25" s="373"/>
      <c r="P25" s="373"/>
      <c r="Q25" s="374"/>
    </row>
    <row r="26" spans="1:17" s="153" customFormat="1" x14ac:dyDescent="0.3">
      <c r="A26" s="339">
        <v>44920</v>
      </c>
      <c r="B26" s="340" t="s">
        <v>46</v>
      </c>
      <c r="C26" s="341"/>
      <c r="D26" s="342"/>
      <c r="E26" s="343"/>
      <c r="F26" s="344"/>
      <c r="G26" s="345" t="str">
        <f t="shared" si="0"/>
        <v>休</v>
      </c>
      <c r="H26" s="346">
        <v>1</v>
      </c>
      <c r="I26" s="346"/>
      <c r="J26" s="346"/>
      <c r="K26" s="347"/>
      <c r="L26" s="372"/>
      <c r="M26" s="373"/>
      <c r="N26" s="373"/>
      <c r="O26" s="373"/>
      <c r="P26" s="373"/>
      <c r="Q26" s="374"/>
    </row>
    <row r="27" spans="1:17" s="153" customFormat="1" ht="17.25" thickBot="1" x14ac:dyDescent="0.35">
      <c r="A27" s="51">
        <v>44921</v>
      </c>
      <c r="B27" s="54" t="s">
        <v>47</v>
      </c>
      <c r="C27" s="55"/>
      <c r="D27" s="56"/>
      <c r="E27" s="57"/>
      <c r="F27" s="58"/>
      <c r="G27" s="59" t="str">
        <f t="shared" si="0"/>
        <v>休</v>
      </c>
      <c r="H27" s="52">
        <v>1</v>
      </c>
      <c r="I27" s="52"/>
      <c r="J27" s="52"/>
      <c r="K27" s="53"/>
      <c r="L27" s="375"/>
      <c r="M27" s="376"/>
      <c r="N27" s="376"/>
      <c r="O27" s="376"/>
      <c r="P27" s="376"/>
      <c r="Q27" s="377"/>
    </row>
    <row r="28" spans="1:17" s="153" customFormat="1" x14ac:dyDescent="0.3">
      <c r="A28" s="51">
        <v>44922</v>
      </c>
      <c r="B28" s="54" t="s">
        <v>48</v>
      </c>
      <c r="C28" s="55"/>
      <c r="D28" s="56"/>
      <c r="E28" s="57"/>
      <c r="F28" s="58"/>
      <c r="G28" s="59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2"/>
      <c r="I28" s="52"/>
      <c r="J28" s="52"/>
      <c r="K28" s="53"/>
    </row>
    <row r="29" spans="1:17" s="94" customFormat="1" x14ac:dyDescent="0.3">
      <c r="A29" s="51">
        <v>44923</v>
      </c>
      <c r="B29" s="54" t="s">
        <v>49</v>
      </c>
      <c r="C29" s="55"/>
      <c r="D29" s="56"/>
      <c r="E29" s="57"/>
      <c r="F29" s="58"/>
      <c r="G29" s="59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2"/>
      <c r="I29" s="52"/>
      <c r="J29" s="52"/>
      <c r="K29" s="53"/>
    </row>
    <row r="30" spans="1:17" s="155" customFormat="1" x14ac:dyDescent="0.3">
      <c r="A30" s="51">
        <v>44924</v>
      </c>
      <c r="B30" s="54" t="s">
        <v>50</v>
      </c>
      <c r="C30" s="55"/>
      <c r="D30" s="56"/>
      <c r="E30" s="57"/>
      <c r="F30" s="58"/>
      <c r="G30" s="59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2"/>
      <c r="I30" s="52"/>
      <c r="J30" s="52"/>
      <c r="K30" s="53"/>
    </row>
    <row r="31" spans="1:17" s="153" customFormat="1" x14ac:dyDescent="0.3">
      <c r="A31" s="51">
        <v>44925</v>
      </c>
      <c r="B31" s="54" t="s">
        <v>44</v>
      </c>
      <c r="C31" s="55"/>
      <c r="D31" s="56"/>
      <c r="E31" s="57"/>
      <c r="F31" s="58"/>
      <c r="G31" s="59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2"/>
      <c r="I31" s="52"/>
      <c r="J31" s="52"/>
      <c r="K31" s="53"/>
    </row>
    <row r="32" spans="1:17" s="153" customFormat="1" x14ac:dyDescent="0.3">
      <c r="A32" s="330">
        <v>44926</v>
      </c>
      <c r="B32" s="331" t="s">
        <v>45</v>
      </c>
      <c r="C32" s="332"/>
      <c r="D32" s="333"/>
      <c r="E32" s="334"/>
      <c r="F32" s="335"/>
      <c r="G32" s="336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337"/>
      <c r="I32" s="337"/>
      <c r="J32" s="337"/>
      <c r="K32" s="338"/>
    </row>
    <row r="33" spans="1:18" s="153" customFormat="1" x14ac:dyDescent="0.3">
      <c r="A33" s="51"/>
      <c r="B33" s="54"/>
      <c r="C33" s="55"/>
      <c r="D33" s="56"/>
      <c r="E33" s="57"/>
      <c r="F33" s="58"/>
      <c r="G33" s="59"/>
      <c r="H33" s="52"/>
      <c r="I33" s="52"/>
      <c r="J33" s="52"/>
      <c r="K33" s="53"/>
    </row>
    <row r="34" spans="1:18" s="153" customFormat="1" ht="17.25" thickBot="1" x14ac:dyDescent="0.35">
      <c r="A34" s="12"/>
      <c r="B34" s="12"/>
      <c r="C34" s="12"/>
      <c r="D34" s="12"/>
      <c r="E34" s="12"/>
      <c r="F34" s="12"/>
      <c r="G34" s="279">
        <f>SUM(G2:G33)</f>
        <v>0</v>
      </c>
      <c r="H34" s="279">
        <f>SUM(H2:H33)</f>
        <v>25</v>
      </c>
      <c r="I34" s="281">
        <f>SUM(I2:I33)</f>
        <v>0</v>
      </c>
      <c r="J34" s="281">
        <f>SUM(J2:J33)</f>
        <v>0</v>
      </c>
      <c r="K34" s="12"/>
      <c r="L34" s="12"/>
      <c r="M34" s="12"/>
      <c r="N34" s="12"/>
      <c r="O34" s="12"/>
      <c r="P34" s="12"/>
      <c r="Q34" s="12"/>
    </row>
    <row r="35" spans="1:18" ht="18" thickTop="1" thickBot="1" x14ac:dyDescent="0.35">
      <c r="A35" s="12"/>
      <c r="B35" s="12"/>
      <c r="C35" s="12"/>
      <c r="D35" s="12"/>
      <c r="E35" s="12"/>
      <c r="F35" s="12"/>
      <c r="G35" s="279">
        <f>SUM(G2:G34)</f>
        <v>0</v>
      </c>
      <c r="H35" s="280">
        <f>SUM(H2:H34)</f>
        <v>50</v>
      </c>
      <c r="I35" s="281">
        <f>SUM(I2:I34)</f>
        <v>0</v>
      </c>
      <c r="J35" s="281">
        <f>SUM(J2:J34)</f>
        <v>0</v>
      </c>
      <c r="K35" s="12"/>
      <c r="L35" s="12"/>
      <c r="M35" s="12"/>
      <c r="N35" s="12"/>
      <c r="O35" s="12"/>
      <c r="P35" s="12"/>
      <c r="Q35" s="12"/>
      <c r="R35" s="12"/>
    </row>
    <row r="36" spans="1:18" ht="18" thickTop="1" thickBo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7.25" thickBot="1" x14ac:dyDescent="0.35">
      <c r="A37" s="12"/>
      <c r="B37" s="12"/>
      <c r="C37" s="378" t="s">
        <v>10</v>
      </c>
      <c r="D37" s="379"/>
      <c r="E37" s="380"/>
      <c r="F37" s="381"/>
      <c r="G37" s="382"/>
      <c r="H37" s="12"/>
      <c r="I37" s="282" t="s">
        <v>19</v>
      </c>
      <c r="J37" s="283" t="s">
        <v>21</v>
      </c>
      <c r="K37" s="284" t="s">
        <v>22</v>
      </c>
      <c r="L37" s="12"/>
      <c r="M37" s="310" t="s">
        <v>11</v>
      </c>
      <c r="N37" s="383" t="s">
        <v>12</v>
      </c>
      <c r="O37" s="384"/>
      <c r="P37" s="385" t="s">
        <v>13</v>
      </c>
      <c r="Q37" s="384"/>
      <c r="R37" s="12"/>
    </row>
    <row r="38" spans="1:18" x14ac:dyDescent="0.3">
      <c r="A38" s="12"/>
      <c r="B38" s="12"/>
      <c r="C38" s="355" t="s">
        <v>26</v>
      </c>
      <c r="D38" s="356"/>
      <c r="E38" s="357" t="e">
        <f>E37*J38/K38</f>
        <v>#DIV/0!</v>
      </c>
      <c r="F38" s="358"/>
      <c r="G38" s="359"/>
      <c r="H38" s="12"/>
      <c r="I38" s="360" t="s">
        <v>25</v>
      </c>
      <c r="J38" s="285"/>
      <c r="K38" s="286"/>
      <c r="L38" s="12"/>
      <c r="M38" s="363">
        <v>25</v>
      </c>
      <c r="N38" s="287"/>
      <c r="O38" s="288"/>
      <c r="P38" s="289"/>
      <c r="Q38" s="288"/>
      <c r="R38" s="12"/>
    </row>
    <row r="39" spans="1:18" x14ac:dyDescent="0.3">
      <c r="A39" s="12"/>
      <c r="B39" s="12"/>
      <c r="C39" s="355" t="s">
        <v>28</v>
      </c>
      <c r="D39" s="356"/>
      <c r="E39" s="357">
        <f>I35</f>
        <v>0</v>
      </c>
      <c r="F39" s="358"/>
      <c r="G39" s="359"/>
      <c r="H39" s="12"/>
      <c r="I39" s="361"/>
      <c r="J39" s="290" t="s">
        <v>23</v>
      </c>
      <c r="K39" s="286"/>
      <c r="L39" s="291"/>
      <c r="M39" s="364"/>
      <c r="N39" s="292" t="s">
        <v>14</v>
      </c>
      <c r="O39" s="53" t="s">
        <v>15</v>
      </c>
      <c r="P39" s="293" t="s">
        <v>14</v>
      </c>
      <c r="Q39" s="53" t="s">
        <v>16</v>
      </c>
      <c r="R39" s="12"/>
    </row>
    <row r="40" spans="1:18" ht="17.25" thickBot="1" x14ac:dyDescent="0.35">
      <c r="A40" s="12"/>
      <c r="B40" s="12"/>
      <c r="C40" s="355" t="s">
        <v>29</v>
      </c>
      <c r="D40" s="356"/>
      <c r="E40" s="366">
        <f>J35</f>
        <v>0</v>
      </c>
      <c r="F40" s="367"/>
      <c r="G40" s="368"/>
      <c r="H40" s="12"/>
      <c r="I40" s="362"/>
      <c r="J40" s="294" t="s">
        <v>24</v>
      </c>
      <c r="K40" s="295"/>
      <c r="L40" s="291"/>
      <c r="M40" s="365"/>
      <c r="N40" s="292" t="s">
        <v>17</v>
      </c>
      <c r="O40" s="53">
        <v>300</v>
      </c>
      <c r="P40" s="293" t="s">
        <v>18</v>
      </c>
      <c r="Q40" s="53">
        <v>1.8</v>
      </c>
      <c r="R40" s="12"/>
    </row>
    <row r="41" spans="1:18" x14ac:dyDescent="0.3">
      <c r="A41" s="12"/>
      <c r="B41" s="12"/>
      <c r="C41" s="355" t="s">
        <v>30</v>
      </c>
      <c r="D41" s="356"/>
      <c r="E41" s="366"/>
      <c r="F41" s="367"/>
      <c r="G41" s="368"/>
      <c r="H41" s="12"/>
      <c r="I41" s="296"/>
      <c r="J41" s="296"/>
      <c r="K41" s="296"/>
      <c r="L41" s="296"/>
      <c r="N41" s="292">
        <v>10</v>
      </c>
      <c r="O41" s="53">
        <v>310</v>
      </c>
      <c r="P41" s="293">
        <v>5</v>
      </c>
      <c r="Q41" s="53">
        <v>1.9</v>
      </c>
      <c r="R41" s="12"/>
    </row>
    <row r="42" spans="1:18" ht="17.25" thickBot="1" x14ac:dyDescent="0.35">
      <c r="A42" s="12"/>
      <c r="B42" s="12"/>
      <c r="C42" s="355" t="s">
        <v>31</v>
      </c>
      <c r="D42" s="356"/>
      <c r="E42" s="366" t="e">
        <f>E38-E39-E40</f>
        <v>#DIV/0!</v>
      </c>
      <c r="F42" s="367"/>
      <c r="G42" s="368"/>
      <c r="H42" s="12"/>
      <c r="I42" s="12"/>
      <c r="J42" s="12"/>
      <c r="K42" s="297"/>
      <c r="L42" s="12"/>
      <c r="M42" s="12"/>
      <c r="N42" s="292">
        <v>15</v>
      </c>
      <c r="O42" s="53">
        <v>320</v>
      </c>
      <c r="P42" s="293">
        <v>10</v>
      </c>
      <c r="Q42" s="53">
        <v>2</v>
      </c>
      <c r="R42" s="12"/>
    </row>
    <row r="43" spans="1:18" x14ac:dyDescent="0.3">
      <c r="A43" s="12"/>
      <c r="B43" s="12"/>
      <c r="C43" s="355" t="s">
        <v>27</v>
      </c>
      <c r="D43" s="356"/>
      <c r="E43" s="389" t="e">
        <f>E42*0.033</f>
        <v>#DIV/0!</v>
      </c>
      <c r="F43" s="367"/>
      <c r="G43" s="368"/>
      <c r="H43" s="12"/>
      <c r="I43" s="282" t="s">
        <v>20</v>
      </c>
      <c r="J43" s="298" t="s">
        <v>33</v>
      </c>
      <c r="K43" s="299" t="s">
        <v>34</v>
      </c>
      <c r="L43" s="12"/>
      <c r="M43" s="300" t="s">
        <v>11</v>
      </c>
      <c r="N43" s="292">
        <v>20</v>
      </c>
      <c r="O43" s="53">
        <v>330</v>
      </c>
      <c r="P43" s="293">
        <v>15</v>
      </c>
      <c r="Q43" s="53">
        <v>2.1</v>
      </c>
      <c r="R43" s="12"/>
    </row>
    <row r="44" spans="1:18" ht="17.25" thickBot="1" x14ac:dyDescent="0.35">
      <c r="A44" s="12"/>
      <c r="B44" s="12"/>
      <c r="C44" s="390" t="s">
        <v>32</v>
      </c>
      <c r="D44" s="391"/>
      <c r="E44" s="392" t="e">
        <f>E42-E41-E43</f>
        <v>#DIV/0!</v>
      </c>
      <c r="F44" s="393"/>
      <c r="G44" s="394"/>
      <c r="H44" s="12"/>
      <c r="I44" s="395"/>
      <c r="J44" s="301"/>
      <c r="K44" s="302"/>
      <c r="L44" s="408"/>
      <c r="M44" s="397"/>
      <c r="N44" s="292">
        <v>25</v>
      </c>
      <c r="O44" s="53">
        <v>340</v>
      </c>
      <c r="P44" s="293">
        <v>20</v>
      </c>
      <c r="Q44" s="53">
        <v>2.2000000000000002</v>
      </c>
      <c r="R44" s="12"/>
    </row>
    <row r="45" spans="1:18" ht="17.25" thickBot="1" x14ac:dyDescent="0.35">
      <c r="A45" s="12"/>
      <c r="B45" s="12"/>
      <c r="C45" s="12"/>
      <c r="D45" s="12"/>
      <c r="E45" s="12"/>
      <c r="F45" s="12"/>
      <c r="G45" s="303"/>
      <c r="H45" s="12"/>
      <c r="I45" s="396"/>
      <c r="J45" s="304" t="s">
        <v>35</v>
      </c>
      <c r="K45" s="305"/>
      <c r="L45" s="408"/>
      <c r="M45" s="365"/>
      <c r="N45" s="292">
        <v>30</v>
      </c>
      <c r="O45" s="53">
        <v>350</v>
      </c>
      <c r="P45" s="293">
        <v>25</v>
      </c>
      <c r="Q45" s="53">
        <v>2.2999999999999998</v>
      </c>
      <c r="R45" s="12"/>
    </row>
    <row r="46" spans="1:18" ht="17.25" thickBot="1" x14ac:dyDescent="0.35">
      <c r="A46" s="12"/>
      <c r="B46" s="12"/>
      <c r="C46" s="12"/>
      <c r="D46" s="12"/>
      <c r="E46" s="12"/>
      <c r="F46" s="12"/>
      <c r="G46" s="12"/>
      <c r="H46" s="303"/>
      <c r="I46" s="398"/>
      <c r="J46" s="398"/>
      <c r="K46" s="398"/>
      <c r="L46" s="398"/>
      <c r="N46" s="292">
        <v>35</v>
      </c>
      <c r="O46" s="53">
        <v>360</v>
      </c>
      <c r="P46" s="293">
        <v>30</v>
      </c>
      <c r="Q46" s="53">
        <v>2.4</v>
      </c>
      <c r="R46" s="12"/>
    </row>
    <row r="47" spans="1:18" ht="17.25" thickBot="1" x14ac:dyDescent="0.35">
      <c r="A47" s="12"/>
      <c r="B47" s="12"/>
      <c r="C47" s="12"/>
      <c r="D47" s="12"/>
      <c r="E47" s="12"/>
      <c r="F47" s="12"/>
      <c r="G47" s="12"/>
      <c r="H47" s="12"/>
      <c r="I47" s="399" t="s">
        <v>36</v>
      </c>
      <c r="J47" s="400"/>
      <c r="K47" s="401"/>
      <c r="L47" s="12"/>
      <c r="M47" s="12"/>
      <c r="N47" s="292">
        <v>40</v>
      </c>
      <c r="O47" s="53">
        <v>370</v>
      </c>
      <c r="P47" s="293">
        <v>35</v>
      </c>
      <c r="Q47" s="53">
        <v>2.5</v>
      </c>
      <c r="R47" s="12"/>
    </row>
    <row r="48" spans="1:18" x14ac:dyDescent="0.3">
      <c r="A48" s="12"/>
      <c r="B48" s="12"/>
      <c r="C48" s="12"/>
      <c r="D48" s="12"/>
      <c r="E48" s="12"/>
      <c r="F48" s="12"/>
      <c r="G48" s="306"/>
      <c r="H48" s="12"/>
      <c r="I48" s="402"/>
      <c r="J48" s="403"/>
      <c r="K48" s="404"/>
      <c r="L48" s="12"/>
      <c r="M48" s="12"/>
      <c r="N48" s="292">
        <v>45</v>
      </c>
      <c r="O48" s="53">
        <v>380</v>
      </c>
      <c r="P48" s="293">
        <v>40</v>
      </c>
      <c r="Q48" s="53">
        <v>2.6</v>
      </c>
      <c r="R48" s="12"/>
    </row>
    <row r="49" spans="1:18" x14ac:dyDescent="0.3">
      <c r="A49" s="12"/>
      <c r="B49" s="12"/>
      <c r="C49" s="12"/>
      <c r="D49" s="12"/>
      <c r="E49" s="12"/>
      <c r="F49" s="12"/>
      <c r="G49" s="12"/>
      <c r="H49" s="12"/>
      <c r="I49" s="405"/>
      <c r="J49" s="406"/>
      <c r="K49" s="407"/>
      <c r="L49" s="12"/>
      <c r="M49" s="12"/>
      <c r="N49" s="292">
        <v>50</v>
      </c>
      <c r="O49" s="53">
        <v>390</v>
      </c>
      <c r="P49" s="293">
        <v>45</v>
      </c>
      <c r="Q49" s="53">
        <v>2.7</v>
      </c>
      <c r="R49" s="12"/>
    </row>
    <row r="50" spans="1:18" ht="17.25" thickBot="1" x14ac:dyDescent="0.35">
      <c r="A50" s="12"/>
      <c r="B50" s="12"/>
      <c r="C50" s="12"/>
      <c r="D50" s="12"/>
      <c r="E50" s="12"/>
      <c r="F50" s="12"/>
      <c r="G50" s="12"/>
      <c r="H50" s="12"/>
      <c r="I50" s="386"/>
      <c r="J50" s="387"/>
      <c r="K50" s="388"/>
      <c r="L50" s="12"/>
      <c r="M50" s="12"/>
      <c r="N50" s="292">
        <v>55</v>
      </c>
      <c r="O50" s="53">
        <v>400</v>
      </c>
      <c r="P50" s="293">
        <v>50</v>
      </c>
      <c r="Q50" s="53">
        <v>2.8</v>
      </c>
      <c r="R50" s="12"/>
    </row>
    <row r="51" spans="1:1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92">
        <v>60</v>
      </c>
      <c r="O51" s="53">
        <v>410</v>
      </c>
      <c r="P51" s="293">
        <v>55</v>
      </c>
      <c r="Q51" s="53">
        <v>2.9</v>
      </c>
      <c r="R51" s="12"/>
    </row>
    <row r="52" spans="1:1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92">
        <v>65</v>
      </c>
      <c r="O52" s="53">
        <v>420</v>
      </c>
      <c r="P52" s="293">
        <v>60</v>
      </c>
      <c r="Q52" s="53">
        <v>3</v>
      </c>
      <c r="R52" s="12"/>
    </row>
    <row r="53" spans="1:18" ht="17.2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307">
        <v>70</v>
      </c>
      <c r="O53" s="308">
        <v>430</v>
      </c>
      <c r="P53" s="309">
        <v>65</v>
      </c>
      <c r="Q53" s="308">
        <v>3.1</v>
      </c>
      <c r="R53" s="12"/>
    </row>
    <row r="54" spans="1:1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92">
        <v>75</v>
      </c>
      <c r="O54" s="53">
        <v>440</v>
      </c>
      <c r="P54" s="293">
        <v>70</v>
      </c>
      <c r="Q54" s="53">
        <v>3.2</v>
      </c>
      <c r="R54" s="12"/>
    </row>
    <row r="55" spans="1:18" ht="17.25" thickBot="1" x14ac:dyDescent="0.35">
      <c r="N55" s="307">
        <v>80</v>
      </c>
      <c r="O55" s="308">
        <v>450</v>
      </c>
      <c r="P55" s="309">
        <v>75</v>
      </c>
      <c r="Q55" s="308">
        <v>3.3</v>
      </c>
    </row>
    <row r="56" spans="1:18" x14ac:dyDescent="0.3">
      <c r="N56" s="292">
        <v>85</v>
      </c>
      <c r="O56" s="53">
        <v>460</v>
      </c>
      <c r="P56" s="293">
        <v>80</v>
      </c>
      <c r="Q56" s="53">
        <v>3.4</v>
      </c>
    </row>
    <row r="57" spans="1:18" ht="17.25" thickBot="1" x14ac:dyDescent="0.35">
      <c r="N57" s="307">
        <v>90</v>
      </c>
      <c r="O57" s="308">
        <v>470</v>
      </c>
      <c r="P57" s="309">
        <v>85</v>
      </c>
      <c r="Q57" s="308">
        <v>3.5</v>
      </c>
    </row>
    <row r="58" spans="1:18" x14ac:dyDescent="0.3">
      <c r="N58" s="292">
        <v>95</v>
      </c>
      <c r="O58" s="53">
        <v>480</v>
      </c>
      <c r="P58" s="293">
        <v>90</v>
      </c>
      <c r="Q58" s="53">
        <v>3.6</v>
      </c>
    </row>
    <row r="59" spans="1:18" ht="17.25" thickBot="1" x14ac:dyDescent="0.35">
      <c r="N59" s="307">
        <v>100</v>
      </c>
      <c r="O59" s="308">
        <v>490</v>
      </c>
      <c r="P59" s="309">
        <v>95</v>
      </c>
      <c r="Q59" s="308">
        <v>3.7</v>
      </c>
    </row>
    <row r="60" spans="1:18" x14ac:dyDescent="0.3">
      <c r="N60" s="292">
        <v>105</v>
      </c>
      <c r="O60" s="53">
        <v>500</v>
      </c>
      <c r="P60" s="293">
        <v>100</v>
      </c>
      <c r="Q60" s="53">
        <v>3.8</v>
      </c>
    </row>
    <row r="61" spans="1:18" ht="17.25" thickBot="1" x14ac:dyDescent="0.35">
      <c r="N61" s="307">
        <v>110</v>
      </c>
      <c r="O61" s="308">
        <v>510</v>
      </c>
      <c r="P61" s="309">
        <v>105</v>
      </c>
      <c r="Q61" s="308">
        <v>3.9</v>
      </c>
    </row>
    <row r="62" spans="1:18" x14ac:dyDescent="0.3">
      <c r="N62" s="292">
        <v>115</v>
      </c>
      <c r="O62" s="53">
        <v>520</v>
      </c>
      <c r="P62" s="293">
        <v>110</v>
      </c>
      <c r="Q62" s="53">
        <v>4</v>
      </c>
    </row>
    <row r="63" spans="1:18" ht="17.25" thickBot="1" x14ac:dyDescent="0.35">
      <c r="N63" s="307">
        <v>120</v>
      </c>
      <c r="O63" s="308">
        <v>530</v>
      </c>
      <c r="P63" s="309">
        <v>115</v>
      </c>
      <c r="Q63" s="308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_1"/>
    <protectedRange sqref="F3 H3:K3 H17" name="범위2_1_1_1_2_2_1_1_1_2_1_1_1_1_1_1_1_1_1_1"/>
  </protectedRanges>
  <mergeCells count="29">
    <mergeCell ref="M44:M45"/>
    <mergeCell ref="I46:L46"/>
    <mergeCell ref="I47:K47"/>
    <mergeCell ref="I48:K48"/>
    <mergeCell ref="I49:K49"/>
    <mergeCell ref="L44:L45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L1:Q27"/>
    <mergeCell ref="C37:D37"/>
    <mergeCell ref="E37:G37"/>
    <mergeCell ref="N37:O37"/>
    <mergeCell ref="P37:Q37"/>
    <mergeCell ref="C38:D38"/>
    <mergeCell ref="E38:G38"/>
    <mergeCell ref="I38:I40"/>
    <mergeCell ref="M38:M40"/>
    <mergeCell ref="C39:D39"/>
    <mergeCell ref="E39:G39"/>
    <mergeCell ref="C40:D40"/>
    <mergeCell ref="E40:G40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S32" sqref="S32"/>
    </sheetView>
  </sheetViews>
  <sheetFormatPr defaultColWidth="12.375" defaultRowHeight="16.5" x14ac:dyDescent="0.3"/>
  <cols>
    <col min="1" max="1" width="12.375" style="131" customWidth="1"/>
    <col min="2" max="2" width="4.375" style="131" customWidth="1"/>
    <col min="3" max="3" width="4.5" style="131" customWidth="1"/>
    <col min="4" max="4" width="4.25" style="131" customWidth="1"/>
    <col min="5" max="5" width="4.375" style="131" customWidth="1"/>
    <col min="6" max="6" width="4.25" style="131" customWidth="1"/>
    <col min="7" max="7" width="8.375" style="131" customWidth="1"/>
    <col min="8" max="8" width="9.625" style="131" customWidth="1"/>
    <col min="9" max="9" width="11.5" style="131" customWidth="1"/>
    <col min="10" max="10" width="11" style="131" bestFit="1" customWidth="1"/>
    <col min="11" max="11" width="12" style="131" customWidth="1"/>
    <col min="12" max="255" width="9" style="131" customWidth="1"/>
    <col min="256" max="16384" width="12.375" style="131"/>
  </cols>
  <sheetData>
    <row r="1" spans="1:18" s="12" customFormat="1" ht="17.25" customHeight="1" thickBot="1" x14ac:dyDescent="0.35">
      <c r="A1" s="270" t="s">
        <v>2</v>
      </c>
      <c r="B1" s="271" t="s">
        <v>3</v>
      </c>
      <c r="C1" s="272" t="s">
        <v>4</v>
      </c>
      <c r="D1" s="273" t="s">
        <v>5</v>
      </c>
      <c r="E1" s="274" t="s">
        <v>4</v>
      </c>
      <c r="F1" s="275" t="s">
        <v>5</v>
      </c>
      <c r="G1" s="276" t="s">
        <v>6</v>
      </c>
      <c r="H1" s="277" t="s">
        <v>7</v>
      </c>
      <c r="I1" s="277" t="s">
        <v>28</v>
      </c>
      <c r="J1" s="276" t="s">
        <v>43</v>
      </c>
      <c r="K1" s="278" t="s">
        <v>8</v>
      </c>
      <c r="L1" s="369" t="s">
        <v>9</v>
      </c>
      <c r="M1" s="370"/>
      <c r="N1" s="370"/>
      <c r="O1" s="370"/>
      <c r="P1" s="370"/>
      <c r="Q1" s="371"/>
      <c r="R1" s="12">
        <v>47</v>
      </c>
    </row>
    <row r="2" spans="1:18" s="155" customFormat="1" ht="14.25" customHeight="1" thickTop="1" x14ac:dyDescent="0.3">
      <c r="A2" s="51">
        <v>44896</v>
      </c>
      <c r="B2" s="54" t="s">
        <v>342</v>
      </c>
      <c r="C2" s="55"/>
      <c r="D2" s="56"/>
      <c r="E2" s="57"/>
      <c r="F2" s="58"/>
      <c r="G2" s="59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2"/>
      <c r="I2" s="52"/>
      <c r="J2" s="52"/>
      <c r="K2" s="53"/>
      <c r="L2" s="372"/>
      <c r="M2" s="373"/>
      <c r="N2" s="373"/>
      <c r="O2" s="373"/>
      <c r="P2" s="373"/>
      <c r="Q2" s="374"/>
    </row>
    <row r="3" spans="1:18" s="153" customFormat="1" x14ac:dyDescent="0.3">
      <c r="A3" s="51">
        <v>44897</v>
      </c>
      <c r="B3" s="54" t="s">
        <v>44</v>
      </c>
      <c r="C3" s="55"/>
      <c r="D3" s="56"/>
      <c r="E3" s="57"/>
      <c r="F3" s="58"/>
      <c r="G3" s="59" t="str">
        <f t="shared" si="0"/>
        <v>休</v>
      </c>
      <c r="H3" s="52"/>
      <c r="I3" s="52"/>
      <c r="J3" s="52"/>
      <c r="K3" s="53"/>
      <c r="L3" s="372"/>
      <c r="M3" s="373"/>
      <c r="N3" s="373"/>
      <c r="O3" s="373"/>
      <c r="P3" s="373"/>
      <c r="Q3" s="374"/>
    </row>
    <row r="4" spans="1:18" s="153" customFormat="1" ht="14.25" customHeight="1" x14ac:dyDescent="0.3">
      <c r="A4" s="330">
        <v>44898</v>
      </c>
      <c r="B4" s="331" t="s">
        <v>45</v>
      </c>
      <c r="C4" s="332"/>
      <c r="D4" s="333"/>
      <c r="E4" s="334"/>
      <c r="F4" s="335"/>
      <c r="G4" s="336" t="str">
        <f t="shared" si="0"/>
        <v>休</v>
      </c>
      <c r="H4" s="337"/>
      <c r="I4" s="337"/>
      <c r="J4" s="337"/>
      <c r="K4" s="338"/>
      <c r="L4" s="372"/>
      <c r="M4" s="373"/>
      <c r="N4" s="373"/>
      <c r="O4" s="373"/>
      <c r="P4" s="373"/>
      <c r="Q4" s="374"/>
    </row>
    <row r="5" spans="1:18" s="153" customFormat="1" x14ac:dyDescent="0.3">
      <c r="A5" s="339">
        <v>44899</v>
      </c>
      <c r="B5" s="340" t="s">
        <v>46</v>
      </c>
      <c r="C5" s="341"/>
      <c r="D5" s="342"/>
      <c r="E5" s="343"/>
      <c r="F5" s="344"/>
      <c r="G5" s="345" t="str">
        <f t="shared" si="0"/>
        <v>休</v>
      </c>
      <c r="H5" s="346"/>
      <c r="I5" s="346"/>
      <c r="J5" s="346"/>
      <c r="K5" s="347"/>
      <c r="L5" s="372"/>
      <c r="M5" s="373"/>
      <c r="N5" s="373"/>
      <c r="O5" s="373"/>
      <c r="P5" s="373"/>
      <c r="Q5" s="374"/>
    </row>
    <row r="6" spans="1:18" s="153" customFormat="1" x14ac:dyDescent="0.3">
      <c r="A6" s="51">
        <v>44900</v>
      </c>
      <c r="B6" s="54" t="s">
        <v>47</v>
      </c>
      <c r="C6" s="55"/>
      <c r="D6" s="56"/>
      <c r="E6" s="57"/>
      <c r="F6" s="58"/>
      <c r="G6" s="59" t="str">
        <f t="shared" si="0"/>
        <v>休</v>
      </c>
      <c r="H6" s="52"/>
      <c r="I6" s="52"/>
      <c r="J6" s="52"/>
      <c r="K6" s="53"/>
      <c r="L6" s="372"/>
      <c r="M6" s="373"/>
      <c r="N6" s="373"/>
      <c r="O6" s="373"/>
      <c r="P6" s="373"/>
      <c r="Q6" s="374"/>
    </row>
    <row r="7" spans="1:18" s="153" customFormat="1" x14ac:dyDescent="0.3">
      <c r="A7" s="51">
        <v>44901</v>
      </c>
      <c r="B7" s="54" t="s">
        <v>48</v>
      </c>
      <c r="C7" s="55"/>
      <c r="D7" s="56"/>
      <c r="E7" s="57"/>
      <c r="F7" s="58"/>
      <c r="G7" s="59" t="str">
        <f t="shared" si="0"/>
        <v>休</v>
      </c>
      <c r="H7" s="52"/>
      <c r="I7" s="52"/>
      <c r="J7" s="52"/>
      <c r="K7" s="53"/>
      <c r="L7" s="372"/>
      <c r="M7" s="373"/>
      <c r="N7" s="373"/>
      <c r="O7" s="373"/>
      <c r="P7" s="373"/>
      <c r="Q7" s="374"/>
    </row>
    <row r="8" spans="1:18" s="94" customFormat="1" x14ac:dyDescent="0.3">
      <c r="A8" s="51">
        <v>44902</v>
      </c>
      <c r="B8" s="54" t="s">
        <v>49</v>
      </c>
      <c r="C8" s="55"/>
      <c r="D8" s="56"/>
      <c r="E8" s="57"/>
      <c r="F8" s="58"/>
      <c r="G8" s="59" t="str">
        <f t="shared" si="0"/>
        <v>休</v>
      </c>
      <c r="H8" s="52"/>
      <c r="I8" s="52"/>
      <c r="J8" s="52"/>
      <c r="K8" s="53"/>
      <c r="L8" s="372"/>
      <c r="M8" s="373"/>
      <c r="N8" s="373"/>
      <c r="O8" s="373"/>
      <c r="P8" s="373"/>
      <c r="Q8" s="374"/>
    </row>
    <row r="9" spans="1:18" s="155" customFormat="1" x14ac:dyDescent="0.3">
      <c r="A9" s="51">
        <v>44903</v>
      </c>
      <c r="B9" s="54" t="s">
        <v>50</v>
      </c>
      <c r="C9" s="55"/>
      <c r="D9" s="56"/>
      <c r="E9" s="57"/>
      <c r="F9" s="58"/>
      <c r="G9" s="59" t="str">
        <f t="shared" si="0"/>
        <v>休</v>
      </c>
      <c r="H9" s="52"/>
      <c r="I9" s="52"/>
      <c r="J9" s="52"/>
      <c r="K9" s="53"/>
      <c r="L9" s="372"/>
      <c r="M9" s="373"/>
      <c r="N9" s="373"/>
      <c r="O9" s="373"/>
      <c r="P9" s="373"/>
      <c r="Q9" s="374"/>
    </row>
    <row r="10" spans="1:18" s="153" customFormat="1" x14ac:dyDescent="0.3">
      <c r="A10" s="51">
        <v>44904</v>
      </c>
      <c r="B10" s="54" t="s">
        <v>44</v>
      </c>
      <c r="C10" s="55"/>
      <c r="D10" s="56"/>
      <c r="E10" s="57"/>
      <c r="F10" s="58"/>
      <c r="G10" s="59" t="str">
        <f t="shared" si="0"/>
        <v>休</v>
      </c>
      <c r="H10" s="52"/>
      <c r="I10" s="52"/>
      <c r="J10" s="52"/>
      <c r="K10" s="53"/>
      <c r="L10" s="372"/>
      <c r="M10" s="373"/>
      <c r="N10" s="373"/>
      <c r="O10" s="373"/>
      <c r="P10" s="373"/>
      <c r="Q10" s="374"/>
    </row>
    <row r="11" spans="1:18" s="153" customFormat="1" x14ac:dyDescent="0.3">
      <c r="A11" s="330">
        <v>44905</v>
      </c>
      <c r="B11" s="331" t="s">
        <v>45</v>
      </c>
      <c r="C11" s="332"/>
      <c r="D11" s="333"/>
      <c r="E11" s="334"/>
      <c r="F11" s="335"/>
      <c r="G11" s="336" t="str">
        <f t="shared" si="0"/>
        <v>休</v>
      </c>
      <c r="H11" s="337"/>
      <c r="I11" s="337"/>
      <c r="J11" s="337"/>
      <c r="K11" s="338"/>
      <c r="L11" s="372"/>
      <c r="M11" s="373"/>
      <c r="N11" s="373"/>
      <c r="O11" s="373"/>
      <c r="P11" s="373"/>
      <c r="Q11" s="374"/>
    </row>
    <row r="12" spans="1:18" s="153" customFormat="1" x14ac:dyDescent="0.3">
      <c r="A12" s="339">
        <v>44906</v>
      </c>
      <c r="B12" s="340" t="s">
        <v>46</v>
      </c>
      <c r="C12" s="341"/>
      <c r="D12" s="342"/>
      <c r="E12" s="343"/>
      <c r="F12" s="344"/>
      <c r="G12" s="345" t="str">
        <f t="shared" si="0"/>
        <v>休</v>
      </c>
      <c r="H12" s="346"/>
      <c r="I12" s="346"/>
      <c r="J12" s="346"/>
      <c r="K12" s="347"/>
      <c r="L12" s="372"/>
      <c r="M12" s="373"/>
      <c r="N12" s="373"/>
      <c r="O12" s="373"/>
      <c r="P12" s="373"/>
      <c r="Q12" s="374"/>
    </row>
    <row r="13" spans="1:18" s="153" customFormat="1" x14ac:dyDescent="0.3">
      <c r="A13" s="51">
        <v>44907</v>
      </c>
      <c r="B13" s="54" t="s">
        <v>47</v>
      </c>
      <c r="C13" s="55"/>
      <c r="D13" s="56"/>
      <c r="E13" s="57"/>
      <c r="F13" s="58"/>
      <c r="G13" s="59" t="str">
        <f t="shared" si="0"/>
        <v>休</v>
      </c>
      <c r="H13" s="52"/>
      <c r="I13" s="52"/>
      <c r="J13" s="52"/>
      <c r="K13" s="53"/>
      <c r="L13" s="372"/>
      <c r="M13" s="373"/>
      <c r="N13" s="373"/>
      <c r="O13" s="373"/>
      <c r="P13" s="373"/>
      <c r="Q13" s="374"/>
    </row>
    <row r="14" spans="1:18" s="153" customFormat="1" x14ac:dyDescent="0.3">
      <c r="A14" s="51">
        <v>44908</v>
      </c>
      <c r="B14" s="54" t="s">
        <v>48</v>
      </c>
      <c r="C14" s="55"/>
      <c r="D14" s="56"/>
      <c r="E14" s="57"/>
      <c r="F14" s="58"/>
      <c r="G14" s="59" t="str">
        <f t="shared" si="0"/>
        <v>休</v>
      </c>
      <c r="H14" s="52"/>
      <c r="I14" s="52"/>
      <c r="J14" s="52"/>
      <c r="K14" s="53"/>
      <c r="L14" s="372"/>
      <c r="M14" s="373"/>
      <c r="N14" s="373"/>
      <c r="O14" s="373"/>
      <c r="P14" s="373"/>
      <c r="Q14" s="374"/>
    </row>
    <row r="15" spans="1:18" s="94" customFormat="1" x14ac:dyDescent="0.3">
      <c r="A15" s="51">
        <v>44909</v>
      </c>
      <c r="B15" s="54" t="s">
        <v>49</v>
      </c>
      <c r="C15" s="55"/>
      <c r="D15" s="56"/>
      <c r="E15" s="57"/>
      <c r="F15" s="58"/>
      <c r="G15" s="59" t="str">
        <f t="shared" si="0"/>
        <v>休</v>
      </c>
      <c r="H15" s="52"/>
      <c r="I15" s="52"/>
      <c r="J15" s="52"/>
      <c r="K15" s="53"/>
      <c r="L15" s="372"/>
      <c r="M15" s="373"/>
      <c r="N15" s="373"/>
      <c r="O15" s="373"/>
      <c r="P15" s="373"/>
      <c r="Q15" s="374"/>
    </row>
    <row r="16" spans="1:18" s="155" customFormat="1" x14ac:dyDescent="0.3">
      <c r="A16" s="51">
        <v>44910</v>
      </c>
      <c r="B16" s="54" t="s">
        <v>50</v>
      </c>
      <c r="C16" s="55"/>
      <c r="D16" s="56"/>
      <c r="E16" s="57"/>
      <c r="F16" s="58"/>
      <c r="G16" s="59" t="str">
        <f t="shared" si="0"/>
        <v>休</v>
      </c>
      <c r="H16" s="52"/>
      <c r="I16" s="52"/>
      <c r="J16" s="52"/>
      <c r="K16" s="53"/>
      <c r="L16" s="372"/>
      <c r="M16" s="373"/>
      <c r="N16" s="373"/>
      <c r="O16" s="373"/>
      <c r="P16" s="373"/>
      <c r="Q16" s="374"/>
    </row>
    <row r="17" spans="1:17" s="153" customFormat="1" x14ac:dyDescent="0.3">
      <c r="A17" s="51">
        <v>44911</v>
      </c>
      <c r="B17" s="54" t="s">
        <v>44</v>
      </c>
      <c r="C17" s="55"/>
      <c r="D17" s="56"/>
      <c r="E17" s="57"/>
      <c r="F17" s="58"/>
      <c r="G17" s="59" t="str">
        <f t="shared" si="0"/>
        <v>休</v>
      </c>
      <c r="H17" s="52"/>
      <c r="I17" s="52"/>
      <c r="J17" s="52"/>
      <c r="K17" s="53"/>
      <c r="L17" s="372"/>
      <c r="M17" s="373"/>
      <c r="N17" s="373"/>
      <c r="O17" s="373"/>
      <c r="P17" s="373"/>
      <c r="Q17" s="374"/>
    </row>
    <row r="18" spans="1:17" s="153" customFormat="1" x14ac:dyDescent="0.3">
      <c r="A18" s="330">
        <v>44912</v>
      </c>
      <c r="B18" s="331" t="s">
        <v>45</v>
      </c>
      <c r="C18" s="332"/>
      <c r="D18" s="333"/>
      <c r="E18" s="334"/>
      <c r="F18" s="335"/>
      <c r="G18" s="336" t="str">
        <f t="shared" si="0"/>
        <v>休</v>
      </c>
      <c r="H18" s="337"/>
      <c r="I18" s="337"/>
      <c r="J18" s="337"/>
      <c r="K18" s="338"/>
      <c r="L18" s="372"/>
      <c r="M18" s="373"/>
      <c r="N18" s="373"/>
      <c r="O18" s="373"/>
      <c r="P18" s="373"/>
      <c r="Q18" s="374"/>
    </row>
    <row r="19" spans="1:17" s="153" customFormat="1" x14ac:dyDescent="0.3">
      <c r="A19" s="339">
        <v>44913</v>
      </c>
      <c r="B19" s="340" t="s">
        <v>46</v>
      </c>
      <c r="C19" s="341"/>
      <c r="D19" s="342"/>
      <c r="E19" s="343"/>
      <c r="F19" s="344"/>
      <c r="G19" s="345" t="str">
        <f t="shared" si="0"/>
        <v>休</v>
      </c>
      <c r="H19" s="346"/>
      <c r="I19" s="346"/>
      <c r="J19" s="346"/>
      <c r="K19" s="347"/>
      <c r="L19" s="372"/>
      <c r="M19" s="373"/>
      <c r="N19" s="373"/>
      <c r="O19" s="373"/>
      <c r="P19" s="373"/>
      <c r="Q19" s="374"/>
    </row>
    <row r="20" spans="1:17" s="153" customFormat="1" x14ac:dyDescent="0.3">
      <c r="A20" s="51">
        <v>44914</v>
      </c>
      <c r="B20" s="54" t="s">
        <v>47</v>
      </c>
      <c r="C20" s="55"/>
      <c r="D20" s="56"/>
      <c r="E20" s="57"/>
      <c r="F20" s="58"/>
      <c r="G20" s="59" t="str">
        <f t="shared" si="0"/>
        <v>休</v>
      </c>
      <c r="H20" s="52"/>
      <c r="I20" s="52"/>
      <c r="J20" s="52"/>
      <c r="K20" s="53"/>
      <c r="L20" s="372"/>
      <c r="M20" s="373"/>
      <c r="N20" s="373"/>
      <c r="O20" s="373"/>
      <c r="P20" s="373"/>
      <c r="Q20" s="374"/>
    </row>
    <row r="21" spans="1:17" s="153" customFormat="1" x14ac:dyDescent="0.3">
      <c r="A21" s="51">
        <v>44915</v>
      </c>
      <c r="B21" s="54" t="s">
        <v>48</v>
      </c>
      <c r="C21" s="55"/>
      <c r="D21" s="56"/>
      <c r="E21" s="57"/>
      <c r="F21" s="58"/>
      <c r="G21" s="59" t="str">
        <f t="shared" si="0"/>
        <v>休</v>
      </c>
      <c r="H21" s="52"/>
      <c r="I21" s="52"/>
      <c r="J21" s="52"/>
      <c r="K21" s="53"/>
      <c r="L21" s="372"/>
      <c r="M21" s="373"/>
      <c r="N21" s="373"/>
      <c r="O21" s="373"/>
      <c r="P21" s="373"/>
      <c r="Q21" s="374"/>
    </row>
    <row r="22" spans="1:17" s="94" customFormat="1" x14ac:dyDescent="0.3">
      <c r="A22" s="51">
        <v>44916</v>
      </c>
      <c r="B22" s="54" t="s">
        <v>49</v>
      </c>
      <c r="C22" s="55"/>
      <c r="D22" s="56"/>
      <c r="E22" s="57"/>
      <c r="F22" s="58"/>
      <c r="G22" s="59" t="str">
        <f t="shared" si="0"/>
        <v>休</v>
      </c>
      <c r="H22" s="52"/>
      <c r="I22" s="52"/>
      <c r="J22" s="52"/>
      <c r="K22" s="53"/>
      <c r="L22" s="372"/>
      <c r="M22" s="373"/>
      <c r="N22" s="373"/>
      <c r="O22" s="373"/>
      <c r="P22" s="373"/>
      <c r="Q22" s="374"/>
    </row>
    <row r="23" spans="1:17" s="155" customFormat="1" x14ac:dyDescent="0.3">
      <c r="A23" s="51">
        <v>44917</v>
      </c>
      <c r="B23" s="54" t="s">
        <v>50</v>
      </c>
      <c r="C23" s="55"/>
      <c r="D23" s="56"/>
      <c r="E23" s="57"/>
      <c r="F23" s="58"/>
      <c r="G23" s="59" t="str">
        <f t="shared" si="0"/>
        <v>休</v>
      </c>
      <c r="H23" s="52"/>
      <c r="I23" s="52"/>
      <c r="J23" s="52"/>
      <c r="K23" s="53"/>
      <c r="L23" s="372"/>
      <c r="M23" s="373"/>
      <c r="N23" s="373"/>
      <c r="O23" s="373"/>
      <c r="P23" s="373"/>
      <c r="Q23" s="374"/>
    </row>
    <row r="24" spans="1:17" s="153" customFormat="1" x14ac:dyDescent="0.3">
      <c r="A24" s="51">
        <v>44918</v>
      </c>
      <c r="B24" s="54" t="s">
        <v>44</v>
      </c>
      <c r="C24" s="55"/>
      <c r="D24" s="56"/>
      <c r="E24" s="57"/>
      <c r="F24" s="58"/>
      <c r="G24" s="59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2"/>
      <c r="I24" s="52"/>
      <c r="J24" s="52"/>
      <c r="K24" s="53"/>
      <c r="L24" s="372"/>
      <c r="M24" s="373"/>
      <c r="N24" s="373"/>
      <c r="O24" s="373"/>
      <c r="P24" s="373"/>
      <c r="Q24" s="374"/>
    </row>
    <row r="25" spans="1:17" s="153" customFormat="1" x14ac:dyDescent="0.3">
      <c r="A25" s="330">
        <v>44919</v>
      </c>
      <c r="B25" s="331" t="s">
        <v>45</v>
      </c>
      <c r="C25" s="332"/>
      <c r="D25" s="333"/>
      <c r="E25" s="334"/>
      <c r="F25" s="335"/>
      <c r="G25" s="336" t="str">
        <f t="shared" si="0"/>
        <v>休</v>
      </c>
      <c r="H25" s="337"/>
      <c r="I25" s="337"/>
      <c r="J25" s="337" t="s">
        <v>102</v>
      </c>
      <c r="K25" s="338"/>
      <c r="L25" s="372"/>
      <c r="M25" s="373"/>
      <c r="N25" s="373"/>
      <c r="O25" s="373"/>
      <c r="P25" s="373"/>
      <c r="Q25" s="374"/>
    </row>
    <row r="26" spans="1:17" s="153" customFormat="1" x14ac:dyDescent="0.3">
      <c r="A26" s="339">
        <v>44920</v>
      </c>
      <c r="B26" s="340" t="s">
        <v>46</v>
      </c>
      <c r="C26" s="341"/>
      <c r="D26" s="342"/>
      <c r="E26" s="343"/>
      <c r="F26" s="344"/>
      <c r="G26" s="345" t="str">
        <f t="shared" si="0"/>
        <v>休</v>
      </c>
      <c r="H26" s="346"/>
      <c r="I26" s="346"/>
      <c r="J26" s="346"/>
      <c r="K26" s="347"/>
      <c r="L26" s="372"/>
      <c r="M26" s="373"/>
      <c r="N26" s="373"/>
      <c r="O26" s="373"/>
      <c r="P26" s="373"/>
      <c r="Q26" s="374"/>
    </row>
    <row r="27" spans="1:17" s="153" customFormat="1" ht="17.25" thickBot="1" x14ac:dyDescent="0.35">
      <c r="A27" s="51">
        <v>44921</v>
      </c>
      <c r="B27" s="54" t="s">
        <v>47</v>
      </c>
      <c r="C27" s="55"/>
      <c r="D27" s="56"/>
      <c r="E27" s="57"/>
      <c r="F27" s="58"/>
      <c r="G27" s="59" t="str">
        <f t="shared" si="0"/>
        <v>休</v>
      </c>
      <c r="H27" s="52"/>
      <c r="I27" s="52"/>
      <c r="J27" s="52"/>
      <c r="K27" s="53"/>
      <c r="L27" s="375"/>
      <c r="M27" s="376"/>
      <c r="N27" s="376"/>
      <c r="O27" s="376"/>
      <c r="P27" s="376"/>
      <c r="Q27" s="377"/>
    </row>
    <row r="28" spans="1:17" s="153" customFormat="1" x14ac:dyDescent="0.3">
      <c r="A28" s="51">
        <v>44922</v>
      </c>
      <c r="B28" s="54" t="s">
        <v>48</v>
      </c>
      <c r="C28" s="55"/>
      <c r="D28" s="56"/>
      <c r="E28" s="57"/>
      <c r="F28" s="58"/>
      <c r="G28" s="59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2"/>
      <c r="I28" s="52"/>
      <c r="J28" s="52"/>
      <c r="K28" s="53"/>
    </row>
    <row r="29" spans="1:17" s="94" customFormat="1" x14ac:dyDescent="0.3">
      <c r="A29" s="51">
        <v>44923</v>
      </c>
      <c r="B29" s="54" t="s">
        <v>49</v>
      </c>
      <c r="C29" s="55"/>
      <c r="D29" s="56"/>
      <c r="E29" s="57"/>
      <c r="F29" s="58"/>
      <c r="G29" s="59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2"/>
      <c r="I29" s="52"/>
      <c r="J29" s="52"/>
      <c r="K29" s="53"/>
    </row>
    <row r="30" spans="1:17" s="155" customFormat="1" x14ac:dyDescent="0.3">
      <c r="A30" s="51">
        <v>44924</v>
      </c>
      <c r="B30" s="54" t="s">
        <v>50</v>
      </c>
      <c r="C30" s="55"/>
      <c r="D30" s="56"/>
      <c r="E30" s="57"/>
      <c r="F30" s="58"/>
      <c r="G30" s="59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2"/>
      <c r="I30" s="52"/>
      <c r="J30" s="52"/>
      <c r="K30" s="53"/>
    </row>
    <row r="31" spans="1:17" s="153" customFormat="1" x14ac:dyDescent="0.3">
      <c r="A31" s="51">
        <v>44925</v>
      </c>
      <c r="B31" s="54" t="s">
        <v>44</v>
      </c>
      <c r="C31" s="55"/>
      <c r="D31" s="56"/>
      <c r="E31" s="57"/>
      <c r="F31" s="58"/>
      <c r="G31" s="59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2"/>
      <c r="I31" s="52"/>
      <c r="J31" s="52"/>
      <c r="K31" s="53"/>
    </row>
    <row r="32" spans="1:17" s="153" customFormat="1" x14ac:dyDescent="0.3">
      <c r="A32" s="330">
        <v>44926</v>
      </c>
      <c r="B32" s="331" t="s">
        <v>45</v>
      </c>
      <c r="C32" s="332"/>
      <c r="D32" s="333"/>
      <c r="E32" s="334"/>
      <c r="F32" s="335"/>
      <c r="G32" s="336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337"/>
      <c r="I32" s="337"/>
      <c r="J32" s="337"/>
      <c r="K32" s="338"/>
    </row>
    <row r="33" spans="1:18" s="153" customFormat="1" x14ac:dyDescent="0.3">
      <c r="A33" s="51"/>
      <c r="B33" s="54"/>
      <c r="C33" s="55"/>
      <c r="D33" s="56"/>
      <c r="E33" s="57"/>
      <c r="F33" s="58"/>
      <c r="G33" s="59"/>
      <c r="H33" s="52"/>
      <c r="I33" s="52"/>
      <c r="J33" s="52"/>
      <c r="K33" s="53"/>
    </row>
    <row r="34" spans="1:18" s="153" customFormat="1" ht="17.25" thickBot="1" x14ac:dyDescent="0.35">
      <c r="A34" s="12"/>
      <c r="B34" s="12"/>
      <c r="C34" s="12"/>
      <c r="D34" s="12"/>
      <c r="E34" s="12"/>
      <c r="F34" s="12"/>
      <c r="G34" s="279">
        <f>SUM(G2:G33)</f>
        <v>0</v>
      </c>
      <c r="H34" s="279">
        <f>SUM(H2:H33)</f>
        <v>0</v>
      </c>
      <c r="I34" s="281">
        <f>SUM(I2:I33)</f>
        <v>0</v>
      </c>
      <c r="J34" s="281">
        <f>SUM(J2:J33)</f>
        <v>0</v>
      </c>
      <c r="K34" s="12"/>
      <c r="L34" s="12"/>
      <c r="M34" s="12"/>
      <c r="N34" s="12"/>
      <c r="O34" s="12"/>
      <c r="P34" s="12"/>
      <c r="Q34" s="12"/>
    </row>
    <row r="35" spans="1:18" ht="18" thickTop="1" thickBot="1" x14ac:dyDescent="0.35">
      <c r="A35" s="12"/>
      <c r="B35" s="12"/>
      <c r="C35" s="12"/>
      <c r="D35" s="12"/>
      <c r="E35" s="12"/>
      <c r="F35" s="12"/>
      <c r="G35" s="279">
        <f>SUM(G2:G34)</f>
        <v>0</v>
      </c>
      <c r="H35" s="280">
        <f>SUM(H2:H34)</f>
        <v>0</v>
      </c>
      <c r="I35" s="281">
        <f>SUM(I2:I34)</f>
        <v>0</v>
      </c>
      <c r="J35" s="281">
        <f>SUM(J2:J34)</f>
        <v>0</v>
      </c>
      <c r="K35" s="12"/>
      <c r="L35" s="12"/>
      <c r="M35" s="12"/>
      <c r="N35" s="12"/>
      <c r="O35" s="12"/>
      <c r="P35" s="12"/>
      <c r="Q35" s="12"/>
      <c r="R35" s="12"/>
    </row>
    <row r="36" spans="1:18" ht="18" thickTop="1" thickBo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7.25" thickBot="1" x14ac:dyDescent="0.35">
      <c r="A37" s="12"/>
      <c r="B37" s="12"/>
      <c r="C37" s="378" t="s">
        <v>10</v>
      </c>
      <c r="D37" s="379"/>
      <c r="E37" s="380"/>
      <c r="F37" s="381"/>
      <c r="G37" s="382"/>
      <c r="H37" s="12"/>
      <c r="I37" s="282" t="s">
        <v>19</v>
      </c>
      <c r="J37" s="283" t="s">
        <v>21</v>
      </c>
      <c r="K37" s="284" t="s">
        <v>22</v>
      </c>
      <c r="L37" s="12"/>
      <c r="M37" s="310" t="s">
        <v>11</v>
      </c>
      <c r="N37" s="383" t="s">
        <v>12</v>
      </c>
      <c r="O37" s="384"/>
      <c r="P37" s="385" t="s">
        <v>13</v>
      </c>
      <c r="Q37" s="384"/>
      <c r="R37" s="12"/>
    </row>
    <row r="38" spans="1:18" x14ac:dyDescent="0.3">
      <c r="A38" s="12"/>
      <c r="B38" s="12"/>
      <c r="C38" s="355" t="s">
        <v>26</v>
      </c>
      <c r="D38" s="356"/>
      <c r="E38" s="357" t="e">
        <f>E37*J38/K38</f>
        <v>#DIV/0!</v>
      </c>
      <c r="F38" s="358"/>
      <c r="G38" s="359"/>
      <c r="H38" s="12"/>
      <c r="I38" s="360" t="s">
        <v>25</v>
      </c>
      <c r="J38" s="285"/>
      <c r="K38" s="286"/>
      <c r="L38" s="12"/>
      <c r="M38" s="363">
        <v>25</v>
      </c>
      <c r="N38" s="287"/>
      <c r="O38" s="288"/>
      <c r="P38" s="289"/>
      <c r="Q38" s="288"/>
      <c r="R38" s="12"/>
    </row>
    <row r="39" spans="1:18" x14ac:dyDescent="0.3">
      <c r="A39" s="12"/>
      <c r="B39" s="12"/>
      <c r="C39" s="355" t="s">
        <v>28</v>
      </c>
      <c r="D39" s="356"/>
      <c r="E39" s="357">
        <f>I35</f>
        <v>0</v>
      </c>
      <c r="F39" s="358"/>
      <c r="G39" s="359"/>
      <c r="H39" s="12"/>
      <c r="I39" s="361"/>
      <c r="J39" s="290" t="s">
        <v>23</v>
      </c>
      <c r="K39" s="286"/>
      <c r="L39" s="291"/>
      <c r="M39" s="364"/>
      <c r="N39" s="292" t="s">
        <v>14</v>
      </c>
      <c r="O39" s="53" t="s">
        <v>15</v>
      </c>
      <c r="P39" s="293" t="s">
        <v>14</v>
      </c>
      <c r="Q39" s="53" t="s">
        <v>16</v>
      </c>
      <c r="R39" s="12"/>
    </row>
    <row r="40" spans="1:18" ht="17.25" thickBot="1" x14ac:dyDescent="0.35">
      <c r="A40" s="12"/>
      <c r="B40" s="12"/>
      <c r="C40" s="355" t="s">
        <v>29</v>
      </c>
      <c r="D40" s="356"/>
      <c r="E40" s="366">
        <f>J35</f>
        <v>0</v>
      </c>
      <c r="F40" s="367"/>
      <c r="G40" s="368"/>
      <c r="H40" s="12"/>
      <c r="I40" s="362"/>
      <c r="J40" s="294" t="s">
        <v>24</v>
      </c>
      <c r="K40" s="295"/>
      <c r="L40" s="291"/>
      <c r="M40" s="365"/>
      <c r="N40" s="292" t="s">
        <v>17</v>
      </c>
      <c r="O40" s="53">
        <v>300</v>
      </c>
      <c r="P40" s="293" t="s">
        <v>18</v>
      </c>
      <c r="Q40" s="53">
        <v>1.8</v>
      </c>
      <c r="R40" s="12"/>
    </row>
    <row r="41" spans="1:18" x14ac:dyDescent="0.3">
      <c r="A41" s="12"/>
      <c r="B41" s="12"/>
      <c r="C41" s="355" t="s">
        <v>30</v>
      </c>
      <c r="D41" s="356"/>
      <c r="E41" s="366"/>
      <c r="F41" s="367"/>
      <c r="G41" s="368"/>
      <c r="H41" s="12"/>
      <c r="I41" s="296"/>
      <c r="J41" s="296"/>
      <c r="K41" s="296"/>
      <c r="L41" s="296"/>
      <c r="N41" s="292">
        <v>10</v>
      </c>
      <c r="O41" s="53">
        <v>310</v>
      </c>
      <c r="P41" s="293">
        <v>5</v>
      </c>
      <c r="Q41" s="53">
        <v>1.9</v>
      </c>
      <c r="R41" s="12"/>
    </row>
    <row r="42" spans="1:18" ht="17.25" thickBot="1" x14ac:dyDescent="0.35">
      <c r="A42" s="12"/>
      <c r="B42" s="12"/>
      <c r="C42" s="355" t="s">
        <v>31</v>
      </c>
      <c r="D42" s="356"/>
      <c r="E42" s="366" t="e">
        <f>E38-E39-E40</f>
        <v>#DIV/0!</v>
      </c>
      <c r="F42" s="367"/>
      <c r="G42" s="368"/>
      <c r="H42" s="12"/>
      <c r="I42" s="12"/>
      <c r="J42" s="12"/>
      <c r="K42" s="297"/>
      <c r="L42" s="12"/>
      <c r="M42" s="12"/>
      <c r="N42" s="292">
        <v>15</v>
      </c>
      <c r="O42" s="53">
        <v>320</v>
      </c>
      <c r="P42" s="293">
        <v>10</v>
      </c>
      <c r="Q42" s="53">
        <v>2</v>
      </c>
      <c r="R42" s="12"/>
    </row>
    <row r="43" spans="1:18" x14ac:dyDescent="0.3">
      <c r="A43" s="12"/>
      <c r="B43" s="12"/>
      <c r="C43" s="355" t="s">
        <v>27</v>
      </c>
      <c r="D43" s="356"/>
      <c r="E43" s="389" t="e">
        <f>E42*0.033</f>
        <v>#DIV/0!</v>
      </c>
      <c r="F43" s="367"/>
      <c r="G43" s="368"/>
      <c r="H43" s="12"/>
      <c r="I43" s="282" t="s">
        <v>20</v>
      </c>
      <c r="J43" s="298" t="s">
        <v>33</v>
      </c>
      <c r="K43" s="299" t="s">
        <v>34</v>
      </c>
      <c r="L43" s="12"/>
      <c r="M43" s="300" t="s">
        <v>11</v>
      </c>
      <c r="N43" s="292">
        <v>20</v>
      </c>
      <c r="O43" s="53">
        <v>330</v>
      </c>
      <c r="P43" s="293">
        <v>15</v>
      </c>
      <c r="Q43" s="53">
        <v>2.1</v>
      </c>
      <c r="R43" s="12"/>
    </row>
    <row r="44" spans="1:18" ht="17.25" thickBot="1" x14ac:dyDescent="0.35">
      <c r="A44" s="12"/>
      <c r="B44" s="12"/>
      <c r="C44" s="390" t="s">
        <v>32</v>
      </c>
      <c r="D44" s="391"/>
      <c r="E44" s="392" t="e">
        <f>E42-E41-E43</f>
        <v>#DIV/0!</v>
      </c>
      <c r="F44" s="393"/>
      <c r="G44" s="394"/>
      <c r="H44" s="12"/>
      <c r="I44" s="395"/>
      <c r="J44" s="301"/>
      <c r="K44" s="302"/>
      <c r="L44" s="408"/>
      <c r="M44" s="397"/>
      <c r="N44" s="292">
        <v>25</v>
      </c>
      <c r="O44" s="53">
        <v>340</v>
      </c>
      <c r="P44" s="293">
        <v>20</v>
      </c>
      <c r="Q44" s="53">
        <v>2.2000000000000002</v>
      </c>
      <c r="R44" s="12"/>
    </row>
    <row r="45" spans="1:18" ht="17.25" thickBot="1" x14ac:dyDescent="0.35">
      <c r="A45" s="12"/>
      <c r="B45" s="12"/>
      <c r="C45" s="12"/>
      <c r="D45" s="12"/>
      <c r="E45" s="12"/>
      <c r="F45" s="12"/>
      <c r="G45" s="303"/>
      <c r="H45" s="12"/>
      <c r="I45" s="396"/>
      <c r="J45" s="304" t="s">
        <v>35</v>
      </c>
      <c r="K45" s="305"/>
      <c r="L45" s="408"/>
      <c r="M45" s="365"/>
      <c r="N45" s="292">
        <v>30</v>
      </c>
      <c r="O45" s="53">
        <v>350</v>
      </c>
      <c r="P45" s="293">
        <v>25</v>
      </c>
      <c r="Q45" s="53">
        <v>2.2999999999999998</v>
      </c>
      <c r="R45" s="12"/>
    </row>
    <row r="46" spans="1:18" ht="17.25" thickBot="1" x14ac:dyDescent="0.35">
      <c r="A46" s="12"/>
      <c r="B46" s="12"/>
      <c r="C46" s="12"/>
      <c r="D46" s="12"/>
      <c r="E46" s="12"/>
      <c r="F46" s="12"/>
      <c r="G46" s="12"/>
      <c r="H46" s="303"/>
      <c r="I46" s="398"/>
      <c r="J46" s="398"/>
      <c r="K46" s="398"/>
      <c r="L46" s="398"/>
      <c r="N46" s="292">
        <v>35</v>
      </c>
      <c r="O46" s="53">
        <v>360</v>
      </c>
      <c r="P46" s="293">
        <v>30</v>
      </c>
      <c r="Q46" s="53">
        <v>2.4</v>
      </c>
      <c r="R46" s="12"/>
    </row>
    <row r="47" spans="1:18" ht="17.25" thickBot="1" x14ac:dyDescent="0.35">
      <c r="A47" s="12"/>
      <c r="B47" s="12"/>
      <c r="C47" s="12"/>
      <c r="D47" s="12"/>
      <c r="E47" s="12"/>
      <c r="F47" s="12"/>
      <c r="G47" s="12"/>
      <c r="H47" s="12"/>
      <c r="I47" s="399" t="s">
        <v>36</v>
      </c>
      <c r="J47" s="400"/>
      <c r="K47" s="401"/>
      <c r="L47" s="12"/>
      <c r="M47" s="12"/>
      <c r="N47" s="292">
        <v>40</v>
      </c>
      <c r="O47" s="53">
        <v>370</v>
      </c>
      <c r="P47" s="293">
        <v>35</v>
      </c>
      <c r="Q47" s="53">
        <v>2.5</v>
      </c>
      <c r="R47" s="12"/>
    </row>
    <row r="48" spans="1:18" x14ac:dyDescent="0.3">
      <c r="A48" s="12"/>
      <c r="B48" s="12"/>
      <c r="C48" s="12"/>
      <c r="D48" s="12"/>
      <c r="E48" s="12"/>
      <c r="F48" s="12"/>
      <c r="G48" s="306"/>
      <c r="H48" s="12"/>
      <c r="I48" s="402"/>
      <c r="J48" s="403"/>
      <c r="K48" s="404"/>
      <c r="L48" s="12"/>
      <c r="M48" s="12"/>
      <c r="N48" s="292">
        <v>45</v>
      </c>
      <c r="O48" s="53">
        <v>380</v>
      </c>
      <c r="P48" s="293">
        <v>40</v>
      </c>
      <c r="Q48" s="53">
        <v>2.6</v>
      </c>
      <c r="R48" s="12"/>
    </row>
    <row r="49" spans="1:18" x14ac:dyDescent="0.3">
      <c r="A49" s="12"/>
      <c r="B49" s="12"/>
      <c r="C49" s="12"/>
      <c r="D49" s="12"/>
      <c r="E49" s="12"/>
      <c r="F49" s="12"/>
      <c r="G49" s="12"/>
      <c r="H49" s="12"/>
      <c r="I49" s="405"/>
      <c r="J49" s="406"/>
      <c r="K49" s="407"/>
      <c r="L49" s="12"/>
      <c r="M49" s="12"/>
      <c r="N49" s="292">
        <v>50</v>
      </c>
      <c r="O49" s="53">
        <v>390</v>
      </c>
      <c r="P49" s="293">
        <v>45</v>
      </c>
      <c r="Q49" s="53">
        <v>2.7</v>
      </c>
      <c r="R49" s="12"/>
    </row>
    <row r="50" spans="1:18" ht="17.25" thickBot="1" x14ac:dyDescent="0.35">
      <c r="A50" s="12"/>
      <c r="B50" s="12"/>
      <c r="C50" s="12"/>
      <c r="D50" s="12"/>
      <c r="E50" s="12"/>
      <c r="F50" s="12"/>
      <c r="G50" s="12"/>
      <c r="H50" s="12"/>
      <c r="I50" s="386"/>
      <c r="J50" s="387"/>
      <c r="K50" s="388"/>
      <c r="L50" s="12"/>
      <c r="M50" s="12"/>
      <c r="N50" s="292">
        <v>55</v>
      </c>
      <c r="O50" s="53">
        <v>400</v>
      </c>
      <c r="P50" s="293">
        <v>50</v>
      </c>
      <c r="Q50" s="53">
        <v>2.8</v>
      </c>
      <c r="R50" s="12"/>
    </row>
    <row r="51" spans="1:1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92">
        <v>60</v>
      </c>
      <c r="O51" s="53">
        <v>410</v>
      </c>
      <c r="P51" s="293">
        <v>55</v>
      </c>
      <c r="Q51" s="53">
        <v>2.9</v>
      </c>
      <c r="R51" s="12"/>
    </row>
    <row r="52" spans="1:1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92">
        <v>65</v>
      </c>
      <c r="O52" s="53">
        <v>420</v>
      </c>
      <c r="P52" s="293">
        <v>60</v>
      </c>
      <c r="Q52" s="53">
        <v>3</v>
      </c>
      <c r="R52" s="12"/>
    </row>
    <row r="53" spans="1:18" ht="17.2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307">
        <v>70</v>
      </c>
      <c r="O53" s="308">
        <v>430</v>
      </c>
      <c r="P53" s="309">
        <v>65</v>
      </c>
      <c r="Q53" s="308">
        <v>3.1</v>
      </c>
      <c r="R53" s="12"/>
    </row>
    <row r="54" spans="1:1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92">
        <v>75</v>
      </c>
      <c r="O54" s="53">
        <v>440</v>
      </c>
      <c r="P54" s="293">
        <v>70</v>
      </c>
      <c r="Q54" s="53">
        <v>3.2</v>
      </c>
      <c r="R54" s="12"/>
    </row>
    <row r="55" spans="1:18" ht="17.25" thickBot="1" x14ac:dyDescent="0.35">
      <c r="N55" s="307">
        <v>80</v>
      </c>
      <c r="O55" s="308">
        <v>450</v>
      </c>
      <c r="P55" s="309">
        <v>75</v>
      </c>
      <c r="Q55" s="308">
        <v>3.3</v>
      </c>
    </row>
    <row r="56" spans="1:18" x14ac:dyDescent="0.3">
      <c r="N56" s="292">
        <v>85</v>
      </c>
      <c r="O56" s="53">
        <v>460</v>
      </c>
      <c r="P56" s="293">
        <v>80</v>
      </c>
      <c r="Q56" s="53">
        <v>3.4</v>
      </c>
    </row>
    <row r="57" spans="1:18" ht="17.25" thickBot="1" x14ac:dyDescent="0.35">
      <c r="N57" s="307">
        <v>90</v>
      </c>
      <c r="O57" s="308">
        <v>470</v>
      </c>
      <c r="P57" s="309">
        <v>85</v>
      </c>
      <c r="Q57" s="308">
        <v>3.5</v>
      </c>
    </row>
    <row r="58" spans="1:18" x14ac:dyDescent="0.3">
      <c r="N58" s="292">
        <v>95</v>
      </c>
      <c r="O58" s="53">
        <v>480</v>
      </c>
      <c r="P58" s="293">
        <v>90</v>
      </c>
      <c r="Q58" s="53">
        <v>3.6</v>
      </c>
    </row>
    <row r="59" spans="1:18" ht="17.25" thickBot="1" x14ac:dyDescent="0.35">
      <c r="N59" s="307">
        <v>100</v>
      </c>
      <c r="O59" s="308">
        <v>490</v>
      </c>
      <c r="P59" s="309">
        <v>95</v>
      </c>
      <c r="Q59" s="308">
        <v>3.7</v>
      </c>
    </row>
    <row r="60" spans="1:18" x14ac:dyDescent="0.3">
      <c r="N60" s="292">
        <v>105</v>
      </c>
      <c r="O60" s="53">
        <v>500</v>
      </c>
      <c r="P60" s="293">
        <v>100</v>
      </c>
      <c r="Q60" s="53">
        <v>3.8</v>
      </c>
    </row>
    <row r="61" spans="1:18" ht="17.25" thickBot="1" x14ac:dyDescent="0.35">
      <c r="N61" s="307">
        <v>110</v>
      </c>
      <c r="O61" s="308">
        <v>510</v>
      </c>
      <c r="P61" s="309">
        <v>105</v>
      </c>
      <c r="Q61" s="308">
        <v>3.9</v>
      </c>
    </row>
    <row r="62" spans="1:18" x14ac:dyDescent="0.3">
      <c r="N62" s="292">
        <v>115</v>
      </c>
      <c r="O62" s="53">
        <v>520</v>
      </c>
      <c r="P62" s="293">
        <v>110</v>
      </c>
      <c r="Q62" s="53">
        <v>4</v>
      </c>
    </row>
    <row r="63" spans="1:18" ht="17.25" thickBot="1" x14ac:dyDescent="0.35">
      <c r="N63" s="307">
        <v>120</v>
      </c>
      <c r="O63" s="308">
        <v>530</v>
      </c>
      <c r="P63" s="309">
        <v>115</v>
      </c>
      <c r="Q63" s="308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C38:D38"/>
    <mergeCell ref="E38:G38"/>
    <mergeCell ref="I38:I40"/>
    <mergeCell ref="M38:M40"/>
    <mergeCell ref="C39:D39"/>
    <mergeCell ref="E39:G39"/>
    <mergeCell ref="C40:D40"/>
    <mergeCell ref="E40:G40"/>
    <mergeCell ref="L1:Q27"/>
    <mergeCell ref="C37:D37"/>
    <mergeCell ref="E37:G37"/>
    <mergeCell ref="N37:O37"/>
    <mergeCell ref="P37:Q37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M44:M45"/>
    <mergeCell ref="I46:L46"/>
    <mergeCell ref="I47:K47"/>
    <mergeCell ref="I48:K48"/>
    <mergeCell ref="I49:K49"/>
    <mergeCell ref="L44:L45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S35" sqref="S35"/>
    </sheetView>
  </sheetViews>
  <sheetFormatPr defaultColWidth="12.375" defaultRowHeight="16.5" x14ac:dyDescent="0.3"/>
  <cols>
    <col min="1" max="1" width="12.375" style="131" customWidth="1"/>
    <col min="2" max="2" width="4.375" style="131" customWidth="1"/>
    <col min="3" max="3" width="4.5" style="131" customWidth="1"/>
    <col min="4" max="4" width="4.25" style="131" customWidth="1"/>
    <col min="5" max="5" width="4.375" style="131" customWidth="1"/>
    <col min="6" max="6" width="4.25" style="131" customWidth="1"/>
    <col min="7" max="7" width="8.375" style="131" customWidth="1"/>
    <col min="8" max="8" width="9.625" style="131" customWidth="1"/>
    <col min="9" max="9" width="11.5" style="131" customWidth="1"/>
    <col min="10" max="10" width="11" style="131" bestFit="1" customWidth="1"/>
    <col min="11" max="11" width="12" style="131" customWidth="1"/>
    <col min="12" max="255" width="9" style="131" customWidth="1"/>
    <col min="256" max="16384" width="12.375" style="131"/>
  </cols>
  <sheetData>
    <row r="1" spans="1:18" s="12" customFormat="1" ht="17.25" customHeight="1" thickBot="1" x14ac:dyDescent="0.35">
      <c r="A1" s="270" t="s">
        <v>2</v>
      </c>
      <c r="B1" s="271" t="s">
        <v>3</v>
      </c>
      <c r="C1" s="272" t="s">
        <v>4</v>
      </c>
      <c r="D1" s="273" t="s">
        <v>5</v>
      </c>
      <c r="E1" s="274" t="s">
        <v>4</v>
      </c>
      <c r="F1" s="275" t="s">
        <v>5</v>
      </c>
      <c r="G1" s="276" t="s">
        <v>6</v>
      </c>
      <c r="H1" s="277" t="s">
        <v>7</v>
      </c>
      <c r="I1" s="277" t="s">
        <v>28</v>
      </c>
      <c r="J1" s="276" t="s">
        <v>43</v>
      </c>
      <c r="K1" s="278" t="s">
        <v>8</v>
      </c>
      <c r="L1" s="369" t="s">
        <v>9</v>
      </c>
      <c r="M1" s="370"/>
      <c r="N1" s="370"/>
      <c r="O1" s="370"/>
      <c r="P1" s="370"/>
      <c r="Q1" s="371"/>
      <c r="R1" s="12">
        <v>35</v>
      </c>
    </row>
    <row r="2" spans="1:18" s="155" customFormat="1" ht="14.25" customHeight="1" thickTop="1" x14ac:dyDescent="0.3">
      <c r="A2" s="51">
        <v>44896</v>
      </c>
      <c r="B2" s="54" t="s">
        <v>342</v>
      </c>
      <c r="C2" s="55"/>
      <c r="D2" s="56"/>
      <c r="E2" s="57"/>
      <c r="F2" s="58"/>
      <c r="G2" s="59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2"/>
      <c r="I2" s="52"/>
      <c r="J2" s="52"/>
      <c r="K2" s="53"/>
      <c r="L2" s="372"/>
      <c r="M2" s="373"/>
      <c r="N2" s="373"/>
      <c r="O2" s="373"/>
      <c r="P2" s="373"/>
      <c r="Q2" s="374"/>
    </row>
    <row r="3" spans="1:18" s="153" customFormat="1" x14ac:dyDescent="0.3">
      <c r="A3" s="51">
        <v>44897</v>
      </c>
      <c r="B3" s="54" t="s">
        <v>44</v>
      </c>
      <c r="C3" s="55"/>
      <c r="D3" s="56"/>
      <c r="E3" s="57"/>
      <c r="F3" s="58"/>
      <c r="G3" s="59" t="str">
        <f t="shared" si="0"/>
        <v>休</v>
      </c>
      <c r="H3" s="52"/>
      <c r="I3" s="52"/>
      <c r="J3" s="52"/>
      <c r="K3" s="53"/>
      <c r="L3" s="372"/>
      <c r="M3" s="373"/>
      <c r="N3" s="373"/>
      <c r="O3" s="373"/>
      <c r="P3" s="373"/>
      <c r="Q3" s="374"/>
    </row>
    <row r="4" spans="1:18" s="153" customFormat="1" ht="14.25" customHeight="1" x14ac:dyDescent="0.3">
      <c r="A4" s="330">
        <v>44898</v>
      </c>
      <c r="B4" s="331" t="s">
        <v>45</v>
      </c>
      <c r="C4" s="332"/>
      <c r="D4" s="333"/>
      <c r="E4" s="334"/>
      <c r="F4" s="335"/>
      <c r="G4" s="336" t="str">
        <f t="shared" si="0"/>
        <v>休</v>
      </c>
      <c r="H4" s="337"/>
      <c r="I4" s="337"/>
      <c r="J4" s="337"/>
      <c r="K4" s="338"/>
      <c r="L4" s="372"/>
      <c r="M4" s="373"/>
      <c r="N4" s="373"/>
      <c r="O4" s="373"/>
      <c r="P4" s="373"/>
      <c r="Q4" s="374"/>
    </row>
    <row r="5" spans="1:18" s="153" customFormat="1" x14ac:dyDescent="0.3">
      <c r="A5" s="339">
        <v>44899</v>
      </c>
      <c r="B5" s="340" t="s">
        <v>46</v>
      </c>
      <c r="C5" s="341"/>
      <c r="D5" s="342"/>
      <c r="E5" s="343"/>
      <c r="F5" s="344"/>
      <c r="G5" s="345" t="str">
        <f t="shared" si="0"/>
        <v>休</v>
      </c>
      <c r="H5" s="346"/>
      <c r="I5" s="346"/>
      <c r="J5" s="346"/>
      <c r="K5" s="347"/>
      <c r="L5" s="372"/>
      <c r="M5" s="373"/>
      <c r="N5" s="373"/>
      <c r="O5" s="373"/>
      <c r="P5" s="373"/>
      <c r="Q5" s="374"/>
    </row>
    <row r="6" spans="1:18" s="153" customFormat="1" x14ac:dyDescent="0.3">
      <c r="A6" s="51">
        <v>44900</v>
      </c>
      <c r="B6" s="54" t="s">
        <v>47</v>
      </c>
      <c r="C6" s="55"/>
      <c r="D6" s="56"/>
      <c r="E6" s="57"/>
      <c r="F6" s="58"/>
      <c r="G6" s="59" t="str">
        <f t="shared" si="0"/>
        <v>休</v>
      </c>
      <c r="H6" s="52"/>
      <c r="I6" s="52"/>
      <c r="J6" s="52"/>
      <c r="K6" s="53"/>
      <c r="L6" s="372"/>
      <c r="M6" s="373"/>
      <c r="N6" s="373"/>
      <c r="O6" s="373"/>
      <c r="P6" s="373"/>
      <c r="Q6" s="374"/>
    </row>
    <row r="7" spans="1:18" s="153" customFormat="1" x14ac:dyDescent="0.3">
      <c r="A7" s="51">
        <v>44901</v>
      </c>
      <c r="B7" s="54" t="s">
        <v>48</v>
      </c>
      <c r="C7" s="55"/>
      <c r="D7" s="56"/>
      <c r="E7" s="57"/>
      <c r="F7" s="58"/>
      <c r="G7" s="59" t="str">
        <f t="shared" si="0"/>
        <v>休</v>
      </c>
      <c r="H7" s="52"/>
      <c r="I7" s="52"/>
      <c r="J7" s="52"/>
      <c r="K7" s="53"/>
      <c r="L7" s="372"/>
      <c r="M7" s="373"/>
      <c r="N7" s="373"/>
      <c r="O7" s="373"/>
      <c r="P7" s="373"/>
      <c r="Q7" s="374"/>
    </row>
    <row r="8" spans="1:18" s="94" customFormat="1" x14ac:dyDescent="0.3">
      <c r="A8" s="51">
        <v>44902</v>
      </c>
      <c r="B8" s="54" t="s">
        <v>49</v>
      </c>
      <c r="C8" s="55"/>
      <c r="D8" s="56"/>
      <c r="E8" s="57"/>
      <c r="F8" s="58"/>
      <c r="G8" s="59" t="str">
        <f t="shared" si="0"/>
        <v>休</v>
      </c>
      <c r="H8" s="52"/>
      <c r="I8" s="52"/>
      <c r="J8" s="52"/>
      <c r="K8" s="53"/>
      <c r="L8" s="372"/>
      <c r="M8" s="373"/>
      <c r="N8" s="373"/>
      <c r="O8" s="373"/>
      <c r="P8" s="373"/>
      <c r="Q8" s="374"/>
    </row>
    <row r="9" spans="1:18" s="155" customFormat="1" x14ac:dyDescent="0.3">
      <c r="A9" s="51">
        <v>44903</v>
      </c>
      <c r="B9" s="54" t="s">
        <v>50</v>
      </c>
      <c r="C9" s="55"/>
      <c r="D9" s="56"/>
      <c r="E9" s="57"/>
      <c r="F9" s="58"/>
      <c r="G9" s="59" t="str">
        <f t="shared" si="0"/>
        <v>休</v>
      </c>
      <c r="H9" s="52"/>
      <c r="I9" s="52"/>
      <c r="J9" s="52"/>
      <c r="K9" s="53"/>
      <c r="L9" s="372"/>
      <c r="M9" s="373"/>
      <c r="N9" s="373"/>
      <c r="O9" s="373"/>
      <c r="P9" s="373"/>
      <c r="Q9" s="374"/>
    </row>
    <row r="10" spans="1:18" s="153" customFormat="1" x14ac:dyDescent="0.3">
      <c r="A10" s="51">
        <v>44904</v>
      </c>
      <c r="B10" s="54" t="s">
        <v>44</v>
      </c>
      <c r="C10" s="55"/>
      <c r="D10" s="56"/>
      <c r="E10" s="57"/>
      <c r="F10" s="58"/>
      <c r="G10" s="59" t="str">
        <f t="shared" si="0"/>
        <v>休</v>
      </c>
      <c r="H10" s="52"/>
      <c r="I10" s="52"/>
      <c r="J10" s="52"/>
      <c r="K10" s="53"/>
      <c r="L10" s="372"/>
      <c r="M10" s="373"/>
      <c r="N10" s="373"/>
      <c r="O10" s="373"/>
      <c r="P10" s="373"/>
      <c r="Q10" s="374"/>
    </row>
    <row r="11" spans="1:18" s="153" customFormat="1" x14ac:dyDescent="0.3">
      <c r="A11" s="330">
        <v>44905</v>
      </c>
      <c r="B11" s="331" t="s">
        <v>45</v>
      </c>
      <c r="C11" s="332"/>
      <c r="D11" s="333"/>
      <c r="E11" s="334"/>
      <c r="F11" s="335"/>
      <c r="G11" s="336" t="str">
        <f t="shared" si="0"/>
        <v>休</v>
      </c>
      <c r="H11" s="337"/>
      <c r="I11" s="337"/>
      <c r="J11" s="337"/>
      <c r="K11" s="338"/>
      <c r="L11" s="372"/>
      <c r="M11" s="373"/>
      <c r="N11" s="373"/>
      <c r="O11" s="373"/>
      <c r="P11" s="373"/>
      <c r="Q11" s="374"/>
    </row>
    <row r="12" spans="1:18" s="153" customFormat="1" x14ac:dyDescent="0.3">
      <c r="A12" s="339">
        <v>44906</v>
      </c>
      <c r="B12" s="340" t="s">
        <v>46</v>
      </c>
      <c r="C12" s="341"/>
      <c r="D12" s="342"/>
      <c r="E12" s="343"/>
      <c r="F12" s="344"/>
      <c r="G12" s="345" t="str">
        <f t="shared" si="0"/>
        <v>休</v>
      </c>
      <c r="H12" s="346"/>
      <c r="I12" s="346"/>
      <c r="J12" s="346"/>
      <c r="K12" s="347"/>
      <c r="L12" s="372"/>
      <c r="M12" s="373"/>
      <c r="N12" s="373"/>
      <c r="O12" s="373"/>
      <c r="P12" s="373"/>
      <c r="Q12" s="374"/>
    </row>
    <row r="13" spans="1:18" s="153" customFormat="1" x14ac:dyDescent="0.3">
      <c r="A13" s="51">
        <v>44907</v>
      </c>
      <c r="B13" s="54" t="s">
        <v>47</v>
      </c>
      <c r="C13" s="55"/>
      <c r="D13" s="56"/>
      <c r="E13" s="57"/>
      <c r="F13" s="58"/>
      <c r="G13" s="59" t="str">
        <f t="shared" si="0"/>
        <v>休</v>
      </c>
      <c r="H13" s="52"/>
      <c r="I13" s="52"/>
      <c r="J13" s="52"/>
      <c r="K13" s="53"/>
      <c r="L13" s="372"/>
      <c r="M13" s="373"/>
      <c r="N13" s="373"/>
      <c r="O13" s="373"/>
      <c r="P13" s="373"/>
      <c r="Q13" s="374"/>
    </row>
    <row r="14" spans="1:18" s="153" customFormat="1" x14ac:dyDescent="0.3">
      <c r="A14" s="51">
        <v>44908</v>
      </c>
      <c r="B14" s="54" t="s">
        <v>48</v>
      </c>
      <c r="C14" s="55"/>
      <c r="D14" s="56"/>
      <c r="E14" s="57"/>
      <c r="F14" s="58"/>
      <c r="G14" s="59" t="str">
        <f t="shared" si="0"/>
        <v>休</v>
      </c>
      <c r="H14" s="52"/>
      <c r="I14" s="52"/>
      <c r="J14" s="52"/>
      <c r="K14" s="53"/>
      <c r="L14" s="372"/>
      <c r="M14" s="373"/>
      <c r="N14" s="373"/>
      <c r="O14" s="373"/>
      <c r="P14" s="373"/>
      <c r="Q14" s="374"/>
    </row>
    <row r="15" spans="1:18" s="94" customFormat="1" x14ac:dyDescent="0.3">
      <c r="A15" s="51">
        <v>44909</v>
      </c>
      <c r="B15" s="54" t="s">
        <v>49</v>
      </c>
      <c r="C15" s="55"/>
      <c r="D15" s="56"/>
      <c r="E15" s="57"/>
      <c r="F15" s="58"/>
      <c r="G15" s="59" t="str">
        <f t="shared" si="0"/>
        <v>休</v>
      </c>
      <c r="H15" s="52"/>
      <c r="I15" s="52"/>
      <c r="J15" s="52"/>
      <c r="K15" s="53"/>
      <c r="L15" s="372"/>
      <c r="M15" s="373"/>
      <c r="N15" s="373"/>
      <c r="O15" s="373"/>
      <c r="P15" s="373"/>
      <c r="Q15" s="374"/>
    </row>
    <row r="16" spans="1:18" s="155" customFormat="1" x14ac:dyDescent="0.3">
      <c r="A16" s="51">
        <v>44910</v>
      </c>
      <c r="B16" s="54" t="s">
        <v>50</v>
      </c>
      <c r="C16" s="55"/>
      <c r="D16" s="56"/>
      <c r="E16" s="57"/>
      <c r="F16" s="58"/>
      <c r="G16" s="59" t="str">
        <f t="shared" si="0"/>
        <v>休</v>
      </c>
      <c r="H16" s="52"/>
      <c r="I16" s="52"/>
      <c r="J16" s="52"/>
      <c r="K16" s="53"/>
      <c r="L16" s="372"/>
      <c r="M16" s="373"/>
      <c r="N16" s="373"/>
      <c r="O16" s="373"/>
      <c r="P16" s="373"/>
      <c r="Q16" s="374"/>
    </row>
    <row r="17" spans="1:17" s="153" customFormat="1" x14ac:dyDescent="0.3">
      <c r="A17" s="51">
        <v>44911</v>
      </c>
      <c r="B17" s="54" t="s">
        <v>44</v>
      </c>
      <c r="C17" s="55"/>
      <c r="D17" s="56"/>
      <c r="E17" s="57"/>
      <c r="F17" s="58"/>
      <c r="G17" s="59" t="str">
        <f t="shared" si="0"/>
        <v>休</v>
      </c>
      <c r="H17" s="52"/>
      <c r="I17" s="52"/>
      <c r="J17" s="52"/>
      <c r="K17" s="53"/>
      <c r="L17" s="372"/>
      <c r="M17" s="373"/>
      <c r="N17" s="373"/>
      <c r="O17" s="373"/>
      <c r="P17" s="373"/>
      <c r="Q17" s="374"/>
    </row>
    <row r="18" spans="1:17" s="153" customFormat="1" x14ac:dyDescent="0.3">
      <c r="A18" s="330">
        <v>44912</v>
      </c>
      <c r="B18" s="331" t="s">
        <v>45</v>
      </c>
      <c r="C18" s="332"/>
      <c r="D18" s="333"/>
      <c r="E18" s="334"/>
      <c r="F18" s="335"/>
      <c r="G18" s="336" t="str">
        <f t="shared" si="0"/>
        <v>休</v>
      </c>
      <c r="H18" s="337"/>
      <c r="I18" s="337"/>
      <c r="J18" s="337"/>
      <c r="K18" s="338"/>
      <c r="L18" s="372"/>
      <c r="M18" s="373"/>
      <c r="N18" s="373"/>
      <c r="O18" s="373"/>
      <c r="P18" s="373"/>
      <c r="Q18" s="374"/>
    </row>
    <row r="19" spans="1:17" s="153" customFormat="1" x14ac:dyDescent="0.3">
      <c r="A19" s="339">
        <v>44913</v>
      </c>
      <c r="B19" s="340" t="s">
        <v>46</v>
      </c>
      <c r="C19" s="341"/>
      <c r="D19" s="342"/>
      <c r="E19" s="343"/>
      <c r="F19" s="344"/>
      <c r="G19" s="345" t="str">
        <f t="shared" si="0"/>
        <v>休</v>
      </c>
      <c r="H19" s="346"/>
      <c r="I19" s="346"/>
      <c r="J19" s="346"/>
      <c r="K19" s="347"/>
      <c r="L19" s="372"/>
      <c r="M19" s="373"/>
      <c r="N19" s="373"/>
      <c r="O19" s="373"/>
      <c r="P19" s="373"/>
      <c r="Q19" s="374"/>
    </row>
    <row r="20" spans="1:17" s="153" customFormat="1" x14ac:dyDescent="0.3">
      <c r="A20" s="51">
        <v>44914</v>
      </c>
      <c r="B20" s="54" t="s">
        <v>47</v>
      </c>
      <c r="C20" s="55"/>
      <c r="D20" s="56"/>
      <c r="E20" s="57"/>
      <c r="F20" s="58"/>
      <c r="G20" s="59" t="str">
        <f t="shared" si="0"/>
        <v>休</v>
      </c>
      <c r="H20" s="52"/>
      <c r="I20" s="52"/>
      <c r="J20" s="52"/>
      <c r="K20" s="53"/>
      <c r="L20" s="372"/>
      <c r="M20" s="373"/>
      <c r="N20" s="373"/>
      <c r="O20" s="373"/>
      <c r="P20" s="373"/>
      <c r="Q20" s="374"/>
    </row>
    <row r="21" spans="1:17" s="153" customFormat="1" x14ac:dyDescent="0.3">
      <c r="A21" s="51">
        <v>44915</v>
      </c>
      <c r="B21" s="54" t="s">
        <v>48</v>
      </c>
      <c r="C21" s="55"/>
      <c r="D21" s="56"/>
      <c r="E21" s="57"/>
      <c r="F21" s="58"/>
      <c r="G21" s="59" t="str">
        <f t="shared" si="0"/>
        <v>休</v>
      </c>
      <c r="H21" s="52"/>
      <c r="I21" s="52"/>
      <c r="J21" s="52"/>
      <c r="K21" s="53"/>
      <c r="L21" s="372"/>
      <c r="M21" s="373"/>
      <c r="N21" s="373"/>
      <c r="O21" s="373"/>
      <c r="P21" s="373"/>
      <c r="Q21" s="374"/>
    </row>
    <row r="22" spans="1:17" s="94" customFormat="1" x14ac:dyDescent="0.3">
      <c r="A22" s="51">
        <v>44916</v>
      </c>
      <c r="B22" s="54" t="s">
        <v>49</v>
      </c>
      <c r="C22" s="55"/>
      <c r="D22" s="56"/>
      <c r="E22" s="57"/>
      <c r="F22" s="58"/>
      <c r="G22" s="59" t="str">
        <f t="shared" si="0"/>
        <v>休</v>
      </c>
      <c r="H22" s="52"/>
      <c r="I22" s="52"/>
      <c r="J22" s="52"/>
      <c r="K22" s="53"/>
      <c r="L22" s="372"/>
      <c r="M22" s="373"/>
      <c r="N22" s="373"/>
      <c r="O22" s="373"/>
      <c r="P22" s="373"/>
      <c r="Q22" s="374"/>
    </row>
    <row r="23" spans="1:17" s="155" customFormat="1" x14ac:dyDescent="0.3">
      <c r="A23" s="51">
        <v>44917</v>
      </c>
      <c r="B23" s="54" t="s">
        <v>50</v>
      </c>
      <c r="C23" s="55"/>
      <c r="D23" s="56"/>
      <c r="E23" s="57"/>
      <c r="F23" s="58"/>
      <c r="G23" s="59" t="str">
        <f t="shared" si="0"/>
        <v>休</v>
      </c>
      <c r="H23" s="52"/>
      <c r="I23" s="52"/>
      <c r="J23" s="52"/>
      <c r="K23" s="53"/>
      <c r="L23" s="372"/>
      <c r="M23" s="373"/>
      <c r="N23" s="373"/>
      <c r="O23" s="373"/>
      <c r="P23" s="373"/>
      <c r="Q23" s="374"/>
    </row>
    <row r="24" spans="1:17" s="153" customFormat="1" x14ac:dyDescent="0.3">
      <c r="A24" s="51">
        <v>44918</v>
      </c>
      <c r="B24" s="54" t="s">
        <v>44</v>
      </c>
      <c r="C24" s="55"/>
      <c r="D24" s="56"/>
      <c r="E24" s="57"/>
      <c r="F24" s="58"/>
      <c r="G24" s="59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2"/>
      <c r="I24" s="52"/>
      <c r="J24" s="52"/>
      <c r="K24" s="53"/>
      <c r="L24" s="372"/>
      <c r="M24" s="373"/>
      <c r="N24" s="373"/>
      <c r="O24" s="373"/>
      <c r="P24" s="373"/>
      <c r="Q24" s="374"/>
    </row>
    <row r="25" spans="1:17" s="153" customFormat="1" x14ac:dyDescent="0.3">
      <c r="A25" s="330">
        <v>44919</v>
      </c>
      <c r="B25" s="331" t="s">
        <v>45</v>
      </c>
      <c r="C25" s="332"/>
      <c r="D25" s="333"/>
      <c r="E25" s="334"/>
      <c r="F25" s="335"/>
      <c r="G25" s="336" t="str">
        <f t="shared" si="0"/>
        <v>休</v>
      </c>
      <c r="H25" s="337"/>
      <c r="I25" s="337"/>
      <c r="J25" s="337" t="s">
        <v>102</v>
      </c>
      <c r="K25" s="338"/>
      <c r="L25" s="372"/>
      <c r="M25" s="373"/>
      <c r="N25" s="373"/>
      <c r="O25" s="373"/>
      <c r="P25" s="373"/>
      <c r="Q25" s="374"/>
    </row>
    <row r="26" spans="1:17" s="153" customFormat="1" x14ac:dyDescent="0.3">
      <c r="A26" s="339">
        <v>44920</v>
      </c>
      <c r="B26" s="340" t="s">
        <v>46</v>
      </c>
      <c r="C26" s="341"/>
      <c r="D26" s="342"/>
      <c r="E26" s="343"/>
      <c r="F26" s="344"/>
      <c r="G26" s="345" t="str">
        <f t="shared" si="0"/>
        <v>休</v>
      </c>
      <c r="H26" s="346"/>
      <c r="I26" s="346"/>
      <c r="J26" s="346"/>
      <c r="K26" s="347"/>
      <c r="L26" s="372"/>
      <c r="M26" s="373"/>
      <c r="N26" s="373"/>
      <c r="O26" s="373"/>
      <c r="P26" s="373"/>
      <c r="Q26" s="374"/>
    </row>
    <row r="27" spans="1:17" s="153" customFormat="1" ht="17.25" thickBot="1" x14ac:dyDescent="0.35">
      <c r="A27" s="51">
        <v>44921</v>
      </c>
      <c r="B27" s="54" t="s">
        <v>47</v>
      </c>
      <c r="C27" s="55"/>
      <c r="D27" s="56"/>
      <c r="E27" s="57"/>
      <c r="F27" s="58"/>
      <c r="G27" s="59" t="str">
        <f t="shared" si="0"/>
        <v>休</v>
      </c>
      <c r="H27" s="52"/>
      <c r="I27" s="52"/>
      <c r="J27" s="52"/>
      <c r="K27" s="53"/>
      <c r="L27" s="375"/>
      <c r="M27" s="376"/>
      <c r="N27" s="376"/>
      <c r="O27" s="376"/>
      <c r="P27" s="376"/>
      <c r="Q27" s="377"/>
    </row>
    <row r="28" spans="1:17" s="153" customFormat="1" x14ac:dyDescent="0.3">
      <c r="A28" s="51">
        <v>44922</v>
      </c>
      <c r="B28" s="54" t="s">
        <v>48</v>
      </c>
      <c r="C28" s="55"/>
      <c r="D28" s="56"/>
      <c r="E28" s="57"/>
      <c r="F28" s="58"/>
      <c r="G28" s="59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2"/>
      <c r="I28" s="52"/>
      <c r="J28" s="52"/>
      <c r="K28" s="53"/>
    </row>
    <row r="29" spans="1:17" s="94" customFormat="1" x14ac:dyDescent="0.3">
      <c r="A29" s="51">
        <v>44923</v>
      </c>
      <c r="B29" s="54" t="s">
        <v>49</v>
      </c>
      <c r="C29" s="55"/>
      <c r="D29" s="56"/>
      <c r="E29" s="57"/>
      <c r="F29" s="58"/>
      <c r="G29" s="59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2"/>
      <c r="I29" s="52"/>
      <c r="J29" s="52"/>
      <c r="K29" s="53"/>
    </row>
    <row r="30" spans="1:17" s="155" customFormat="1" x14ac:dyDescent="0.3">
      <c r="A30" s="51">
        <v>44924</v>
      </c>
      <c r="B30" s="54" t="s">
        <v>50</v>
      </c>
      <c r="C30" s="55"/>
      <c r="D30" s="56"/>
      <c r="E30" s="57"/>
      <c r="F30" s="58"/>
      <c r="G30" s="59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2"/>
      <c r="I30" s="52"/>
      <c r="J30" s="52"/>
      <c r="K30" s="53"/>
    </row>
    <row r="31" spans="1:17" s="153" customFormat="1" x14ac:dyDescent="0.3">
      <c r="A31" s="51">
        <v>44925</v>
      </c>
      <c r="B31" s="54" t="s">
        <v>44</v>
      </c>
      <c r="C31" s="55"/>
      <c r="D31" s="56"/>
      <c r="E31" s="57"/>
      <c r="F31" s="58"/>
      <c r="G31" s="59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2"/>
      <c r="I31" s="52"/>
      <c r="J31" s="52"/>
      <c r="K31" s="53"/>
    </row>
    <row r="32" spans="1:17" s="153" customFormat="1" x14ac:dyDescent="0.3">
      <c r="A32" s="330">
        <v>44926</v>
      </c>
      <c r="B32" s="331" t="s">
        <v>45</v>
      </c>
      <c r="C32" s="332"/>
      <c r="D32" s="333"/>
      <c r="E32" s="334"/>
      <c r="F32" s="335"/>
      <c r="G32" s="336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337"/>
      <c r="I32" s="337"/>
      <c r="J32" s="337"/>
      <c r="K32" s="338"/>
    </row>
    <row r="33" spans="1:18" s="153" customFormat="1" x14ac:dyDescent="0.3">
      <c r="A33" s="51"/>
      <c r="B33" s="54"/>
      <c r="C33" s="55"/>
      <c r="D33" s="56"/>
      <c r="E33" s="57"/>
      <c r="F33" s="58"/>
      <c r="G33" s="59"/>
      <c r="H33" s="52"/>
      <c r="I33" s="52"/>
      <c r="J33" s="52"/>
      <c r="K33" s="53"/>
    </row>
    <row r="34" spans="1:18" s="153" customFormat="1" ht="17.25" thickBot="1" x14ac:dyDescent="0.35">
      <c r="A34" s="12"/>
      <c r="B34" s="12"/>
      <c r="C34" s="12"/>
      <c r="D34" s="12"/>
      <c r="E34" s="12"/>
      <c r="F34" s="12"/>
      <c r="G34" s="279">
        <f>SUM(G2:G33)</f>
        <v>0</v>
      </c>
      <c r="H34" s="279">
        <f>SUM(H2:H33)</f>
        <v>0</v>
      </c>
      <c r="I34" s="281">
        <f>SUM(I2:I33)</f>
        <v>0</v>
      </c>
      <c r="J34" s="281">
        <f>SUM(J2:J33)</f>
        <v>0</v>
      </c>
      <c r="K34" s="12"/>
      <c r="L34" s="12"/>
      <c r="M34" s="12"/>
      <c r="N34" s="12"/>
      <c r="O34" s="12"/>
      <c r="P34" s="12"/>
      <c r="Q34" s="12"/>
    </row>
    <row r="35" spans="1:18" ht="18" thickTop="1" thickBot="1" x14ac:dyDescent="0.35">
      <c r="A35" s="12"/>
      <c r="B35" s="12"/>
      <c r="C35" s="12"/>
      <c r="D35" s="12"/>
      <c r="E35" s="12"/>
      <c r="F35" s="12"/>
      <c r="G35" s="279">
        <f>SUM(G2:G34)</f>
        <v>0</v>
      </c>
      <c r="H35" s="280">
        <f>SUM(H2:H34)</f>
        <v>0</v>
      </c>
      <c r="I35" s="281">
        <f>SUM(I2:I34)</f>
        <v>0</v>
      </c>
      <c r="J35" s="281">
        <f>SUM(J2:J34)</f>
        <v>0</v>
      </c>
      <c r="K35" s="12"/>
      <c r="L35" s="12"/>
      <c r="M35" s="12"/>
      <c r="N35" s="12"/>
      <c r="O35" s="12"/>
      <c r="P35" s="12"/>
      <c r="Q35" s="12"/>
      <c r="R35" s="12"/>
    </row>
    <row r="36" spans="1:18" ht="18" thickTop="1" thickBo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7.25" thickBot="1" x14ac:dyDescent="0.35">
      <c r="A37" s="12"/>
      <c r="B37" s="12"/>
      <c r="C37" s="378" t="s">
        <v>10</v>
      </c>
      <c r="D37" s="379"/>
      <c r="E37" s="380"/>
      <c r="F37" s="381"/>
      <c r="G37" s="382"/>
      <c r="H37" s="12"/>
      <c r="I37" s="282" t="s">
        <v>19</v>
      </c>
      <c r="J37" s="283" t="s">
        <v>21</v>
      </c>
      <c r="K37" s="284" t="s">
        <v>22</v>
      </c>
      <c r="L37" s="12"/>
      <c r="M37" s="310" t="s">
        <v>11</v>
      </c>
      <c r="N37" s="383" t="s">
        <v>12</v>
      </c>
      <c r="O37" s="384"/>
      <c r="P37" s="385" t="s">
        <v>13</v>
      </c>
      <c r="Q37" s="384"/>
      <c r="R37" s="12"/>
    </row>
    <row r="38" spans="1:18" x14ac:dyDescent="0.3">
      <c r="A38" s="12"/>
      <c r="B38" s="12"/>
      <c r="C38" s="355" t="s">
        <v>26</v>
      </c>
      <c r="D38" s="356"/>
      <c r="E38" s="357" t="e">
        <f>E37*J38/K38</f>
        <v>#DIV/0!</v>
      </c>
      <c r="F38" s="358"/>
      <c r="G38" s="359"/>
      <c r="H38" s="12"/>
      <c r="I38" s="360" t="s">
        <v>25</v>
      </c>
      <c r="J38" s="285"/>
      <c r="K38" s="286"/>
      <c r="L38" s="12"/>
      <c r="M38" s="363">
        <v>25</v>
      </c>
      <c r="N38" s="287"/>
      <c r="O38" s="288"/>
      <c r="P38" s="289"/>
      <c r="Q38" s="288"/>
      <c r="R38" s="12"/>
    </row>
    <row r="39" spans="1:18" x14ac:dyDescent="0.3">
      <c r="A39" s="12"/>
      <c r="B39" s="12"/>
      <c r="C39" s="355" t="s">
        <v>28</v>
      </c>
      <c r="D39" s="356"/>
      <c r="E39" s="357">
        <f>I35</f>
        <v>0</v>
      </c>
      <c r="F39" s="358"/>
      <c r="G39" s="359"/>
      <c r="H39" s="12"/>
      <c r="I39" s="361"/>
      <c r="J39" s="290" t="s">
        <v>23</v>
      </c>
      <c r="K39" s="286"/>
      <c r="L39" s="291"/>
      <c r="M39" s="364"/>
      <c r="N39" s="292" t="s">
        <v>14</v>
      </c>
      <c r="O39" s="53" t="s">
        <v>15</v>
      </c>
      <c r="P39" s="293" t="s">
        <v>14</v>
      </c>
      <c r="Q39" s="53" t="s">
        <v>16</v>
      </c>
      <c r="R39" s="12"/>
    </row>
    <row r="40" spans="1:18" ht="17.25" thickBot="1" x14ac:dyDescent="0.35">
      <c r="A40" s="12"/>
      <c r="B40" s="12"/>
      <c r="C40" s="355" t="s">
        <v>29</v>
      </c>
      <c r="D40" s="356"/>
      <c r="E40" s="366">
        <f>J35</f>
        <v>0</v>
      </c>
      <c r="F40" s="367"/>
      <c r="G40" s="368"/>
      <c r="H40" s="12"/>
      <c r="I40" s="362"/>
      <c r="J40" s="294" t="s">
        <v>24</v>
      </c>
      <c r="K40" s="295"/>
      <c r="L40" s="291"/>
      <c r="M40" s="365"/>
      <c r="N40" s="292" t="s">
        <v>17</v>
      </c>
      <c r="O40" s="53">
        <v>300</v>
      </c>
      <c r="P40" s="293" t="s">
        <v>18</v>
      </c>
      <c r="Q40" s="53">
        <v>1.8</v>
      </c>
      <c r="R40" s="12"/>
    </row>
    <row r="41" spans="1:18" x14ac:dyDescent="0.3">
      <c r="A41" s="12"/>
      <c r="B41" s="12"/>
      <c r="C41" s="355" t="s">
        <v>30</v>
      </c>
      <c r="D41" s="356"/>
      <c r="E41" s="366"/>
      <c r="F41" s="367"/>
      <c r="G41" s="368"/>
      <c r="H41" s="12"/>
      <c r="I41" s="296"/>
      <c r="J41" s="296"/>
      <c r="K41" s="296"/>
      <c r="L41" s="296"/>
      <c r="N41" s="292">
        <v>10</v>
      </c>
      <c r="O41" s="53">
        <v>310</v>
      </c>
      <c r="P41" s="293">
        <v>5</v>
      </c>
      <c r="Q41" s="53">
        <v>1.9</v>
      </c>
      <c r="R41" s="12"/>
    </row>
    <row r="42" spans="1:18" ht="17.25" thickBot="1" x14ac:dyDescent="0.35">
      <c r="A42" s="12"/>
      <c r="B42" s="12"/>
      <c r="C42" s="355" t="s">
        <v>31</v>
      </c>
      <c r="D42" s="356"/>
      <c r="E42" s="366" t="e">
        <f>E38-E39-E40</f>
        <v>#DIV/0!</v>
      </c>
      <c r="F42" s="367"/>
      <c r="G42" s="368"/>
      <c r="H42" s="12"/>
      <c r="I42" s="12"/>
      <c r="J42" s="12"/>
      <c r="K42" s="297"/>
      <c r="L42" s="12"/>
      <c r="M42" s="12"/>
      <c r="N42" s="292">
        <v>15</v>
      </c>
      <c r="O42" s="53">
        <v>320</v>
      </c>
      <c r="P42" s="293">
        <v>10</v>
      </c>
      <c r="Q42" s="53">
        <v>2</v>
      </c>
      <c r="R42" s="12"/>
    </row>
    <row r="43" spans="1:18" x14ac:dyDescent="0.3">
      <c r="A43" s="12"/>
      <c r="B43" s="12"/>
      <c r="C43" s="355" t="s">
        <v>27</v>
      </c>
      <c r="D43" s="356"/>
      <c r="E43" s="389" t="e">
        <f>E42*0.033</f>
        <v>#DIV/0!</v>
      </c>
      <c r="F43" s="367"/>
      <c r="G43" s="368"/>
      <c r="H43" s="12"/>
      <c r="I43" s="282" t="s">
        <v>20</v>
      </c>
      <c r="J43" s="298" t="s">
        <v>33</v>
      </c>
      <c r="K43" s="299" t="s">
        <v>34</v>
      </c>
      <c r="L43" s="12"/>
      <c r="M43" s="300" t="s">
        <v>11</v>
      </c>
      <c r="N43" s="292">
        <v>20</v>
      </c>
      <c r="O43" s="53">
        <v>330</v>
      </c>
      <c r="P43" s="293">
        <v>15</v>
      </c>
      <c r="Q43" s="53">
        <v>2.1</v>
      </c>
      <c r="R43" s="12"/>
    </row>
    <row r="44" spans="1:18" ht="17.25" thickBot="1" x14ac:dyDescent="0.35">
      <c r="A44" s="12"/>
      <c r="B44" s="12"/>
      <c r="C44" s="390" t="s">
        <v>32</v>
      </c>
      <c r="D44" s="391"/>
      <c r="E44" s="392" t="e">
        <f>E42-E41-E43</f>
        <v>#DIV/0!</v>
      </c>
      <c r="F44" s="393"/>
      <c r="G44" s="394"/>
      <c r="H44" s="12"/>
      <c r="I44" s="395"/>
      <c r="J44" s="301"/>
      <c r="K44" s="302"/>
      <c r="L44" s="408"/>
      <c r="M44" s="397"/>
      <c r="N44" s="292">
        <v>25</v>
      </c>
      <c r="O44" s="53">
        <v>340</v>
      </c>
      <c r="P44" s="293">
        <v>20</v>
      </c>
      <c r="Q44" s="53">
        <v>2.2000000000000002</v>
      </c>
      <c r="R44" s="12"/>
    </row>
    <row r="45" spans="1:18" ht="17.25" thickBot="1" x14ac:dyDescent="0.35">
      <c r="A45" s="12"/>
      <c r="B45" s="12"/>
      <c r="C45" s="12"/>
      <c r="D45" s="12"/>
      <c r="E45" s="12"/>
      <c r="F45" s="12"/>
      <c r="G45" s="303"/>
      <c r="H45" s="12"/>
      <c r="I45" s="396"/>
      <c r="J45" s="304" t="s">
        <v>35</v>
      </c>
      <c r="K45" s="305"/>
      <c r="L45" s="408"/>
      <c r="M45" s="365"/>
      <c r="N45" s="292">
        <v>30</v>
      </c>
      <c r="O45" s="53">
        <v>350</v>
      </c>
      <c r="P45" s="293">
        <v>25</v>
      </c>
      <c r="Q45" s="53">
        <v>2.2999999999999998</v>
      </c>
      <c r="R45" s="12"/>
    </row>
    <row r="46" spans="1:18" ht="17.25" thickBot="1" x14ac:dyDescent="0.35">
      <c r="A46" s="12"/>
      <c r="B46" s="12"/>
      <c r="C46" s="12"/>
      <c r="D46" s="12"/>
      <c r="E46" s="12"/>
      <c r="F46" s="12"/>
      <c r="G46" s="12"/>
      <c r="H46" s="303"/>
      <c r="I46" s="398"/>
      <c r="J46" s="398"/>
      <c r="K46" s="398"/>
      <c r="L46" s="398"/>
      <c r="N46" s="292">
        <v>35</v>
      </c>
      <c r="O46" s="53">
        <v>360</v>
      </c>
      <c r="P46" s="293">
        <v>30</v>
      </c>
      <c r="Q46" s="53">
        <v>2.4</v>
      </c>
      <c r="R46" s="12"/>
    </row>
    <row r="47" spans="1:18" ht="17.25" thickBot="1" x14ac:dyDescent="0.35">
      <c r="A47" s="12"/>
      <c r="B47" s="12"/>
      <c r="C47" s="12"/>
      <c r="D47" s="12"/>
      <c r="E47" s="12"/>
      <c r="F47" s="12"/>
      <c r="G47" s="12"/>
      <c r="H47" s="12"/>
      <c r="I47" s="399" t="s">
        <v>36</v>
      </c>
      <c r="J47" s="400"/>
      <c r="K47" s="401"/>
      <c r="L47" s="12"/>
      <c r="M47" s="12"/>
      <c r="N47" s="292">
        <v>40</v>
      </c>
      <c r="O47" s="53">
        <v>370</v>
      </c>
      <c r="P47" s="293">
        <v>35</v>
      </c>
      <c r="Q47" s="53">
        <v>2.5</v>
      </c>
      <c r="R47" s="12"/>
    </row>
    <row r="48" spans="1:18" x14ac:dyDescent="0.3">
      <c r="A48" s="12"/>
      <c r="B48" s="12"/>
      <c r="C48" s="12"/>
      <c r="D48" s="12"/>
      <c r="E48" s="12"/>
      <c r="F48" s="12"/>
      <c r="G48" s="306"/>
      <c r="H48" s="12"/>
      <c r="I48" s="402"/>
      <c r="J48" s="403"/>
      <c r="K48" s="404"/>
      <c r="L48" s="12"/>
      <c r="M48" s="12"/>
      <c r="N48" s="292">
        <v>45</v>
      </c>
      <c r="O48" s="53">
        <v>380</v>
      </c>
      <c r="P48" s="293">
        <v>40</v>
      </c>
      <c r="Q48" s="53">
        <v>2.6</v>
      </c>
      <c r="R48" s="12"/>
    </row>
    <row r="49" spans="1:18" x14ac:dyDescent="0.3">
      <c r="A49" s="12"/>
      <c r="B49" s="12"/>
      <c r="C49" s="12"/>
      <c r="D49" s="12"/>
      <c r="E49" s="12"/>
      <c r="F49" s="12"/>
      <c r="G49" s="12"/>
      <c r="H49" s="12"/>
      <c r="I49" s="405"/>
      <c r="J49" s="406"/>
      <c r="K49" s="407"/>
      <c r="L49" s="12"/>
      <c r="M49" s="12"/>
      <c r="N49" s="292">
        <v>50</v>
      </c>
      <c r="O49" s="53">
        <v>390</v>
      </c>
      <c r="P49" s="293">
        <v>45</v>
      </c>
      <c r="Q49" s="53">
        <v>2.7</v>
      </c>
      <c r="R49" s="12"/>
    </row>
    <row r="50" spans="1:18" ht="17.25" thickBot="1" x14ac:dyDescent="0.35">
      <c r="A50" s="12"/>
      <c r="B50" s="12"/>
      <c r="C50" s="12"/>
      <c r="D50" s="12"/>
      <c r="E50" s="12"/>
      <c r="F50" s="12"/>
      <c r="G50" s="12"/>
      <c r="H50" s="12"/>
      <c r="I50" s="386"/>
      <c r="J50" s="387"/>
      <c r="K50" s="388"/>
      <c r="L50" s="12"/>
      <c r="M50" s="12"/>
      <c r="N50" s="292">
        <v>55</v>
      </c>
      <c r="O50" s="53">
        <v>400</v>
      </c>
      <c r="P50" s="293">
        <v>50</v>
      </c>
      <c r="Q50" s="53">
        <v>2.8</v>
      </c>
      <c r="R50" s="12"/>
    </row>
    <row r="51" spans="1:1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92">
        <v>60</v>
      </c>
      <c r="O51" s="53">
        <v>410</v>
      </c>
      <c r="P51" s="293">
        <v>55</v>
      </c>
      <c r="Q51" s="53">
        <v>2.9</v>
      </c>
      <c r="R51" s="12"/>
    </row>
    <row r="52" spans="1:1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92">
        <v>65</v>
      </c>
      <c r="O52" s="53">
        <v>420</v>
      </c>
      <c r="P52" s="293">
        <v>60</v>
      </c>
      <c r="Q52" s="53">
        <v>3</v>
      </c>
      <c r="R52" s="12"/>
    </row>
    <row r="53" spans="1:18" ht="17.2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307">
        <v>70</v>
      </c>
      <c r="O53" s="308">
        <v>430</v>
      </c>
      <c r="P53" s="309">
        <v>65</v>
      </c>
      <c r="Q53" s="308">
        <v>3.1</v>
      </c>
      <c r="R53" s="12"/>
    </row>
    <row r="54" spans="1:1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92">
        <v>75</v>
      </c>
      <c r="O54" s="53">
        <v>440</v>
      </c>
      <c r="P54" s="293">
        <v>70</v>
      </c>
      <c r="Q54" s="53">
        <v>3.2</v>
      </c>
      <c r="R54" s="12"/>
    </row>
    <row r="55" spans="1:18" ht="17.25" thickBot="1" x14ac:dyDescent="0.35">
      <c r="N55" s="307">
        <v>80</v>
      </c>
      <c r="O55" s="308">
        <v>450</v>
      </c>
      <c r="P55" s="309">
        <v>75</v>
      </c>
      <c r="Q55" s="308">
        <v>3.3</v>
      </c>
    </row>
    <row r="56" spans="1:18" x14ac:dyDescent="0.3">
      <c r="N56" s="292">
        <v>85</v>
      </c>
      <c r="O56" s="53">
        <v>460</v>
      </c>
      <c r="P56" s="293">
        <v>80</v>
      </c>
      <c r="Q56" s="53">
        <v>3.4</v>
      </c>
    </row>
    <row r="57" spans="1:18" ht="17.25" thickBot="1" x14ac:dyDescent="0.35">
      <c r="N57" s="307">
        <v>90</v>
      </c>
      <c r="O57" s="308">
        <v>470</v>
      </c>
      <c r="P57" s="309">
        <v>85</v>
      </c>
      <c r="Q57" s="308">
        <v>3.5</v>
      </c>
    </row>
    <row r="58" spans="1:18" x14ac:dyDescent="0.3">
      <c r="N58" s="292">
        <v>95</v>
      </c>
      <c r="O58" s="53">
        <v>480</v>
      </c>
      <c r="P58" s="293">
        <v>90</v>
      </c>
      <c r="Q58" s="53">
        <v>3.6</v>
      </c>
    </row>
    <row r="59" spans="1:18" ht="17.25" thickBot="1" x14ac:dyDescent="0.35">
      <c r="N59" s="307">
        <v>100</v>
      </c>
      <c r="O59" s="308">
        <v>490</v>
      </c>
      <c r="P59" s="309">
        <v>95</v>
      </c>
      <c r="Q59" s="308">
        <v>3.7</v>
      </c>
    </row>
    <row r="60" spans="1:18" x14ac:dyDescent="0.3">
      <c r="N60" s="292">
        <v>105</v>
      </c>
      <c r="O60" s="53">
        <v>500</v>
      </c>
      <c r="P60" s="293">
        <v>100</v>
      </c>
      <c r="Q60" s="53">
        <v>3.8</v>
      </c>
    </row>
    <row r="61" spans="1:18" ht="17.25" thickBot="1" x14ac:dyDescent="0.35">
      <c r="N61" s="307">
        <v>110</v>
      </c>
      <c r="O61" s="308">
        <v>510</v>
      </c>
      <c r="P61" s="309">
        <v>105</v>
      </c>
      <c r="Q61" s="308">
        <v>3.9</v>
      </c>
    </row>
    <row r="62" spans="1:18" x14ac:dyDescent="0.3">
      <c r="N62" s="292">
        <v>115</v>
      </c>
      <c r="O62" s="53">
        <v>520</v>
      </c>
      <c r="P62" s="293">
        <v>110</v>
      </c>
      <c r="Q62" s="53">
        <v>4</v>
      </c>
    </row>
    <row r="63" spans="1:18" ht="17.25" thickBot="1" x14ac:dyDescent="0.35">
      <c r="N63" s="307">
        <v>120</v>
      </c>
      <c r="O63" s="308">
        <v>530</v>
      </c>
      <c r="P63" s="309">
        <v>115</v>
      </c>
      <c r="Q63" s="308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M44:M45"/>
    <mergeCell ref="I46:L46"/>
    <mergeCell ref="I47:K47"/>
    <mergeCell ref="I48:K48"/>
    <mergeCell ref="I49:K49"/>
    <mergeCell ref="L44:L45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L1:Q27"/>
    <mergeCell ref="C37:D37"/>
    <mergeCell ref="E37:G37"/>
    <mergeCell ref="N37:O37"/>
    <mergeCell ref="P37:Q37"/>
    <mergeCell ref="C38:D38"/>
    <mergeCell ref="E38:G38"/>
    <mergeCell ref="I38:I40"/>
    <mergeCell ref="M38:M40"/>
    <mergeCell ref="C39:D39"/>
    <mergeCell ref="E39:G39"/>
    <mergeCell ref="C40:D40"/>
    <mergeCell ref="E40:G40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4" tint="-0.249977111117893"/>
  </sheetPr>
  <dimension ref="A1:V64"/>
  <sheetViews>
    <sheetView showGridLines="0" zoomScale="90" zoomScaleNormal="90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G26" sqref="G26"/>
    </sheetView>
  </sheetViews>
  <sheetFormatPr defaultColWidth="10" defaultRowHeight="16.5" customHeight="1" x14ac:dyDescent="0.3"/>
  <cols>
    <col min="1" max="1" width="12.5" style="179" customWidth="1"/>
    <col min="2" max="2" width="15.25" style="179" customWidth="1"/>
    <col min="3" max="3" width="11.375" style="179" customWidth="1"/>
    <col min="4" max="4" width="15.75" style="179" customWidth="1"/>
    <col min="5" max="5" width="25.375" style="179" bestFit="1" customWidth="1"/>
    <col min="6" max="6" width="14.125" style="180" customWidth="1"/>
    <col min="7" max="7" width="15.375" style="179" bestFit="1" customWidth="1"/>
    <col min="8" max="8" width="16.375" style="180" customWidth="1"/>
    <col min="9" max="9" width="5.125" style="180" customWidth="1"/>
    <col min="10" max="11" width="10" style="179"/>
    <col min="12" max="12" width="10.75" style="180" bestFit="1" customWidth="1"/>
    <col min="13" max="22" width="10" style="179"/>
    <col min="23" max="16384" width="10" style="178"/>
  </cols>
  <sheetData>
    <row r="1" spans="1:22" s="179" customFormat="1" ht="21.75" customHeight="1" x14ac:dyDescent="0.3">
      <c r="A1" s="269"/>
      <c r="B1" s="268" t="s">
        <v>127</v>
      </c>
      <c r="C1" s="268" t="s">
        <v>126</v>
      </c>
      <c r="D1" s="267" t="s">
        <v>125</v>
      </c>
      <c r="E1" s="267" t="s">
        <v>124</v>
      </c>
      <c r="F1" s="266" t="s">
        <v>123</v>
      </c>
      <c r="G1" s="265" t="s">
        <v>122</v>
      </c>
      <c r="H1" s="264" t="s">
        <v>121</v>
      </c>
      <c r="I1" s="180"/>
      <c r="L1" s="180"/>
    </row>
    <row r="2" spans="1:22" ht="16.5" customHeight="1" x14ac:dyDescent="0.3">
      <c r="A2" s="224"/>
      <c r="B2" s="220"/>
      <c r="C2" s="220"/>
      <c r="D2" s="228"/>
      <c r="E2" s="263"/>
      <c r="F2" s="218">
        <f>SUM(E2/22)</f>
        <v>0</v>
      </c>
      <c r="G2" s="217"/>
      <c r="H2" s="216">
        <f>SUM(F2*G2)</f>
        <v>0</v>
      </c>
      <c r="I2" s="257"/>
      <c r="J2" s="178"/>
      <c r="K2" s="178"/>
      <c r="L2" s="260"/>
      <c r="M2" s="178"/>
      <c r="N2" s="178"/>
      <c r="O2" s="178"/>
      <c r="P2" s="178"/>
      <c r="Q2" s="178"/>
      <c r="R2" s="178"/>
      <c r="S2" s="178"/>
      <c r="T2" s="178"/>
      <c r="U2" s="178"/>
      <c r="V2" s="178"/>
    </row>
    <row r="3" spans="1:22" ht="16.5" customHeight="1" x14ac:dyDescent="0.3">
      <c r="A3" s="224" t="s">
        <v>120</v>
      </c>
      <c r="B3" s="250" t="s">
        <v>268</v>
      </c>
      <c r="C3" s="220" t="s">
        <v>119</v>
      </c>
      <c r="D3" s="228" t="s">
        <v>116</v>
      </c>
      <c r="E3" s="251">
        <v>300</v>
      </c>
      <c r="F3" s="218">
        <f>3000000/31</f>
        <v>96774.193548387091</v>
      </c>
      <c r="G3" s="217">
        <f>실장!H34</f>
        <v>26</v>
      </c>
      <c r="H3" s="216">
        <f>SUM(F3*G3)</f>
        <v>2516129.0322580645</v>
      </c>
      <c r="I3" s="262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</row>
    <row r="4" spans="1:22" ht="16.5" customHeight="1" x14ac:dyDescent="0.3">
      <c r="A4" s="224"/>
      <c r="B4" s="220"/>
      <c r="C4" s="220"/>
      <c r="D4" s="228"/>
      <c r="E4" s="261"/>
      <c r="F4" s="218"/>
      <c r="G4" s="217"/>
      <c r="H4" s="216">
        <f>SUM(F4*G4)</f>
        <v>0</v>
      </c>
      <c r="I4" s="257"/>
      <c r="J4" s="178"/>
      <c r="K4" s="178"/>
      <c r="L4" s="260"/>
      <c r="M4" s="178"/>
      <c r="N4" s="178"/>
      <c r="O4" s="178"/>
      <c r="P4" s="178"/>
      <c r="Q4" s="178"/>
      <c r="R4" s="178"/>
      <c r="S4" s="178"/>
      <c r="T4" s="178"/>
      <c r="U4" s="178"/>
      <c r="V4" s="178"/>
    </row>
    <row r="5" spans="1:22" ht="16.5" customHeight="1" x14ac:dyDescent="0.3">
      <c r="A5" s="224"/>
      <c r="B5" s="220"/>
      <c r="C5" s="220"/>
      <c r="D5" s="255"/>
      <c r="E5" s="228"/>
      <c r="F5" s="218"/>
      <c r="G5" s="217"/>
      <c r="H5" s="216">
        <f>SUM(E5*G5)</f>
        <v>0</v>
      </c>
      <c r="I5" s="257"/>
      <c r="J5" s="178"/>
      <c r="K5" s="178"/>
      <c r="L5" s="260"/>
      <c r="M5" s="178"/>
      <c r="N5" s="178"/>
      <c r="O5" s="178"/>
      <c r="P5" s="178"/>
      <c r="Q5" s="178"/>
      <c r="R5" s="178"/>
      <c r="S5" s="178"/>
      <c r="T5" s="178"/>
      <c r="U5" s="178"/>
      <c r="V5" s="178"/>
    </row>
    <row r="6" spans="1:22" ht="16.5" customHeight="1" x14ac:dyDescent="0.3">
      <c r="A6" s="224"/>
      <c r="B6" s="220"/>
      <c r="C6" s="220"/>
      <c r="D6" s="228"/>
      <c r="E6" s="228"/>
      <c r="F6" s="218"/>
      <c r="G6" s="217"/>
      <c r="H6" s="216">
        <f>SUM(F6*G6)</f>
        <v>0</v>
      </c>
      <c r="I6" s="257"/>
      <c r="J6" s="178"/>
      <c r="K6" s="178"/>
      <c r="L6" s="260"/>
      <c r="M6" s="178"/>
      <c r="N6" s="178"/>
      <c r="O6" s="178"/>
      <c r="P6" s="178"/>
      <c r="Q6" s="178"/>
      <c r="R6" s="178"/>
      <c r="S6" s="178"/>
      <c r="T6" s="178"/>
      <c r="U6" s="178"/>
      <c r="V6" s="178"/>
    </row>
    <row r="7" spans="1:22" ht="16.5" customHeight="1" x14ac:dyDescent="0.3">
      <c r="A7" s="222" t="s">
        <v>118</v>
      </c>
      <c r="B7" s="221" t="s">
        <v>269</v>
      </c>
      <c r="C7" s="221" t="s">
        <v>262</v>
      </c>
      <c r="D7" s="228" t="s">
        <v>264</v>
      </c>
      <c r="E7" s="259">
        <v>230</v>
      </c>
      <c r="F7" s="218">
        <f>2300000/31</f>
        <v>74193.548387096773</v>
      </c>
      <c r="G7" s="217">
        <f>태환!H34</f>
        <v>25</v>
      </c>
      <c r="H7" s="216">
        <f>SUM(F7*G7)</f>
        <v>1854838.7096774194</v>
      </c>
      <c r="I7" s="257"/>
      <c r="J7" s="178"/>
      <c r="K7" s="178"/>
      <c r="L7" s="187"/>
      <c r="M7" s="178"/>
      <c r="N7" s="178"/>
      <c r="O7" s="178"/>
      <c r="P7" s="178"/>
      <c r="Q7" s="178"/>
      <c r="R7" s="178"/>
      <c r="S7" s="178"/>
      <c r="T7" s="178"/>
      <c r="U7" s="178"/>
      <c r="V7" s="178"/>
    </row>
    <row r="8" spans="1:22" ht="16.5" customHeight="1" x14ac:dyDescent="0.3">
      <c r="A8" s="222" t="s">
        <v>118</v>
      </c>
      <c r="B8" s="258" t="s">
        <v>270</v>
      </c>
      <c r="C8" s="221" t="s">
        <v>262</v>
      </c>
      <c r="D8" s="228" t="s">
        <v>263</v>
      </c>
      <c r="E8" s="228">
        <v>230</v>
      </c>
      <c r="F8" s="218">
        <f>2300000/31</f>
        <v>74193.548387096773</v>
      </c>
      <c r="G8" s="217">
        <f>영민!H34</f>
        <v>26</v>
      </c>
      <c r="H8" s="216">
        <f>SUM(F8*G8)</f>
        <v>1929032.2580645161</v>
      </c>
      <c r="I8" s="257"/>
      <c r="J8" s="178"/>
      <c r="K8" s="178"/>
      <c r="L8" s="187"/>
      <c r="M8" s="178"/>
      <c r="N8" s="178"/>
      <c r="O8" s="178"/>
      <c r="P8" s="178"/>
      <c r="Q8" s="178"/>
      <c r="R8" s="178"/>
      <c r="S8" s="178"/>
      <c r="T8" s="178"/>
      <c r="U8" s="178"/>
      <c r="V8" s="178"/>
    </row>
    <row r="9" spans="1:22" ht="16.5" customHeight="1" x14ac:dyDescent="0.3">
      <c r="A9" s="222" t="s">
        <v>117</v>
      </c>
      <c r="B9" s="221"/>
      <c r="C9" s="221"/>
      <c r="D9" s="228"/>
      <c r="E9" s="228"/>
      <c r="F9" s="218"/>
      <c r="G9" s="217"/>
      <c r="H9" s="216">
        <f>SUM(F9*G9)</f>
        <v>0</v>
      </c>
      <c r="I9" s="257"/>
      <c r="J9" s="178"/>
      <c r="K9" s="178"/>
      <c r="L9" s="187"/>
      <c r="M9" s="178"/>
      <c r="N9" s="178"/>
      <c r="O9" s="178"/>
      <c r="P9" s="178"/>
      <c r="Q9" s="178"/>
      <c r="R9" s="178"/>
      <c r="S9" s="178"/>
      <c r="T9" s="178"/>
      <c r="U9" s="178"/>
      <c r="V9" s="178"/>
    </row>
    <row r="10" spans="1:22" ht="16.5" customHeight="1" x14ac:dyDescent="0.3">
      <c r="B10" s="190"/>
      <c r="C10" s="190"/>
      <c r="D10" s="205"/>
      <c r="E10" s="256"/>
      <c r="F10" s="189"/>
      <c r="G10" s="188"/>
      <c r="H10" s="237"/>
      <c r="I10" s="253"/>
      <c r="J10" s="178"/>
      <c r="K10" s="178"/>
      <c r="L10" s="187"/>
      <c r="M10" s="178"/>
      <c r="N10" s="178"/>
      <c r="O10" s="178"/>
      <c r="P10" s="178"/>
      <c r="Q10" s="178"/>
      <c r="R10" s="178"/>
      <c r="S10" s="178"/>
      <c r="T10" s="178"/>
      <c r="U10" s="178"/>
      <c r="V10" s="178"/>
    </row>
    <row r="11" spans="1:22" ht="16.5" customHeight="1" x14ac:dyDescent="0.3">
      <c r="A11" s="224"/>
      <c r="B11" s="220"/>
      <c r="C11" s="220"/>
      <c r="D11" s="255"/>
      <c r="E11" s="254"/>
      <c r="F11" s="233"/>
      <c r="G11" s="217"/>
      <c r="H11" s="216">
        <f>SUM(F11*G11)</f>
        <v>0</v>
      </c>
      <c r="I11" s="253"/>
      <c r="J11" s="178"/>
      <c r="K11" s="178"/>
      <c r="L11" s="187"/>
      <c r="M11" s="178"/>
      <c r="N11" s="178"/>
      <c r="O11" s="178"/>
      <c r="P11" s="178"/>
      <c r="Q11" s="178"/>
      <c r="R11" s="178"/>
      <c r="S11" s="178"/>
      <c r="T11" s="178"/>
      <c r="U11" s="178"/>
      <c r="V11" s="178"/>
    </row>
    <row r="12" spans="1:22" ht="16.5" customHeight="1" x14ac:dyDescent="0.3">
      <c r="B12" s="190"/>
      <c r="C12" s="190"/>
      <c r="D12" s="205"/>
      <c r="E12" s="238"/>
      <c r="F12" s="189"/>
      <c r="G12" s="188"/>
      <c r="H12" s="237"/>
      <c r="I12" s="253"/>
      <c r="J12" s="178"/>
      <c r="K12" s="178"/>
      <c r="L12" s="187"/>
      <c r="M12" s="178"/>
      <c r="N12" s="178"/>
      <c r="O12" s="178"/>
      <c r="P12" s="178"/>
      <c r="Q12" s="178"/>
      <c r="R12" s="178"/>
      <c r="S12" s="178"/>
      <c r="T12" s="178"/>
      <c r="U12" s="178"/>
      <c r="V12" s="178"/>
    </row>
    <row r="13" spans="1:22" ht="16.5" customHeight="1" x14ac:dyDescent="0.3">
      <c r="A13" s="224" t="s">
        <v>115</v>
      </c>
      <c r="B13" s="220" t="s">
        <v>265</v>
      </c>
      <c r="C13" s="221" t="s">
        <v>266</v>
      </c>
      <c r="D13" s="235" t="s">
        <v>267</v>
      </c>
      <c r="E13" s="251">
        <v>800</v>
      </c>
      <c r="F13" s="233">
        <f>8000000/16</f>
        <v>500000</v>
      </c>
      <c r="G13" s="353">
        <f>이지M!H35</f>
        <v>20</v>
      </c>
      <c r="H13" s="229">
        <f t="shared" ref="H13:H23" si="0">SUM(F13*G13)</f>
        <v>10000000</v>
      </c>
      <c r="I13" s="252"/>
      <c r="K13" s="178"/>
      <c r="L13" s="187"/>
      <c r="M13" s="178"/>
      <c r="N13" s="178"/>
      <c r="O13" s="178"/>
      <c r="P13" s="178"/>
      <c r="Q13" s="178"/>
      <c r="R13" s="178"/>
      <c r="S13" s="178"/>
      <c r="T13" s="178"/>
      <c r="U13" s="178"/>
      <c r="V13" s="178"/>
    </row>
    <row r="14" spans="1:22" ht="16.5" customHeight="1" x14ac:dyDescent="0.3">
      <c r="A14" s="224" t="s">
        <v>115</v>
      </c>
      <c r="B14" s="220"/>
      <c r="C14" s="221"/>
      <c r="D14" s="228"/>
      <c r="E14" s="251"/>
      <c r="F14" s="218"/>
      <c r="G14" s="353"/>
      <c r="H14" s="229">
        <f t="shared" si="0"/>
        <v>0</v>
      </c>
      <c r="I14" s="187"/>
      <c r="K14" s="178"/>
      <c r="L14" s="187"/>
      <c r="M14" s="178"/>
      <c r="N14" s="178"/>
      <c r="O14" s="178"/>
      <c r="P14" s="178"/>
      <c r="Q14" s="178"/>
      <c r="R14" s="178"/>
      <c r="S14" s="178"/>
      <c r="T14" s="178"/>
      <c r="U14" s="178"/>
      <c r="V14" s="178"/>
    </row>
    <row r="15" spans="1:22" ht="16.5" customHeight="1" x14ac:dyDescent="0.3">
      <c r="A15" s="224" t="s">
        <v>115</v>
      </c>
      <c r="B15" s="220"/>
      <c r="C15" s="221"/>
      <c r="D15" s="228"/>
      <c r="E15" s="251"/>
      <c r="F15" s="218"/>
      <c r="G15" s="353"/>
      <c r="H15" s="229">
        <f t="shared" si="0"/>
        <v>0</v>
      </c>
      <c r="I15" s="187"/>
      <c r="K15" s="178"/>
      <c r="L15" s="187"/>
      <c r="M15" s="178"/>
      <c r="N15" s="178"/>
      <c r="O15" s="178"/>
      <c r="P15" s="178"/>
      <c r="Q15" s="178"/>
      <c r="R15" s="178"/>
      <c r="S15" s="178"/>
      <c r="T15" s="178"/>
      <c r="U15" s="178"/>
      <c r="V15" s="178"/>
    </row>
    <row r="16" spans="1:22" s="208" customFormat="1" ht="16.5" customHeight="1" x14ac:dyDescent="0.3">
      <c r="A16" s="224" t="s">
        <v>115</v>
      </c>
      <c r="B16" s="348"/>
      <c r="C16" s="348"/>
      <c r="D16" s="349"/>
      <c r="E16" s="350"/>
      <c r="F16" s="351"/>
      <c r="G16" s="354"/>
      <c r="H16" s="229">
        <f t="shared" si="0"/>
        <v>0</v>
      </c>
      <c r="I16" s="209"/>
      <c r="L16" s="209"/>
    </row>
    <row r="17" spans="1:22" ht="16.5" customHeight="1" x14ac:dyDescent="0.3">
      <c r="A17" s="222" t="s">
        <v>115</v>
      </c>
      <c r="B17" s="220"/>
      <c r="C17" s="221"/>
      <c r="D17" s="220"/>
      <c r="E17" s="219"/>
      <c r="F17" s="218"/>
      <c r="G17" s="353"/>
      <c r="H17" s="229">
        <f t="shared" si="0"/>
        <v>0</v>
      </c>
      <c r="I17" s="187"/>
      <c r="K17" s="178"/>
      <c r="L17" s="187"/>
      <c r="M17" s="178"/>
      <c r="N17" s="178"/>
      <c r="O17" s="178"/>
      <c r="P17" s="178"/>
      <c r="Q17" s="178"/>
      <c r="R17" s="178"/>
      <c r="S17" s="178"/>
      <c r="T17" s="178"/>
      <c r="U17" s="178"/>
      <c r="V17" s="178"/>
    </row>
    <row r="18" spans="1:22" s="208" customFormat="1" ht="16.5" customHeight="1" x14ac:dyDescent="0.3">
      <c r="A18" s="224" t="s">
        <v>115</v>
      </c>
      <c r="B18" s="348"/>
      <c r="C18" s="348"/>
      <c r="D18" s="349"/>
      <c r="E18" s="350"/>
      <c r="F18" s="351"/>
      <c r="G18" s="353"/>
      <c r="H18" s="229">
        <f t="shared" si="0"/>
        <v>0</v>
      </c>
      <c r="I18" s="209"/>
      <c r="L18" s="209"/>
    </row>
    <row r="19" spans="1:22" ht="16.5" customHeight="1" x14ac:dyDescent="0.3">
      <c r="A19" s="222" t="s">
        <v>115</v>
      </c>
      <c r="B19" s="352"/>
      <c r="C19" s="220"/>
      <c r="D19" s="220"/>
      <c r="E19" s="219"/>
      <c r="F19" s="218"/>
      <c r="G19" s="353"/>
      <c r="H19" s="229">
        <f t="shared" si="0"/>
        <v>0</v>
      </c>
      <c r="I19" s="187"/>
      <c r="K19" s="178"/>
      <c r="L19" s="187"/>
      <c r="M19" s="178"/>
      <c r="N19" s="178"/>
      <c r="O19" s="178"/>
      <c r="P19" s="178"/>
      <c r="Q19" s="178"/>
      <c r="R19" s="178"/>
      <c r="S19" s="178"/>
      <c r="T19" s="178"/>
      <c r="U19" s="178"/>
      <c r="V19" s="178"/>
    </row>
    <row r="20" spans="1:22" s="208" customFormat="1" ht="16.5" customHeight="1" x14ac:dyDescent="0.3">
      <c r="A20" s="224" t="s">
        <v>115</v>
      </c>
      <c r="B20" s="348"/>
      <c r="C20" s="348"/>
      <c r="D20" s="349"/>
      <c r="E20" s="350"/>
      <c r="F20" s="351"/>
      <c r="G20" s="354"/>
      <c r="H20" s="229">
        <f t="shared" si="0"/>
        <v>0</v>
      </c>
      <c r="I20" s="209"/>
      <c r="L20" s="209"/>
    </row>
    <row r="21" spans="1:22" ht="16.5" customHeight="1" x14ac:dyDescent="0.3">
      <c r="A21" s="222" t="s">
        <v>115</v>
      </c>
      <c r="B21" s="220"/>
      <c r="C21" s="221"/>
      <c r="D21" s="220"/>
      <c r="E21" s="219"/>
      <c r="F21" s="218"/>
      <c r="G21" s="353"/>
      <c r="H21" s="229">
        <f t="shared" si="0"/>
        <v>0</v>
      </c>
      <c r="I21" s="187"/>
      <c r="K21" s="178"/>
      <c r="L21" s="187"/>
      <c r="M21" s="178"/>
      <c r="N21" s="178"/>
      <c r="O21" s="178"/>
      <c r="P21" s="178"/>
      <c r="Q21" s="178"/>
      <c r="R21" s="178"/>
      <c r="S21" s="178"/>
      <c r="T21" s="178"/>
      <c r="U21" s="178"/>
      <c r="V21" s="178"/>
    </row>
    <row r="22" spans="1:22" s="208" customFormat="1" ht="16.5" customHeight="1" x14ac:dyDescent="0.3">
      <c r="A22" s="224" t="s">
        <v>115</v>
      </c>
      <c r="B22" s="348"/>
      <c r="C22" s="348"/>
      <c r="D22" s="349"/>
      <c r="E22" s="350"/>
      <c r="F22" s="351"/>
      <c r="G22" s="354"/>
      <c r="H22" s="229">
        <f t="shared" si="0"/>
        <v>0</v>
      </c>
      <c r="I22" s="209"/>
      <c r="L22" s="209"/>
    </row>
    <row r="23" spans="1:22" ht="16.5" customHeight="1" x14ac:dyDescent="0.3">
      <c r="A23" s="222" t="s">
        <v>115</v>
      </c>
      <c r="B23" s="220"/>
      <c r="C23" s="221"/>
      <c r="D23" s="220"/>
      <c r="E23" s="219"/>
      <c r="F23" s="218"/>
      <c r="G23" s="353"/>
      <c r="H23" s="229">
        <f t="shared" si="0"/>
        <v>0</v>
      </c>
      <c r="I23" s="187"/>
      <c r="K23" s="178"/>
      <c r="L23" s="187"/>
      <c r="M23" s="178"/>
      <c r="N23" s="178"/>
      <c r="O23" s="178"/>
      <c r="P23" s="178"/>
      <c r="Q23" s="178"/>
      <c r="R23" s="178"/>
      <c r="S23" s="178"/>
      <c r="T23" s="178"/>
      <c r="U23" s="178"/>
      <c r="V23" s="178"/>
    </row>
    <row r="24" spans="1:22" s="208" customFormat="1" ht="16.5" customHeight="1" x14ac:dyDescent="0.3">
      <c r="A24" s="211"/>
      <c r="B24" s="215"/>
      <c r="C24" s="215"/>
      <c r="D24" s="214"/>
      <c r="E24" s="213"/>
      <c r="F24" s="212"/>
      <c r="G24" s="211"/>
      <c r="H24" s="210"/>
      <c r="I24" s="209"/>
      <c r="L24" s="209"/>
    </row>
    <row r="25" spans="1:22" ht="16.5" customHeight="1" x14ac:dyDescent="0.3">
      <c r="A25" s="232"/>
      <c r="B25" s="249"/>
      <c r="C25" s="249"/>
      <c r="D25" s="249"/>
      <c r="E25" s="248"/>
      <c r="F25" s="247"/>
      <c r="G25" s="246"/>
      <c r="H25" s="216"/>
      <c r="I25" s="225"/>
      <c r="K25" s="178"/>
      <c r="L25" s="187"/>
      <c r="M25" s="178"/>
      <c r="N25" s="178"/>
      <c r="O25" s="178"/>
      <c r="P25" s="178"/>
      <c r="Q25" s="178"/>
      <c r="R25" s="178"/>
      <c r="S25" s="178"/>
      <c r="T25" s="178"/>
      <c r="U25" s="178"/>
      <c r="V25" s="178"/>
    </row>
    <row r="26" spans="1:22" ht="16.5" customHeight="1" x14ac:dyDescent="0.3">
      <c r="A26" s="224" t="s">
        <v>113</v>
      </c>
      <c r="B26" s="221" t="s">
        <v>369</v>
      </c>
      <c r="C26" s="221"/>
      <c r="D26" s="228"/>
      <c r="E26" s="226">
        <v>45000</v>
      </c>
      <c r="F26" s="226"/>
      <c r="G26" s="217">
        <f>하리!G34</f>
        <v>91.5</v>
      </c>
      <c r="H26" s="216">
        <f t="shared" ref="H26:H37" si="1">SUM(E26*G26)</f>
        <v>4117500</v>
      </c>
      <c r="I26" s="225"/>
      <c r="K26" s="178"/>
      <c r="L26" s="187"/>
      <c r="M26" s="178"/>
      <c r="N26" s="178"/>
      <c r="O26" s="178"/>
      <c r="P26" s="178"/>
      <c r="Q26" s="178"/>
      <c r="R26" s="178"/>
      <c r="S26" s="178"/>
      <c r="T26" s="178"/>
      <c r="U26" s="178"/>
      <c r="V26" s="178"/>
    </row>
    <row r="27" spans="1:22" ht="16.5" customHeight="1" x14ac:dyDescent="0.3">
      <c r="A27" s="224" t="s">
        <v>113</v>
      </c>
      <c r="B27" s="221" t="s">
        <v>370</v>
      </c>
      <c r="C27" s="221"/>
      <c r="D27" s="228"/>
      <c r="E27" s="226">
        <v>38000</v>
      </c>
      <c r="F27" s="226"/>
      <c r="G27" s="217">
        <f>소담!G34</f>
        <v>85</v>
      </c>
      <c r="H27" s="216">
        <f t="shared" si="1"/>
        <v>3230000</v>
      </c>
      <c r="I27" s="225"/>
      <c r="K27" s="178"/>
      <c r="L27" s="187"/>
      <c r="M27" s="178"/>
      <c r="N27" s="178"/>
      <c r="O27" s="178"/>
      <c r="P27" s="178"/>
      <c r="Q27" s="178"/>
      <c r="R27" s="178"/>
      <c r="S27" s="178"/>
      <c r="T27" s="178"/>
      <c r="U27" s="178"/>
      <c r="V27" s="178"/>
    </row>
    <row r="28" spans="1:22" ht="16.5" customHeight="1" x14ac:dyDescent="0.3">
      <c r="A28" s="224" t="s">
        <v>113</v>
      </c>
      <c r="B28" s="221" t="s">
        <v>372</v>
      </c>
      <c r="C28" s="221"/>
      <c r="D28" s="228"/>
      <c r="E28" s="226">
        <v>37000</v>
      </c>
      <c r="F28" s="226"/>
      <c r="G28" s="217">
        <f>가을!G34</f>
        <v>75.5</v>
      </c>
      <c r="H28" s="216">
        <f t="shared" si="1"/>
        <v>2793500</v>
      </c>
      <c r="I28" s="225"/>
      <c r="K28" s="178"/>
      <c r="L28" s="187"/>
      <c r="M28" s="178"/>
      <c r="N28" s="178"/>
      <c r="O28" s="178"/>
      <c r="P28" s="178"/>
      <c r="Q28" s="178"/>
      <c r="R28" s="178"/>
      <c r="S28" s="178"/>
      <c r="T28" s="178"/>
      <c r="U28" s="178"/>
      <c r="V28" s="178"/>
    </row>
    <row r="29" spans="1:22" ht="16.5" customHeight="1" x14ac:dyDescent="0.3">
      <c r="A29" s="224" t="s">
        <v>113</v>
      </c>
      <c r="B29" s="221" t="s">
        <v>375</v>
      </c>
      <c r="C29" s="221"/>
      <c r="D29" s="228"/>
      <c r="E29" s="226">
        <v>38000</v>
      </c>
      <c r="F29" s="226"/>
      <c r="G29" s="217">
        <f>루나!G34</f>
        <v>105</v>
      </c>
      <c r="H29" s="216">
        <f t="shared" si="1"/>
        <v>3990000</v>
      </c>
      <c r="I29" s="225"/>
      <c r="K29" s="178"/>
      <c r="L29" s="187"/>
      <c r="M29" s="178"/>
      <c r="N29" s="178"/>
      <c r="O29" s="178"/>
      <c r="P29" s="178"/>
      <c r="Q29" s="178"/>
      <c r="R29" s="178"/>
      <c r="S29" s="178"/>
      <c r="T29" s="178"/>
      <c r="U29" s="178"/>
      <c r="V29" s="178"/>
    </row>
    <row r="30" spans="1:22" ht="16.5" customHeight="1" x14ac:dyDescent="0.3">
      <c r="A30" s="224" t="s">
        <v>113</v>
      </c>
      <c r="B30" s="221" t="s">
        <v>376</v>
      </c>
      <c r="C30" s="221"/>
      <c r="D30" s="228"/>
      <c r="E30" s="226">
        <v>45000</v>
      </c>
      <c r="F30" s="226"/>
      <c r="G30" s="217">
        <f>지수!G34</f>
        <v>62.5</v>
      </c>
      <c r="H30" s="216">
        <f t="shared" si="1"/>
        <v>2812500</v>
      </c>
      <c r="I30" s="225"/>
      <c r="K30" s="178"/>
      <c r="L30" s="187"/>
      <c r="M30" s="178"/>
      <c r="N30" s="178"/>
      <c r="O30" s="178"/>
      <c r="P30" s="178"/>
      <c r="Q30" s="178"/>
      <c r="R30" s="178"/>
      <c r="S30" s="178"/>
      <c r="T30" s="178"/>
      <c r="U30" s="178"/>
      <c r="V30" s="178"/>
    </row>
    <row r="31" spans="1:22" ht="16.5" customHeight="1" x14ac:dyDescent="0.3">
      <c r="A31" s="224" t="s">
        <v>113</v>
      </c>
      <c r="B31" s="221" t="s">
        <v>371</v>
      </c>
      <c r="C31" s="221"/>
      <c r="D31" s="228"/>
      <c r="E31" s="226">
        <v>40000</v>
      </c>
      <c r="F31" s="226"/>
      <c r="G31" s="217">
        <f>고은!G34</f>
        <v>43.5</v>
      </c>
      <c r="H31" s="216">
        <f t="shared" si="1"/>
        <v>1740000</v>
      </c>
      <c r="I31" s="225"/>
      <c r="K31" s="178"/>
      <c r="L31" s="187"/>
      <c r="M31" s="178"/>
      <c r="N31" s="178"/>
      <c r="O31" s="178"/>
      <c r="P31" s="178"/>
      <c r="Q31" s="178"/>
      <c r="R31" s="178"/>
      <c r="S31" s="178"/>
      <c r="T31" s="178"/>
      <c r="U31" s="178"/>
      <c r="V31" s="178"/>
    </row>
    <row r="32" spans="1:22" ht="16.5" customHeight="1" x14ac:dyDescent="0.3">
      <c r="A32" s="224" t="s">
        <v>113</v>
      </c>
      <c r="B32" s="221" t="s">
        <v>373</v>
      </c>
      <c r="C32" s="221"/>
      <c r="D32" s="228"/>
      <c r="E32" s="226">
        <v>40000</v>
      </c>
      <c r="F32" s="226"/>
      <c r="G32" s="217">
        <f>유나!G34</f>
        <v>87.5</v>
      </c>
      <c r="H32" s="216">
        <f t="shared" si="1"/>
        <v>3500000</v>
      </c>
      <c r="I32" s="225"/>
      <c r="K32" s="178"/>
      <c r="L32" s="187"/>
      <c r="M32" s="178"/>
      <c r="N32" s="178"/>
      <c r="O32" s="178"/>
      <c r="P32" s="178"/>
      <c r="Q32" s="178"/>
      <c r="R32" s="178"/>
      <c r="S32" s="178"/>
      <c r="T32" s="178"/>
      <c r="U32" s="178"/>
      <c r="V32" s="178"/>
    </row>
    <row r="33" spans="1:22" ht="16.5" customHeight="1" x14ac:dyDescent="0.3">
      <c r="A33" s="224" t="s">
        <v>114</v>
      </c>
      <c r="B33" s="221" t="s">
        <v>374</v>
      </c>
      <c r="C33" s="221"/>
      <c r="D33" s="228"/>
      <c r="E33" s="226">
        <v>38000</v>
      </c>
      <c r="F33" s="226"/>
      <c r="G33" s="217">
        <f>나은!G34</f>
        <v>43.5</v>
      </c>
      <c r="H33" s="216">
        <f t="shared" si="1"/>
        <v>1653000</v>
      </c>
      <c r="I33" s="225"/>
      <c r="K33" s="178"/>
      <c r="L33" s="187"/>
      <c r="M33" s="178"/>
      <c r="N33" s="178"/>
      <c r="O33" s="178"/>
      <c r="P33" s="178"/>
      <c r="Q33" s="178"/>
      <c r="R33" s="178"/>
      <c r="S33" s="178"/>
      <c r="T33" s="178"/>
      <c r="U33" s="178"/>
      <c r="V33" s="178"/>
    </row>
    <row r="34" spans="1:22" ht="16.5" customHeight="1" x14ac:dyDescent="0.3">
      <c r="A34" s="224" t="s">
        <v>113</v>
      </c>
      <c r="B34" s="221" t="s">
        <v>377</v>
      </c>
      <c r="C34" s="221"/>
      <c r="D34" s="228"/>
      <c r="E34" s="226">
        <v>45000</v>
      </c>
      <c r="F34" s="226"/>
      <c r="G34" s="217">
        <f>혜빈!G34</f>
        <v>9.5</v>
      </c>
      <c r="H34" s="216">
        <f t="shared" si="1"/>
        <v>427500</v>
      </c>
      <c r="I34" s="225"/>
      <c r="K34" s="178"/>
      <c r="L34" s="187"/>
      <c r="M34" s="178"/>
      <c r="N34" s="178"/>
      <c r="O34" s="178"/>
      <c r="P34" s="178"/>
      <c r="Q34" s="178"/>
      <c r="R34" s="178"/>
      <c r="S34" s="178"/>
      <c r="T34" s="178"/>
      <c r="U34" s="178"/>
      <c r="V34" s="178"/>
    </row>
    <row r="35" spans="1:22" ht="16.5" customHeight="1" x14ac:dyDescent="0.3">
      <c r="A35" s="224" t="s">
        <v>113</v>
      </c>
      <c r="B35" s="221" t="s">
        <v>378</v>
      </c>
      <c r="C35" s="221"/>
      <c r="D35" s="228"/>
      <c r="E35" s="226">
        <v>30000</v>
      </c>
      <c r="F35" s="226"/>
      <c r="G35" s="217">
        <f>유진!G34</f>
        <v>30</v>
      </c>
      <c r="H35" s="216">
        <f t="shared" si="1"/>
        <v>900000</v>
      </c>
      <c r="I35" s="225"/>
      <c r="K35" s="178"/>
      <c r="L35" s="187"/>
      <c r="M35" s="178"/>
      <c r="N35" s="178"/>
      <c r="O35" s="178"/>
      <c r="P35" s="178"/>
      <c r="Q35" s="178"/>
      <c r="R35" s="178"/>
      <c r="S35" s="178"/>
      <c r="T35" s="178"/>
      <c r="U35" s="178"/>
      <c r="V35" s="178"/>
    </row>
    <row r="36" spans="1:22" ht="16.5" customHeight="1" x14ac:dyDescent="0.3">
      <c r="A36" s="224" t="s">
        <v>113</v>
      </c>
      <c r="B36" s="221"/>
      <c r="C36" s="221"/>
      <c r="D36" s="228"/>
      <c r="E36" s="227"/>
      <c r="F36" s="226"/>
      <c r="G36" s="217"/>
      <c r="H36" s="216">
        <f t="shared" si="1"/>
        <v>0</v>
      </c>
      <c r="I36" s="225"/>
      <c r="K36" s="178"/>
      <c r="L36" s="187"/>
      <c r="M36" s="178"/>
      <c r="N36" s="178"/>
      <c r="O36" s="178"/>
      <c r="P36" s="178"/>
      <c r="Q36" s="178"/>
      <c r="R36" s="178"/>
      <c r="S36" s="178"/>
      <c r="T36" s="178"/>
      <c r="U36" s="178"/>
      <c r="V36" s="178"/>
    </row>
    <row r="37" spans="1:22" ht="16.5" customHeight="1" x14ac:dyDescent="0.3">
      <c r="A37" s="224" t="s">
        <v>113</v>
      </c>
      <c r="B37" s="220"/>
      <c r="C37" s="221"/>
      <c r="D37" s="220"/>
      <c r="E37" s="219"/>
      <c r="F37" s="218"/>
      <c r="G37" s="217"/>
      <c r="H37" s="216">
        <f t="shared" si="1"/>
        <v>0</v>
      </c>
      <c r="I37" s="187"/>
      <c r="K37" s="178"/>
      <c r="L37" s="187"/>
      <c r="M37" s="178"/>
      <c r="N37" s="178"/>
      <c r="O37" s="178"/>
      <c r="P37" s="178"/>
      <c r="Q37" s="178"/>
      <c r="R37" s="178"/>
      <c r="S37" s="178"/>
      <c r="T37" s="178"/>
      <c r="U37" s="178"/>
      <c r="V37" s="178"/>
    </row>
    <row r="38" spans="1:22" ht="16.5" customHeight="1" x14ac:dyDescent="0.3">
      <c r="B38" s="190"/>
      <c r="C38" s="190"/>
      <c r="D38" s="185"/>
      <c r="E38" s="245"/>
      <c r="G38" s="188"/>
      <c r="H38" s="237"/>
      <c r="I38" s="187"/>
      <c r="K38" s="178"/>
      <c r="L38" s="187"/>
      <c r="M38" s="178"/>
      <c r="N38" s="178"/>
      <c r="O38" s="178"/>
      <c r="P38" s="178"/>
      <c r="Q38" s="178"/>
      <c r="R38" s="178"/>
      <c r="S38" s="178"/>
      <c r="T38" s="178"/>
      <c r="U38" s="178"/>
      <c r="V38" s="178"/>
    </row>
    <row r="39" spans="1:22" ht="16.5" customHeight="1" x14ac:dyDescent="0.3">
      <c r="A39" s="244" t="s">
        <v>112</v>
      </c>
      <c r="B39" s="206"/>
      <c r="C39" s="206"/>
      <c r="D39" s="243"/>
      <c r="E39" s="242"/>
      <c r="F39" s="241"/>
      <c r="G39" s="240"/>
      <c r="H39" s="239">
        <f>SUM([1]일일알바!L29)</f>
        <v>0</v>
      </c>
      <c r="I39" s="187"/>
      <c r="J39" s="178"/>
      <c r="K39" s="178"/>
      <c r="L39" s="187"/>
      <c r="M39" s="178"/>
      <c r="N39" s="178"/>
      <c r="O39" s="178"/>
      <c r="P39" s="178"/>
      <c r="Q39" s="178"/>
      <c r="R39" s="178"/>
      <c r="S39" s="178"/>
      <c r="T39" s="178"/>
      <c r="U39" s="178"/>
      <c r="V39" s="178"/>
    </row>
    <row r="40" spans="1:22" ht="16.5" customHeight="1" x14ac:dyDescent="0.3">
      <c r="B40" s="190"/>
      <c r="C40" s="190"/>
      <c r="D40" s="185"/>
      <c r="E40" s="245"/>
      <c r="G40" s="188"/>
      <c r="H40" s="237"/>
      <c r="I40" s="187"/>
      <c r="K40" s="178"/>
      <c r="L40" s="187"/>
      <c r="M40" s="178"/>
      <c r="N40" s="178"/>
      <c r="O40" s="178"/>
      <c r="P40" s="178"/>
      <c r="Q40" s="178"/>
      <c r="R40" s="178"/>
      <c r="S40" s="178"/>
      <c r="T40" s="178"/>
      <c r="U40" s="178"/>
      <c r="V40" s="178"/>
    </row>
    <row r="41" spans="1:22" ht="16.5" customHeight="1" x14ac:dyDescent="0.3">
      <c r="A41" s="244" t="s">
        <v>111</v>
      </c>
      <c r="B41" s="206"/>
      <c r="C41" s="206"/>
      <c r="D41" s="243"/>
      <c r="E41" s="242"/>
      <c r="F41" s="241"/>
      <c r="G41" s="240"/>
      <c r="H41" s="239"/>
      <c r="I41" s="187"/>
      <c r="J41" s="178"/>
      <c r="K41" s="178"/>
      <c r="L41" s="187"/>
      <c r="M41" s="178"/>
      <c r="N41" s="178"/>
      <c r="O41" s="178"/>
      <c r="P41" s="178"/>
      <c r="Q41" s="178"/>
      <c r="R41" s="178"/>
      <c r="S41" s="178"/>
      <c r="T41" s="178"/>
      <c r="U41" s="178"/>
      <c r="V41" s="178"/>
    </row>
    <row r="42" spans="1:22" ht="17.25" customHeight="1" x14ac:dyDescent="0.3">
      <c r="B42" s="190"/>
      <c r="C42" s="190"/>
      <c r="D42" s="205"/>
      <c r="E42" s="238"/>
      <c r="F42" s="189"/>
      <c r="G42" s="188"/>
      <c r="H42" s="237"/>
      <c r="I42" s="187"/>
      <c r="J42" s="178"/>
      <c r="K42" s="178"/>
      <c r="L42" s="187"/>
      <c r="M42" s="178"/>
      <c r="N42" s="178"/>
      <c r="O42" s="178"/>
      <c r="P42" s="178"/>
      <c r="Q42" s="178"/>
      <c r="R42" s="178"/>
      <c r="S42" s="178"/>
      <c r="T42" s="178"/>
      <c r="U42" s="178"/>
      <c r="V42" s="178"/>
    </row>
    <row r="43" spans="1:22" ht="17.25" customHeight="1" x14ac:dyDescent="0.3">
      <c r="A43" s="224" t="s">
        <v>110</v>
      </c>
      <c r="B43" s="221"/>
      <c r="C43" s="221"/>
      <c r="D43" s="235"/>
      <c r="E43" s="234"/>
      <c r="F43" s="233"/>
      <c r="G43" s="217"/>
      <c r="H43" s="236">
        <f>SUM(F43*G43)</f>
        <v>0</v>
      </c>
      <c r="I43" s="187"/>
      <c r="J43" s="178"/>
      <c r="K43" s="178"/>
      <c r="L43" s="187"/>
      <c r="M43" s="178"/>
      <c r="N43" s="178"/>
      <c r="O43" s="178"/>
      <c r="P43" s="178"/>
      <c r="Q43" s="178"/>
      <c r="R43" s="178"/>
      <c r="S43" s="178"/>
      <c r="T43" s="178"/>
      <c r="U43" s="178"/>
      <c r="V43" s="178"/>
    </row>
    <row r="44" spans="1:22" ht="17.25" customHeight="1" x14ac:dyDescent="0.3">
      <c r="A44" s="224" t="s">
        <v>109</v>
      </c>
      <c r="B44" s="221"/>
      <c r="C44" s="221"/>
      <c r="D44" s="235"/>
      <c r="E44" s="234"/>
      <c r="F44" s="233"/>
      <c r="G44" s="232"/>
      <c r="H44" s="236"/>
      <c r="I44" s="196"/>
      <c r="J44" s="178"/>
      <c r="K44" s="178"/>
      <c r="L44" s="187"/>
      <c r="M44" s="178"/>
      <c r="N44" s="178"/>
      <c r="O44" s="178"/>
      <c r="P44" s="178"/>
      <c r="Q44" s="178"/>
      <c r="R44" s="178"/>
      <c r="S44" s="178"/>
      <c r="T44" s="178"/>
      <c r="U44" s="178"/>
      <c r="V44" s="178"/>
    </row>
    <row r="45" spans="1:22" s="195" customFormat="1" ht="17.25" customHeight="1" x14ac:dyDescent="0.3">
      <c r="A45" s="224" t="s">
        <v>108</v>
      </c>
      <c r="B45" s="221"/>
      <c r="C45" s="221"/>
      <c r="D45" s="235"/>
      <c r="E45" s="234"/>
      <c r="F45" s="233"/>
      <c r="G45" s="232"/>
      <c r="H45" s="231"/>
      <c r="I45" s="196"/>
      <c r="K45" s="178"/>
      <c r="L45" s="187"/>
    </row>
    <row r="46" spans="1:22" s="195" customFormat="1" ht="17.25" customHeight="1" x14ac:dyDescent="0.3">
      <c r="A46" s="198"/>
      <c r="B46" s="202"/>
      <c r="C46" s="202"/>
      <c r="D46" s="201"/>
      <c r="E46" s="200"/>
      <c r="F46" s="199"/>
      <c r="G46" s="198"/>
      <c r="H46" s="197"/>
      <c r="I46" s="196"/>
      <c r="K46" s="178"/>
      <c r="L46" s="187"/>
    </row>
    <row r="47" spans="1:22" ht="16.5" customHeight="1" x14ac:dyDescent="0.3">
      <c r="A47" s="207" t="s">
        <v>107</v>
      </c>
      <c r="B47" s="206"/>
      <c r="C47" s="190"/>
      <c r="D47" s="205"/>
      <c r="E47" s="204"/>
      <c r="F47" s="189"/>
      <c r="H47" s="203"/>
      <c r="I47" s="187"/>
      <c r="J47" s="178"/>
      <c r="K47" s="178"/>
      <c r="L47" s="187"/>
      <c r="M47" s="178"/>
      <c r="N47" s="178"/>
      <c r="O47" s="178"/>
      <c r="P47" s="178"/>
      <c r="Q47" s="178"/>
      <c r="R47" s="178"/>
      <c r="S47" s="178"/>
      <c r="T47" s="178"/>
      <c r="U47" s="178"/>
      <c r="V47" s="178"/>
    </row>
    <row r="48" spans="1:22" ht="16.5" customHeight="1" x14ac:dyDescent="0.3">
      <c r="A48" s="224"/>
      <c r="B48" s="220"/>
      <c r="C48" s="220"/>
      <c r="D48" s="228"/>
      <c r="E48" s="227"/>
      <c r="F48" s="229"/>
      <c r="G48" s="223"/>
      <c r="H48" s="216">
        <f t="shared" ref="H48:H53" si="2">SUM(E48*G48)</f>
        <v>0</v>
      </c>
      <c r="I48" s="225">
        <f>SUM('[1]김설아(은아)'!H36)</f>
        <v>3</v>
      </c>
      <c r="J48" s="178"/>
      <c r="K48" s="178"/>
      <c r="L48" s="187"/>
      <c r="M48" s="178"/>
      <c r="N48" s="178"/>
      <c r="O48" s="178"/>
      <c r="P48" s="178"/>
      <c r="Q48" s="178"/>
      <c r="R48" s="178"/>
      <c r="S48" s="178"/>
      <c r="T48" s="178"/>
      <c r="U48" s="178"/>
      <c r="V48" s="178"/>
    </row>
    <row r="49" spans="1:22" ht="16.5" customHeight="1" x14ac:dyDescent="0.3">
      <c r="A49" s="224"/>
      <c r="B49" s="221"/>
      <c r="C49" s="221"/>
      <c r="D49" s="228"/>
      <c r="E49" s="227"/>
      <c r="F49" s="226"/>
      <c r="G49" s="223"/>
      <c r="H49" s="216">
        <f t="shared" si="2"/>
        <v>0</v>
      </c>
      <c r="I49" s="225">
        <f>SUM('[1]유민희(소희)'!H36)</f>
        <v>2</v>
      </c>
      <c r="K49" s="178"/>
      <c r="L49" s="187"/>
      <c r="M49" s="178"/>
      <c r="N49" s="178"/>
      <c r="O49" s="178"/>
      <c r="P49" s="178"/>
      <c r="Q49" s="178"/>
      <c r="R49" s="178"/>
      <c r="S49" s="178"/>
      <c r="T49" s="178"/>
      <c r="U49" s="178"/>
      <c r="V49" s="178"/>
    </row>
    <row r="50" spans="1:22" ht="16.5" customHeight="1" x14ac:dyDescent="0.3">
      <c r="A50" s="224"/>
      <c r="B50" s="220"/>
      <c r="C50" s="221"/>
      <c r="D50" s="228"/>
      <c r="E50" s="227"/>
      <c r="F50" s="229"/>
      <c r="G50" s="223"/>
      <c r="H50" s="216">
        <f t="shared" si="2"/>
        <v>0</v>
      </c>
      <c r="I50" s="187">
        <f>SUM('[1]황유미(유미)'!H36)</f>
        <v>8</v>
      </c>
      <c r="K50" s="178"/>
      <c r="L50" s="187"/>
      <c r="M50" s="178"/>
      <c r="N50" s="178"/>
      <c r="O50" s="178"/>
      <c r="P50" s="178"/>
      <c r="Q50" s="178"/>
      <c r="R50" s="178"/>
      <c r="S50" s="178"/>
      <c r="T50" s="178"/>
      <c r="U50" s="178"/>
      <c r="V50" s="178"/>
    </row>
    <row r="51" spans="1:22" ht="16.5" customHeight="1" x14ac:dyDescent="0.3">
      <c r="A51" s="230"/>
      <c r="B51" s="220"/>
      <c r="C51" s="221"/>
      <c r="D51" s="228"/>
      <c r="E51" s="227"/>
      <c r="F51" s="229"/>
      <c r="G51" s="223"/>
      <c r="H51" s="216">
        <f t="shared" si="2"/>
        <v>0</v>
      </c>
      <c r="I51" s="187"/>
      <c r="K51" s="178"/>
      <c r="L51" s="187"/>
      <c r="M51" s="178"/>
      <c r="N51" s="178"/>
      <c r="O51" s="178"/>
      <c r="P51" s="178"/>
      <c r="Q51" s="178"/>
      <c r="R51" s="178"/>
      <c r="S51" s="178"/>
      <c r="T51" s="178"/>
      <c r="U51" s="178"/>
      <c r="V51" s="178"/>
    </row>
    <row r="52" spans="1:22" ht="16.5" customHeight="1" x14ac:dyDescent="0.3">
      <c r="A52" s="224"/>
      <c r="B52" s="221"/>
      <c r="C52" s="221"/>
      <c r="D52" s="228"/>
      <c r="E52" s="227"/>
      <c r="F52" s="226"/>
      <c r="G52" s="223"/>
      <c r="H52" s="216">
        <f t="shared" si="2"/>
        <v>0</v>
      </c>
      <c r="I52" s="225">
        <f>SUM('[1]김정현(정현)'!H36)</f>
        <v>9</v>
      </c>
      <c r="K52" s="178"/>
      <c r="L52" s="187"/>
      <c r="M52" s="178"/>
      <c r="N52" s="178"/>
      <c r="O52" s="178"/>
      <c r="P52" s="178"/>
      <c r="Q52" s="178"/>
      <c r="R52" s="178"/>
      <c r="S52" s="178"/>
      <c r="T52" s="178"/>
      <c r="U52" s="178"/>
      <c r="V52" s="178"/>
    </row>
    <row r="53" spans="1:22" ht="16.5" customHeight="1" x14ac:dyDescent="0.3">
      <c r="A53" s="224"/>
      <c r="B53" s="220"/>
      <c r="C53" s="221"/>
      <c r="D53" s="220"/>
      <c r="E53" s="219"/>
      <c r="F53" s="218"/>
      <c r="G53" s="223"/>
      <c r="H53" s="216">
        <f t="shared" si="2"/>
        <v>0</v>
      </c>
      <c r="I53" s="187">
        <f>SUM('[1]이혜성(재희)'!H36)</f>
        <v>6</v>
      </c>
      <c r="K53" s="178"/>
      <c r="L53" s="187"/>
      <c r="M53" s="178"/>
      <c r="N53" s="178"/>
      <c r="O53" s="178"/>
      <c r="P53" s="178"/>
      <c r="Q53" s="178"/>
      <c r="R53" s="178"/>
      <c r="S53" s="178"/>
      <c r="T53" s="178"/>
      <c r="U53" s="178"/>
      <c r="V53" s="178"/>
    </row>
    <row r="54" spans="1:22" ht="16.5" customHeight="1" x14ac:dyDescent="0.3">
      <c r="A54" s="222"/>
      <c r="B54" s="220"/>
      <c r="C54" s="221"/>
      <c r="D54" s="220"/>
      <c r="E54" s="219"/>
      <c r="F54" s="218"/>
      <c r="G54" s="217"/>
      <c r="H54" s="216">
        <f>SUM(F54*G54)</f>
        <v>0</v>
      </c>
      <c r="I54" s="187"/>
      <c r="K54" s="178"/>
      <c r="L54" s="187"/>
      <c r="M54" s="178"/>
      <c r="N54" s="178"/>
      <c r="O54" s="178"/>
      <c r="P54" s="178"/>
      <c r="Q54" s="178"/>
      <c r="R54" s="178"/>
      <c r="S54" s="178"/>
      <c r="T54" s="178"/>
      <c r="U54" s="178"/>
      <c r="V54" s="178"/>
    </row>
    <row r="55" spans="1:22" s="208" customFormat="1" ht="16.5" customHeight="1" x14ac:dyDescent="0.3">
      <c r="A55" s="211" t="s">
        <v>106</v>
      </c>
      <c r="B55" s="215"/>
      <c r="C55" s="215"/>
      <c r="D55" s="214"/>
      <c r="E55" s="213"/>
      <c r="F55" s="212"/>
      <c r="G55" s="211"/>
      <c r="H55" s="210"/>
      <c r="I55" s="209"/>
      <c r="L55" s="209"/>
    </row>
    <row r="56" spans="1:22" s="195" customFormat="1" ht="17.25" customHeight="1" x14ac:dyDescent="0.3">
      <c r="A56" s="198"/>
      <c r="B56" s="202"/>
      <c r="C56" s="202"/>
      <c r="D56" s="201"/>
      <c r="E56" s="200"/>
      <c r="F56" s="199"/>
      <c r="G56" s="198"/>
      <c r="H56" s="197"/>
      <c r="I56" s="196"/>
      <c r="L56" s="196"/>
    </row>
    <row r="57" spans="1:22" ht="16.5" customHeight="1" x14ac:dyDescent="0.3">
      <c r="A57" s="207" t="s">
        <v>105</v>
      </c>
      <c r="B57" s="206"/>
      <c r="C57" s="190"/>
      <c r="D57" s="205"/>
      <c r="E57" s="204"/>
      <c r="F57" s="189"/>
      <c r="H57" s="203"/>
      <c r="I57" s="187"/>
      <c r="J57" s="178"/>
      <c r="K57" s="178"/>
      <c r="L57" s="187"/>
      <c r="M57" s="178"/>
      <c r="N57" s="178"/>
      <c r="O57" s="178"/>
      <c r="P57" s="178"/>
      <c r="Q57" s="178"/>
      <c r="R57" s="178"/>
      <c r="S57" s="178"/>
      <c r="T57" s="178"/>
      <c r="U57" s="178"/>
      <c r="V57" s="178"/>
    </row>
    <row r="58" spans="1:22" s="195" customFormat="1" ht="17.25" customHeight="1" x14ac:dyDescent="0.3">
      <c r="A58" s="198"/>
      <c r="B58" s="202"/>
      <c r="C58" s="202"/>
      <c r="D58" s="201"/>
      <c r="E58" s="200"/>
      <c r="F58" s="199"/>
      <c r="G58" s="198"/>
      <c r="H58" s="197"/>
      <c r="I58" s="196"/>
      <c r="L58" s="196"/>
    </row>
    <row r="59" spans="1:22" ht="17.25" thickBot="1" x14ac:dyDescent="0.35">
      <c r="A59" s="194" t="s">
        <v>104</v>
      </c>
      <c r="B59" s="193"/>
      <c r="C59" s="190"/>
      <c r="E59" s="189"/>
      <c r="F59" s="189"/>
      <c r="G59" s="188"/>
      <c r="H59" s="192"/>
      <c r="I59" s="187"/>
      <c r="J59" s="178"/>
      <c r="K59" s="178"/>
      <c r="L59" s="187"/>
      <c r="M59" s="178"/>
      <c r="N59" s="178"/>
      <c r="O59" s="178"/>
      <c r="P59" s="178"/>
      <c r="Q59" s="178"/>
      <c r="R59" s="178"/>
      <c r="S59" s="178"/>
      <c r="T59" s="178"/>
      <c r="U59" s="178"/>
      <c r="V59" s="178"/>
    </row>
    <row r="60" spans="1:22" ht="14.25" customHeight="1" thickBot="1" x14ac:dyDescent="0.35">
      <c r="A60" s="191"/>
      <c r="B60" s="190"/>
      <c r="C60" s="190"/>
      <c r="D60" s="185"/>
      <c r="E60" s="189"/>
      <c r="F60" s="189"/>
      <c r="G60" s="188"/>
      <c r="I60" s="187"/>
      <c r="J60" s="178"/>
      <c r="K60" s="178"/>
      <c r="L60" s="187"/>
      <c r="M60" s="178"/>
      <c r="N60" s="178"/>
      <c r="O60" s="178"/>
      <c r="P60" s="178"/>
      <c r="Q60" s="178"/>
      <c r="R60" s="178"/>
      <c r="S60" s="178"/>
      <c r="T60" s="178"/>
      <c r="U60" s="178"/>
      <c r="V60" s="178"/>
    </row>
    <row r="61" spans="1:22" ht="16.5" customHeight="1" thickBot="1" x14ac:dyDescent="0.35">
      <c r="D61" s="185"/>
      <c r="H61" s="186">
        <f>SUM(H2:H59)</f>
        <v>41464000</v>
      </c>
    </row>
    <row r="62" spans="1:22" ht="15" customHeight="1" thickBot="1" x14ac:dyDescent="0.35">
      <c r="D62" s="185"/>
    </row>
    <row r="63" spans="1:22" ht="15.75" customHeight="1" thickBot="1" x14ac:dyDescent="0.35">
      <c r="A63" s="184" t="s">
        <v>103</v>
      </c>
      <c r="B63" s="183">
        <f>[2]주류장부!$J$35</f>
        <v>71530000</v>
      </c>
      <c r="H63" s="182">
        <f>SUM(H61/B63)</f>
        <v>0.579672864532364</v>
      </c>
    </row>
    <row r="64" spans="1:22" ht="16.5" customHeight="1" x14ac:dyDescent="0.3">
      <c r="B64" s="181"/>
    </row>
  </sheetData>
  <protectedRanges>
    <protectedRange sqref="B8" name="범위2_1_1_1_2_2_1_1_1_2_1_1_1_1_1_1"/>
  </protectedRanges>
  <phoneticPr fontId="19" type="noConversion"/>
  <pageMargins left="0.75" right="0.75" top="1" bottom="1" header="0.5" footer="0.5"/>
  <pageSetup paperSize="9" orientation="portrait" horizontalDpi="300" verticalDpi="203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P65135"/>
  <sheetViews>
    <sheetView topLeftCell="A13" zoomScale="85" zoomScaleNormal="85" workbookViewId="0">
      <selection activeCell="F41" sqref="F41"/>
    </sheetView>
  </sheetViews>
  <sheetFormatPr defaultColWidth="9" defaultRowHeight="15" customHeight="1" x14ac:dyDescent="0.3"/>
  <cols>
    <col min="1" max="1" width="2.25" style="37" customWidth="1"/>
    <col min="2" max="2" width="14.75" style="37" customWidth="1"/>
    <col min="3" max="3" width="10.125" style="37" customWidth="1"/>
    <col min="4" max="4" width="10.375" style="37" customWidth="1"/>
    <col min="5" max="5" width="9.5" style="37" customWidth="1"/>
    <col min="6" max="6" width="20.125" style="37" customWidth="1"/>
    <col min="7" max="7" width="14.75" style="37"/>
    <col min="8" max="8" width="14.875" style="37" bestFit="1" customWidth="1"/>
    <col min="9" max="9" width="21.5" style="37" customWidth="1"/>
    <col min="10" max="10" width="19.5" style="37" customWidth="1"/>
    <col min="11" max="11" width="18.125" style="37" customWidth="1"/>
    <col min="12" max="12" width="17" style="37" customWidth="1"/>
    <col min="13" max="16384" width="9" style="37"/>
  </cols>
  <sheetData>
    <row r="1" spans="1:12" ht="12" x14ac:dyDescent="0.3"/>
    <row r="2" spans="1:12" ht="12" customHeight="1" x14ac:dyDescent="0.3">
      <c r="B2" s="409" t="s">
        <v>260</v>
      </c>
      <c r="C2" s="410"/>
      <c r="D2" s="410"/>
      <c r="E2" s="410"/>
      <c r="F2" s="410"/>
      <c r="G2" s="410"/>
      <c r="H2" s="410"/>
      <c r="I2" s="410"/>
      <c r="J2" s="410"/>
      <c r="K2" s="410"/>
      <c r="L2" s="411"/>
    </row>
    <row r="3" spans="1:12" ht="17.25" customHeight="1" x14ac:dyDescent="0.3">
      <c r="B3" s="412"/>
      <c r="C3" s="413"/>
      <c r="D3" s="413"/>
      <c r="E3" s="413"/>
      <c r="F3" s="413"/>
      <c r="G3" s="413"/>
      <c r="H3" s="413"/>
      <c r="I3" s="413"/>
      <c r="J3" s="413"/>
      <c r="K3" s="413"/>
      <c r="L3" s="414"/>
    </row>
    <row r="4" spans="1:12" ht="18" customHeight="1" x14ac:dyDescent="0.3">
      <c r="B4" s="415"/>
      <c r="C4" s="416"/>
      <c r="D4" s="416"/>
      <c r="E4" s="416"/>
      <c r="F4" s="416"/>
      <c r="G4" s="416"/>
      <c r="H4" s="416"/>
      <c r="I4" s="416"/>
      <c r="J4" s="416"/>
      <c r="K4" s="416"/>
      <c r="L4" s="417"/>
    </row>
    <row r="5" spans="1:12" ht="15" customHeight="1" x14ac:dyDescent="0.15">
      <c r="B5" s="67" t="s">
        <v>89</v>
      </c>
      <c r="C5" s="68" t="s">
        <v>144</v>
      </c>
      <c r="D5" s="69" t="s">
        <v>90</v>
      </c>
      <c r="E5" s="68" t="s">
        <v>91</v>
      </c>
      <c r="F5" s="70" t="s">
        <v>92</v>
      </c>
      <c r="G5" s="69" t="s">
        <v>93</v>
      </c>
      <c r="H5" s="70" t="s">
        <v>94</v>
      </c>
      <c r="I5" s="71" t="s">
        <v>133</v>
      </c>
      <c r="J5" s="72"/>
      <c r="K5" s="71" t="s">
        <v>95</v>
      </c>
      <c r="L5" s="67" t="s">
        <v>96</v>
      </c>
    </row>
    <row r="6" spans="1:12" s="38" customFormat="1" ht="15" customHeight="1" x14ac:dyDescent="0.3">
      <c r="A6" s="60"/>
      <c r="B6" s="66"/>
      <c r="C6" s="73"/>
      <c r="D6" s="73"/>
      <c r="E6" s="73"/>
      <c r="F6" s="73"/>
      <c r="G6" s="73"/>
      <c r="H6" s="73"/>
      <c r="I6" s="73"/>
      <c r="J6" s="73"/>
      <c r="K6" s="73"/>
      <c r="L6" s="66"/>
    </row>
    <row r="7" spans="1:12" ht="15" customHeight="1" x14ac:dyDescent="0.15">
      <c r="B7" s="95"/>
      <c r="C7" s="96"/>
      <c r="D7" s="96"/>
      <c r="E7" s="97"/>
      <c r="F7" s="98"/>
      <c r="G7" s="99"/>
      <c r="H7" s="100"/>
      <c r="I7" s="66"/>
      <c r="J7" s="38"/>
      <c r="K7" s="73"/>
      <c r="L7" s="101"/>
    </row>
    <row r="8" spans="1:12" ht="16.5" customHeight="1" x14ac:dyDescent="0.15">
      <c r="B8" s="130" t="s">
        <v>97</v>
      </c>
      <c r="C8" s="97" t="s">
        <v>130</v>
      </c>
      <c r="D8" s="97" t="s">
        <v>130</v>
      </c>
      <c r="E8" s="97"/>
      <c r="F8" s="98" t="s">
        <v>131</v>
      </c>
      <c r="G8" s="99" t="s">
        <v>132</v>
      </c>
      <c r="H8" s="100"/>
      <c r="I8" s="66"/>
      <c r="J8" s="66"/>
      <c r="K8" s="73"/>
      <c r="L8" s="101"/>
    </row>
    <row r="9" spans="1:12" ht="16.5" customHeight="1" x14ac:dyDescent="0.15">
      <c r="B9" s="311" t="s">
        <v>98</v>
      </c>
      <c r="C9" s="97"/>
      <c r="D9" s="97"/>
      <c r="E9" s="97"/>
      <c r="F9" s="98"/>
      <c r="G9" s="99"/>
      <c r="H9" s="100"/>
      <c r="I9" s="66"/>
      <c r="J9" s="162"/>
      <c r="K9" s="73"/>
      <c r="L9" s="101"/>
    </row>
    <row r="10" spans="1:12" ht="15" customHeight="1" x14ac:dyDescent="0.15">
      <c r="B10" s="311" t="s">
        <v>128</v>
      </c>
      <c r="C10" s="97" t="s">
        <v>135</v>
      </c>
      <c r="D10" s="97" t="s">
        <v>135</v>
      </c>
      <c r="E10" s="97"/>
      <c r="F10" s="98" t="s">
        <v>136</v>
      </c>
      <c r="G10" s="99" t="s">
        <v>139</v>
      </c>
      <c r="H10" s="100" t="s">
        <v>140</v>
      </c>
      <c r="I10" s="66" t="s">
        <v>142</v>
      </c>
      <c r="J10" s="162"/>
      <c r="K10" s="160"/>
      <c r="L10" s="161"/>
    </row>
    <row r="11" spans="1:12" ht="15" customHeight="1" x14ac:dyDescent="0.15">
      <c r="B11" s="311" t="s">
        <v>134</v>
      </c>
      <c r="C11" s="97" t="s">
        <v>137</v>
      </c>
      <c r="D11" s="97" t="s">
        <v>137</v>
      </c>
      <c r="E11" s="97"/>
      <c r="F11" s="98" t="s">
        <v>138</v>
      </c>
      <c r="G11" s="99" t="s">
        <v>139</v>
      </c>
      <c r="H11" s="100" t="s">
        <v>141</v>
      </c>
      <c r="I11" s="66" t="s">
        <v>143</v>
      </c>
      <c r="J11" s="162"/>
      <c r="K11" s="160"/>
      <c r="L11" s="161"/>
    </row>
    <row r="12" spans="1:12" ht="15" customHeight="1" x14ac:dyDescent="0.3">
      <c r="B12" s="95" t="s">
        <v>244</v>
      </c>
      <c r="C12" s="73" t="s">
        <v>245</v>
      </c>
      <c r="D12" s="73" t="s">
        <v>245</v>
      </c>
      <c r="E12" s="73"/>
      <c r="F12" s="73" t="s">
        <v>246</v>
      </c>
      <c r="G12" s="73" t="s">
        <v>247</v>
      </c>
      <c r="H12" s="66" t="s">
        <v>248</v>
      </c>
      <c r="I12" s="73" t="s">
        <v>249</v>
      </c>
      <c r="J12" s="162"/>
      <c r="K12" s="160"/>
      <c r="L12" s="161"/>
    </row>
    <row r="13" spans="1:12" ht="15.75" customHeight="1" x14ac:dyDescent="0.3">
      <c r="B13" s="164"/>
      <c r="C13" s="73"/>
      <c r="D13" s="73"/>
      <c r="E13" s="66"/>
      <c r="F13" s="103"/>
      <c r="G13" s="73"/>
      <c r="H13" s="103"/>
      <c r="I13" s="73"/>
      <c r="J13" s="103"/>
      <c r="K13" s="73"/>
      <c r="L13" s="73"/>
    </row>
    <row r="14" spans="1:12" ht="15.75" customHeight="1" x14ac:dyDescent="0.3">
      <c r="B14" s="164"/>
      <c r="C14" s="73"/>
      <c r="D14" s="73"/>
      <c r="E14" s="66"/>
      <c r="F14" s="103"/>
      <c r="G14" s="73"/>
      <c r="H14" s="103"/>
      <c r="I14" s="73"/>
      <c r="J14" s="103"/>
      <c r="K14" s="73"/>
      <c r="L14" s="73"/>
    </row>
    <row r="15" spans="1:12" ht="15" customHeight="1" x14ac:dyDescent="0.3">
      <c r="B15" s="312" t="s">
        <v>99</v>
      </c>
      <c r="C15" s="73" t="s">
        <v>145</v>
      </c>
      <c r="D15" s="73" t="s">
        <v>146</v>
      </c>
      <c r="E15" s="73"/>
      <c r="F15" s="73" t="s">
        <v>147</v>
      </c>
      <c r="G15" s="73" t="s">
        <v>132</v>
      </c>
      <c r="H15" s="66"/>
      <c r="I15" s="66" t="s">
        <v>162</v>
      </c>
      <c r="J15" s="66"/>
      <c r="K15" s="66"/>
      <c r="L15" s="66"/>
    </row>
    <row r="16" spans="1:12" ht="15" customHeight="1" x14ac:dyDescent="0.3">
      <c r="B16" s="313" t="s">
        <v>129</v>
      </c>
      <c r="C16" s="66" t="s">
        <v>148</v>
      </c>
      <c r="D16" s="66" t="s">
        <v>149</v>
      </c>
      <c r="E16" s="66"/>
      <c r="F16" s="108" t="s">
        <v>150</v>
      </c>
      <c r="G16" s="66" t="s">
        <v>151</v>
      </c>
      <c r="H16" s="108"/>
      <c r="I16" s="108" t="s">
        <v>152</v>
      </c>
      <c r="J16" s="108"/>
      <c r="K16" s="66"/>
      <c r="L16" s="66"/>
    </row>
    <row r="17" spans="2:12" ht="15" customHeight="1" x14ac:dyDescent="0.3">
      <c r="B17" s="165" t="s">
        <v>12</v>
      </c>
      <c r="C17" s="66" t="s">
        <v>153</v>
      </c>
      <c r="D17" s="66" t="s">
        <v>154</v>
      </c>
      <c r="E17" s="66"/>
      <c r="F17" s="108" t="s">
        <v>155</v>
      </c>
      <c r="G17" s="66" t="s">
        <v>156</v>
      </c>
      <c r="H17" s="108"/>
      <c r="I17" s="108" t="s">
        <v>157</v>
      </c>
      <c r="J17" s="108"/>
      <c r="K17" s="66"/>
      <c r="L17" s="66"/>
    </row>
    <row r="18" spans="2:12" ht="15" customHeight="1" x14ac:dyDescent="0.3">
      <c r="B18" s="165" t="s">
        <v>12</v>
      </c>
      <c r="C18" s="66" t="s">
        <v>158</v>
      </c>
      <c r="D18" s="66" t="s">
        <v>159</v>
      </c>
      <c r="E18" s="66"/>
      <c r="F18" s="108" t="s">
        <v>160</v>
      </c>
      <c r="G18" s="66" t="s">
        <v>132</v>
      </c>
      <c r="H18" s="108"/>
      <c r="I18" s="108" t="s">
        <v>161</v>
      </c>
      <c r="J18" s="108"/>
      <c r="K18" s="66"/>
      <c r="L18" s="66"/>
    </row>
    <row r="19" spans="2:12" ht="15" customHeight="1" x14ac:dyDescent="0.3">
      <c r="B19" s="165" t="s">
        <v>12</v>
      </c>
      <c r="C19" s="73" t="s">
        <v>200</v>
      </c>
      <c r="D19" s="73" t="s">
        <v>201</v>
      </c>
      <c r="E19" s="73"/>
      <c r="F19" s="73" t="s">
        <v>202</v>
      </c>
      <c r="G19" s="73" t="s">
        <v>132</v>
      </c>
      <c r="H19" s="73"/>
      <c r="I19" s="74" t="s">
        <v>203</v>
      </c>
      <c r="J19" s="108"/>
      <c r="K19" s="66"/>
      <c r="L19" s="66"/>
    </row>
    <row r="20" spans="2:12" ht="15" customHeight="1" x14ac:dyDescent="0.3">
      <c r="B20" s="165" t="s">
        <v>12</v>
      </c>
      <c r="C20" s="73" t="s">
        <v>163</v>
      </c>
      <c r="D20" s="73" t="s">
        <v>164</v>
      </c>
      <c r="E20" s="73"/>
      <c r="F20" s="73" t="s">
        <v>165</v>
      </c>
      <c r="G20" s="73" t="s">
        <v>166</v>
      </c>
      <c r="H20" s="66"/>
      <c r="I20" s="74" t="s">
        <v>167</v>
      </c>
      <c r="J20" s="108"/>
      <c r="K20" s="106"/>
      <c r="L20" s="66"/>
    </row>
    <row r="21" spans="2:12" ht="15" customHeight="1" x14ac:dyDescent="0.3">
      <c r="B21" s="165"/>
      <c r="C21" s="73"/>
      <c r="D21" s="66"/>
      <c r="E21" s="66"/>
      <c r="F21" s="108"/>
      <c r="G21" s="66"/>
      <c r="H21" s="108"/>
      <c r="I21" s="108"/>
      <c r="J21" s="108"/>
      <c r="K21" s="106"/>
      <c r="L21" s="66"/>
    </row>
    <row r="22" spans="2:12" ht="15" customHeight="1" x14ac:dyDescent="0.3">
      <c r="B22" s="165"/>
      <c r="C22" s="73"/>
      <c r="D22" s="66"/>
      <c r="E22" s="66"/>
      <c r="F22" s="108"/>
      <c r="G22" s="66"/>
      <c r="H22" s="108"/>
      <c r="I22" s="108"/>
      <c r="J22" s="108"/>
      <c r="K22" s="106"/>
      <c r="L22" s="66"/>
    </row>
    <row r="23" spans="2:12" ht="15" customHeight="1" x14ac:dyDescent="0.3">
      <c r="B23" s="165"/>
      <c r="C23" s="73"/>
      <c r="D23" s="66"/>
      <c r="E23" s="66"/>
      <c r="F23" s="108"/>
      <c r="G23" s="66"/>
      <c r="H23" s="108"/>
      <c r="I23" s="108"/>
      <c r="J23" s="108"/>
      <c r="K23" s="106"/>
      <c r="L23" s="66"/>
    </row>
    <row r="24" spans="2:12" ht="15" customHeight="1" x14ac:dyDescent="0.3">
      <c r="B24" s="165"/>
      <c r="C24" s="73"/>
      <c r="D24" s="66"/>
      <c r="E24" s="66"/>
      <c r="F24" s="108"/>
      <c r="G24" s="66"/>
      <c r="H24" s="108"/>
      <c r="I24" s="108"/>
      <c r="J24" s="108"/>
      <c r="K24" s="106"/>
      <c r="L24" s="66"/>
    </row>
    <row r="25" spans="2:12" ht="15" customHeight="1" x14ac:dyDescent="0.3">
      <c r="B25" s="165"/>
      <c r="C25" s="73"/>
      <c r="D25" s="66"/>
      <c r="E25" s="66"/>
      <c r="F25" s="108"/>
      <c r="G25" s="66"/>
      <c r="H25" s="108"/>
      <c r="I25" s="108"/>
      <c r="J25" s="108"/>
      <c r="K25" s="106"/>
      <c r="L25" s="66"/>
    </row>
    <row r="26" spans="2:12" ht="15" customHeight="1" x14ac:dyDescent="0.3">
      <c r="B26" s="165"/>
      <c r="C26" s="73"/>
      <c r="D26" s="66"/>
      <c r="E26" s="66"/>
      <c r="F26" s="108"/>
      <c r="G26" s="66"/>
      <c r="H26" s="108"/>
      <c r="I26" s="108"/>
      <c r="J26" s="108"/>
      <c r="K26" s="106"/>
      <c r="L26" s="66"/>
    </row>
    <row r="27" spans="2:12" ht="15" customHeight="1" x14ac:dyDescent="0.3">
      <c r="B27" s="102" t="s">
        <v>100</v>
      </c>
      <c r="C27" s="66" t="s">
        <v>168</v>
      </c>
      <c r="D27" s="66" t="s">
        <v>169</v>
      </c>
      <c r="E27" s="66"/>
      <c r="F27" s="108" t="s">
        <v>170</v>
      </c>
      <c r="G27" s="66" t="s">
        <v>132</v>
      </c>
      <c r="H27" s="108"/>
      <c r="I27" s="108" t="s">
        <v>171</v>
      </c>
      <c r="J27" s="73"/>
      <c r="K27" s="106"/>
      <c r="L27" s="66"/>
    </row>
    <row r="28" spans="2:12" ht="15" customHeight="1" x14ac:dyDescent="0.3">
      <c r="B28" s="102" t="s">
        <v>100</v>
      </c>
      <c r="C28" s="66" t="s">
        <v>182</v>
      </c>
      <c r="D28" s="66" t="s">
        <v>181</v>
      </c>
      <c r="E28" s="66"/>
      <c r="F28" s="107" t="s">
        <v>183</v>
      </c>
      <c r="G28" s="73" t="s">
        <v>139</v>
      </c>
      <c r="H28" s="66"/>
      <c r="I28" s="74" t="s">
        <v>184</v>
      </c>
      <c r="J28" s="66"/>
      <c r="K28" s="106"/>
      <c r="L28" s="66"/>
    </row>
    <row r="29" spans="2:12" ht="15" customHeight="1" x14ac:dyDescent="0.3">
      <c r="B29" s="102" t="s">
        <v>100</v>
      </c>
      <c r="C29" s="66" t="s">
        <v>193</v>
      </c>
      <c r="D29" s="66" t="s">
        <v>196</v>
      </c>
      <c r="E29" s="66"/>
      <c r="F29" s="108" t="s">
        <v>197</v>
      </c>
      <c r="G29" s="66" t="s">
        <v>194</v>
      </c>
      <c r="H29" s="108"/>
      <c r="I29" s="108" t="s">
        <v>195</v>
      </c>
      <c r="J29" s="108"/>
      <c r="K29" s="106"/>
      <c r="L29" s="66"/>
    </row>
    <row r="30" spans="2:12" ht="15" customHeight="1" x14ac:dyDescent="0.3">
      <c r="B30" s="102" t="s">
        <v>101</v>
      </c>
      <c r="C30" s="73" t="s">
        <v>225</v>
      </c>
      <c r="D30" s="73" t="s">
        <v>226</v>
      </c>
      <c r="E30" s="73"/>
      <c r="F30" s="73" t="s">
        <v>227</v>
      </c>
      <c r="G30" s="73" t="s">
        <v>228</v>
      </c>
      <c r="H30" s="66"/>
      <c r="I30" s="74" t="s">
        <v>229</v>
      </c>
      <c r="J30" s="66"/>
      <c r="K30" s="105"/>
      <c r="L30" s="66"/>
    </row>
    <row r="31" spans="2:12" ht="15" customHeight="1" x14ac:dyDescent="0.3">
      <c r="B31" s="102" t="s">
        <v>101</v>
      </c>
      <c r="C31" s="73" t="s">
        <v>237</v>
      </c>
      <c r="D31" s="73" t="s">
        <v>238</v>
      </c>
      <c r="E31" s="73"/>
      <c r="F31" s="73" t="s">
        <v>239</v>
      </c>
      <c r="G31" s="73" t="s">
        <v>240</v>
      </c>
      <c r="H31" s="66"/>
      <c r="I31" s="74" t="s">
        <v>241</v>
      </c>
      <c r="J31" s="66"/>
      <c r="K31" s="105"/>
      <c r="L31" s="66"/>
    </row>
    <row r="32" spans="2:12" ht="15" customHeight="1" x14ac:dyDescent="0.3">
      <c r="B32" s="102" t="s">
        <v>101</v>
      </c>
      <c r="C32" s="73" t="s">
        <v>250</v>
      </c>
      <c r="D32" s="73" t="s">
        <v>251</v>
      </c>
      <c r="E32" s="73"/>
      <c r="F32" s="73" t="s">
        <v>252</v>
      </c>
      <c r="G32" s="73" t="s">
        <v>253</v>
      </c>
      <c r="H32" s="73"/>
      <c r="I32" s="74" t="s">
        <v>254</v>
      </c>
      <c r="J32" s="73"/>
      <c r="K32" s="106"/>
      <c r="L32" s="66"/>
    </row>
    <row r="33" spans="2:12" ht="15" customHeight="1" x14ac:dyDescent="0.3">
      <c r="B33" s="102" t="s">
        <v>101</v>
      </c>
      <c r="C33" s="66" t="s">
        <v>255</v>
      </c>
      <c r="D33" s="73" t="s">
        <v>256</v>
      </c>
      <c r="E33" s="66"/>
      <c r="F33" s="73" t="s">
        <v>257</v>
      </c>
      <c r="G33" s="73" t="s">
        <v>258</v>
      </c>
      <c r="H33" s="66"/>
      <c r="I33" s="74" t="s">
        <v>259</v>
      </c>
      <c r="J33" s="66"/>
      <c r="K33" s="106"/>
      <c r="L33" s="66"/>
    </row>
    <row r="34" spans="2:12" ht="15" customHeight="1" x14ac:dyDescent="0.3">
      <c r="B34" s="102" t="s">
        <v>277</v>
      </c>
      <c r="C34" s="66" t="s">
        <v>272</v>
      </c>
      <c r="D34" s="73" t="s">
        <v>273</v>
      </c>
      <c r="E34" s="66"/>
      <c r="F34" s="73" t="s">
        <v>274</v>
      </c>
      <c r="G34" s="73" t="s">
        <v>275</v>
      </c>
      <c r="H34" s="66"/>
      <c r="I34" s="74" t="s">
        <v>276</v>
      </c>
      <c r="J34" s="66"/>
      <c r="K34" s="106"/>
      <c r="L34" s="66"/>
    </row>
    <row r="35" spans="2:12" ht="15" customHeight="1" x14ac:dyDescent="0.3">
      <c r="B35" s="102" t="s">
        <v>277</v>
      </c>
      <c r="C35" s="66" t="s">
        <v>278</v>
      </c>
      <c r="D35" s="73" t="s">
        <v>279</v>
      </c>
      <c r="E35" s="66"/>
      <c r="F35" s="73" t="s">
        <v>280</v>
      </c>
      <c r="G35" s="73" t="s">
        <v>281</v>
      </c>
      <c r="H35" s="66"/>
      <c r="I35" s="74" t="s">
        <v>282</v>
      </c>
      <c r="J35" s="66"/>
      <c r="K35" s="106"/>
      <c r="L35" s="66"/>
    </row>
    <row r="36" spans="2:12" ht="15" customHeight="1" x14ac:dyDescent="0.3">
      <c r="B36" s="102"/>
      <c r="C36" s="66" t="s">
        <v>283</v>
      </c>
      <c r="D36" s="73" t="s">
        <v>284</v>
      </c>
      <c r="E36" s="66"/>
      <c r="F36" s="73" t="s">
        <v>285</v>
      </c>
      <c r="G36" s="73" t="s">
        <v>286</v>
      </c>
      <c r="H36" s="66"/>
      <c r="I36" s="74" t="s">
        <v>287</v>
      </c>
      <c r="J36" s="66"/>
      <c r="K36" s="106"/>
      <c r="L36" s="66"/>
    </row>
    <row r="37" spans="2:12" ht="15" customHeight="1" x14ac:dyDescent="0.3">
      <c r="B37" s="102"/>
      <c r="C37" s="66" t="s">
        <v>288</v>
      </c>
      <c r="D37" s="73" t="s">
        <v>289</v>
      </c>
      <c r="E37" s="66"/>
      <c r="F37" s="73" t="s">
        <v>290</v>
      </c>
      <c r="G37" s="73" t="s">
        <v>291</v>
      </c>
      <c r="H37" s="66"/>
      <c r="I37" s="74" t="s">
        <v>292</v>
      </c>
      <c r="J37" s="66"/>
      <c r="K37" s="106"/>
      <c r="L37" s="66"/>
    </row>
    <row r="38" spans="2:12" ht="15" customHeight="1" x14ac:dyDescent="0.3">
      <c r="B38" s="102"/>
      <c r="C38" s="66" t="s">
        <v>302</v>
      </c>
      <c r="D38" s="73" t="s">
        <v>303</v>
      </c>
      <c r="E38" s="66"/>
      <c r="F38" s="73" t="s">
        <v>304</v>
      </c>
      <c r="G38" s="73" t="s">
        <v>305</v>
      </c>
      <c r="H38" s="66"/>
      <c r="I38" s="74" t="s">
        <v>306</v>
      </c>
      <c r="J38" s="66"/>
      <c r="K38" s="106"/>
      <c r="L38" s="66"/>
    </row>
    <row r="39" spans="2:12" ht="15" customHeight="1" x14ac:dyDescent="0.3">
      <c r="B39" s="102"/>
      <c r="C39" s="66" t="s">
        <v>307</v>
      </c>
      <c r="D39" s="73" t="s">
        <v>308</v>
      </c>
      <c r="E39" s="66"/>
      <c r="F39" s="73" t="s">
        <v>309</v>
      </c>
      <c r="G39" s="73" t="s">
        <v>310</v>
      </c>
      <c r="H39" s="66"/>
      <c r="I39" s="74" t="s">
        <v>311</v>
      </c>
      <c r="J39" s="66"/>
      <c r="K39" s="106"/>
      <c r="L39" s="66"/>
    </row>
    <row r="40" spans="2:12" ht="15" customHeight="1" x14ac:dyDescent="0.3">
      <c r="B40" s="102" t="s">
        <v>101</v>
      </c>
      <c r="C40" s="66" t="s">
        <v>312</v>
      </c>
      <c r="D40" s="73" t="s">
        <v>313</v>
      </c>
      <c r="E40" s="66"/>
      <c r="F40" s="73" t="s">
        <v>314</v>
      </c>
      <c r="G40" s="73" t="s">
        <v>315</v>
      </c>
      <c r="H40" s="66"/>
      <c r="I40" s="74" t="s">
        <v>316</v>
      </c>
      <c r="J40" s="66"/>
      <c r="K40" s="106"/>
      <c r="L40" s="66"/>
    </row>
    <row r="41" spans="2:12" ht="15" customHeight="1" x14ac:dyDescent="0.3">
      <c r="B41" s="102"/>
      <c r="C41" s="66" t="s">
        <v>317</v>
      </c>
      <c r="D41" s="73" t="s">
        <v>318</v>
      </c>
      <c r="E41" s="66"/>
      <c r="F41" s="73" t="s">
        <v>319</v>
      </c>
      <c r="G41" s="73" t="s">
        <v>320</v>
      </c>
      <c r="H41" s="66"/>
      <c r="I41" s="74" t="s">
        <v>321</v>
      </c>
      <c r="J41" s="66"/>
      <c r="K41" s="106"/>
      <c r="L41" s="66"/>
    </row>
    <row r="42" spans="2:12" ht="15" customHeight="1" x14ac:dyDescent="0.3">
      <c r="B42" s="102"/>
      <c r="C42" s="66" t="s">
        <v>328</v>
      </c>
      <c r="D42" s="73" t="s">
        <v>327</v>
      </c>
      <c r="E42" s="66"/>
      <c r="F42" s="73" t="s">
        <v>329</v>
      </c>
      <c r="G42" s="73" t="s">
        <v>330</v>
      </c>
      <c r="H42" s="66"/>
      <c r="I42" s="74" t="s">
        <v>331</v>
      </c>
      <c r="J42" s="66"/>
      <c r="K42" s="106"/>
      <c r="L42" s="66"/>
    </row>
    <row r="43" spans="2:12" ht="15" customHeight="1" x14ac:dyDescent="0.3">
      <c r="B43" s="102"/>
      <c r="C43" s="66" t="s">
        <v>357</v>
      </c>
      <c r="D43" s="73" t="s">
        <v>332</v>
      </c>
      <c r="E43" s="66"/>
      <c r="F43" s="73" t="s">
        <v>333</v>
      </c>
      <c r="G43" s="73" t="s">
        <v>334</v>
      </c>
      <c r="H43" s="66"/>
      <c r="I43" s="74" t="s">
        <v>335</v>
      </c>
      <c r="J43" s="66"/>
      <c r="K43" s="106"/>
      <c r="L43" s="66"/>
    </row>
    <row r="44" spans="2:12" ht="15" customHeight="1" x14ac:dyDescent="0.3">
      <c r="B44" s="102"/>
      <c r="C44" s="66" t="s">
        <v>336</v>
      </c>
      <c r="D44" s="73" t="s">
        <v>337</v>
      </c>
      <c r="E44" s="66"/>
      <c r="F44" s="73" t="s">
        <v>338</v>
      </c>
      <c r="G44" s="73" t="s">
        <v>339</v>
      </c>
      <c r="H44" s="66"/>
      <c r="I44" s="74" t="s">
        <v>340</v>
      </c>
      <c r="J44" s="66"/>
      <c r="K44" s="106"/>
      <c r="L44" s="66"/>
    </row>
    <row r="45" spans="2:12" ht="15" customHeight="1" x14ac:dyDescent="0.3">
      <c r="B45" s="102"/>
      <c r="C45" s="66" t="s">
        <v>343</v>
      </c>
      <c r="D45" s="73" t="s">
        <v>344</v>
      </c>
      <c r="E45" s="66"/>
      <c r="F45" s="73" t="s">
        <v>345</v>
      </c>
      <c r="G45" s="73" t="s">
        <v>346</v>
      </c>
      <c r="H45" s="66"/>
      <c r="I45" s="74" t="s">
        <v>347</v>
      </c>
      <c r="J45" s="66"/>
      <c r="K45" s="106"/>
      <c r="L45" s="66"/>
    </row>
    <row r="46" spans="2:12" ht="15" customHeight="1" x14ac:dyDescent="0.3">
      <c r="B46" s="102"/>
      <c r="C46" s="66" t="s">
        <v>348</v>
      </c>
      <c r="D46" s="73" t="s">
        <v>349</v>
      </c>
      <c r="E46" s="66"/>
      <c r="F46" s="73" t="s">
        <v>350</v>
      </c>
      <c r="G46" s="73" t="s">
        <v>351</v>
      </c>
      <c r="H46" s="66"/>
      <c r="I46" s="74" t="s">
        <v>352</v>
      </c>
      <c r="J46" s="66"/>
      <c r="K46" s="106"/>
      <c r="L46" s="66"/>
    </row>
    <row r="47" spans="2:12" ht="15" customHeight="1" x14ac:dyDescent="0.3">
      <c r="B47" s="102"/>
      <c r="C47" s="66" t="s">
        <v>353</v>
      </c>
      <c r="D47" s="73" t="s">
        <v>363</v>
      </c>
      <c r="E47" s="66"/>
      <c r="F47" s="73" t="s">
        <v>354</v>
      </c>
      <c r="G47" s="73" t="s">
        <v>355</v>
      </c>
      <c r="H47" s="66"/>
      <c r="I47" s="74" t="s">
        <v>356</v>
      </c>
      <c r="J47" s="66"/>
      <c r="K47" s="106"/>
      <c r="L47" s="66"/>
    </row>
    <row r="48" spans="2:12" ht="15" customHeight="1" x14ac:dyDescent="0.3">
      <c r="B48" s="102" t="s">
        <v>101</v>
      </c>
      <c r="C48" s="66"/>
      <c r="D48" s="66"/>
      <c r="E48" s="66"/>
      <c r="F48" s="73"/>
      <c r="G48" s="73"/>
      <c r="H48" s="66"/>
      <c r="I48" s="66"/>
      <c r="J48" s="66"/>
      <c r="K48" s="66"/>
      <c r="L48" s="66"/>
    </row>
    <row r="49" spans="2:16" ht="15" customHeight="1" x14ac:dyDescent="0.3">
      <c r="F49" s="87"/>
      <c r="G49" s="87"/>
    </row>
    <row r="50" spans="2:16" ht="15" customHeight="1" x14ac:dyDescent="0.3">
      <c r="F50" s="87"/>
      <c r="G50" s="87"/>
    </row>
    <row r="51" spans="2:16" ht="16.5" customHeight="1" x14ac:dyDescent="0.3">
      <c r="B51" s="102" t="s">
        <v>20</v>
      </c>
      <c r="C51" s="73" t="s">
        <v>204</v>
      </c>
      <c r="D51" s="73" t="s">
        <v>205</v>
      </c>
      <c r="E51" s="73"/>
      <c r="F51" s="73" t="s">
        <v>211</v>
      </c>
      <c r="G51" s="73" t="s">
        <v>132</v>
      </c>
      <c r="H51" s="66"/>
      <c r="I51" s="74" t="s">
        <v>206</v>
      </c>
      <c r="J51" s="74"/>
      <c r="K51" s="73"/>
      <c r="L51" s="101"/>
    </row>
    <row r="52" spans="2:16" ht="15" customHeight="1" x14ac:dyDescent="0.3">
      <c r="B52" s="102" t="s">
        <v>20</v>
      </c>
      <c r="C52" s="73" t="s">
        <v>207</v>
      </c>
      <c r="D52" s="73" t="s">
        <v>208</v>
      </c>
      <c r="E52" s="73"/>
      <c r="F52" s="73" t="s">
        <v>209</v>
      </c>
      <c r="G52" s="73" t="s">
        <v>132</v>
      </c>
      <c r="H52" s="66"/>
      <c r="I52" s="74" t="s">
        <v>210</v>
      </c>
      <c r="J52" s="74"/>
      <c r="K52" s="73"/>
      <c r="L52" s="101"/>
      <c r="M52" s="66"/>
      <c r="N52" s="74"/>
      <c r="O52" s="73"/>
      <c r="P52" s="101"/>
    </row>
    <row r="53" spans="2:16" ht="15" customHeight="1" x14ac:dyDescent="0.3">
      <c r="B53" s="102" t="s">
        <v>100</v>
      </c>
      <c r="C53" s="66" t="s">
        <v>179</v>
      </c>
      <c r="D53" s="66" t="s">
        <v>190</v>
      </c>
      <c r="E53" s="66"/>
      <c r="F53" s="108" t="s">
        <v>192</v>
      </c>
      <c r="G53" s="66" t="s">
        <v>151</v>
      </c>
      <c r="H53" s="108"/>
      <c r="I53" s="108" t="s">
        <v>191</v>
      </c>
      <c r="J53" s="66"/>
      <c r="K53" s="106"/>
      <c r="L53" s="66"/>
    </row>
    <row r="54" spans="2:16" ht="15" customHeight="1" x14ac:dyDescent="0.3">
      <c r="B54" s="102" t="s">
        <v>100</v>
      </c>
      <c r="C54" s="66" t="s">
        <v>174</v>
      </c>
      <c r="D54" s="66" t="s">
        <v>175</v>
      </c>
      <c r="E54" s="66"/>
      <c r="F54" s="107" t="s">
        <v>176</v>
      </c>
      <c r="G54" s="73" t="s">
        <v>132</v>
      </c>
      <c r="H54" s="66"/>
      <c r="I54" s="74" t="s">
        <v>177</v>
      </c>
      <c r="J54" s="108"/>
      <c r="K54" s="106"/>
      <c r="L54" s="66"/>
    </row>
    <row r="55" spans="2:16" ht="15" customHeight="1" x14ac:dyDescent="0.3">
      <c r="B55" s="102" t="s">
        <v>20</v>
      </c>
      <c r="C55" s="73" t="s">
        <v>180</v>
      </c>
      <c r="D55" s="73" t="s">
        <v>185</v>
      </c>
      <c r="E55" s="73" t="s">
        <v>187</v>
      </c>
      <c r="F55" s="73" t="s">
        <v>186</v>
      </c>
      <c r="G55" s="73" t="s">
        <v>132</v>
      </c>
      <c r="H55" s="66"/>
      <c r="I55" s="74"/>
      <c r="J55" s="66"/>
      <c r="K55" s="106"/>
      <c r="L55" s="66"/>
    </row>
    <row r="56" spans="2:16" ht="15" customHeight="1" x14ac:dyDescent="0.3">
      <c r="B56" s="165" t="s">
        <v>12</v>
      </c>
      <c r="C56" s="73" t="s">
        <v>172</v>
      </c>
      <c r="D56" s="66" t="s">
        <v>173</v>
      </c>
      <c r="E56" s="66"/>
      <c r="F56" s="108" t="s">
        <v>189</v>
      </c>
      <c r="G56" s="66" t="s">
        <v>166</v>
      </c>
      <c r="H56" s="108"/>
      <c r="I56" s="108" t="s">
        <v>178</v>
      </c>
      <c r="J56" s="66"/>
      <c r="K56" s="106"/>
      <c r="L56" s="66"/>
    </row>
    <row r="57" spans="2:16" ht="15" customHeight="1" x14ac:dyDescent="0.3">
      <c r="B57" s="111"/>
      <c r="C57" s="66"/>
      <c r="D57" s="66"/>
      <c r="E57" s="66"/>
      <c r="F57" s="73"/>
      <c r="G57" s="73"/>
      <c r="H57" s="66"/>
      <c r="I57" s="74"/>
      <c r="J57" s="66"/>
      <c r="K57" s="106"/>
      <c r="L57" s="66"/>
    </row>
    <row r="58" spans="2:16" ht="15" customHeight="1" x14ac:dyDescent="0.3">
      <c r="B58" s="111"/>
      <c r="C58" s="66"/>
      <c r="D58" s="66"/>
      <c r="E58" s="66"/>
      <c r="F58" s="73"/>
      <c r="G58" s="73"/>
      <c r="H58" s="66"/>
      <c r="I58" s="74"/>
      <c r="J58" s="66"/>
      <c r="K58" s="106"/>
      <c r="L58" s="66"/>
    </row>
    <row r="59" spans="2:16" ht="15" customHeight="1" x14ac:dyDescent="0.3">
      <c r="B59" s="111"/>
      <c r="C59" s="66"/>
      <c r="D59" s="66"/>
      <c r="E59" s="66"/>
      <c r="F59" s="73"/>
      <c r="G59" s="73"/>
      <c r="H59" s="66"/>
      <c r="I59" s="74"/>
      <c r="J59" s="66"/>
      <c r="K59" s="106"/>
      <c r="L59" s="66"/>
    </row>
    <row r="60" spans="2:16" ht="15" customHeight="1" x14ac:dyDescent="0.3">
      <c r="B60" s="111"/>
      <c r="C60" s="66"/>
      <c r="D60" s="66"/>
      <c r="E60" s="66"/>
      <c r="F60" s="73"/>
      <c r="G60" s="73"/>
      <c r="H60" s="66"/>
      <c r="I60" s="74"/>
      <c r="J60" s="66"/>
      <c r="K60" s="106"/>
      <c r="L60" s="66"/>
    </row>
    <row r="61" spans="2:16" ht="15" customHeight="1" x14ac:dyDescent="0.3">
      <c r="B61" s="111"/>
      <c r="C61" s="73"/>
      <c r="D61" s="73"/>
      <c r="E61" s="73"/>
      <c r="F61" s="73"/>
      <c r="G61" s="73"/>
      <c r="H61" s="73"/>
      <c r="I61" s="74"/>
      <c r="J61" s="73"/>
      <c r="K61" s="105"/>
      <c r="L61" s="66"/>
    </row>
    <row r="62" spans="2:16" ht="15" customHeight="1" x14ac:dyDescent="0.3">
      <c r="B62" s="111"/>
      <c r="C62" s="73"/>
      <c r="D62" s="73"/>
      <c r="E62" s="73"/>
      <c r="F62" s="73"/>
      <c r="G62" s="73"/>
      <c r="H62" s="66"/>
      <c r="I62" s="74"/>
      <c r="J62" s="66"/>
      <c r="K62" s="105"/>
      <c r="L62" s="66"/>
    </row>
    <row r="63" spans="2:16" ht="15" customHeight="1" x14ac:dyDescent="0.3">
      <c r="B63" s="111"/>
      <c r="C63" s="73"/>
      <c r="D63" s="73"/>
      <c r="E63" s="73"/>
      <c r="F63" s="73"/>
      <c r="G63" s="73"/>
      <c r="H63" s="66"/>
      <c r="I63" s="74"/>
      <c r="J63" s="66"/>
      <c r="K63" s="105"/>
      <c r="L63" s="66"/>
    </row>
    <row r="64" spans="2:16" ht="15" customHeight="1" x14ac:dyDescent="0.3">
      <c r="F64" s="87"/>
      <c r="G64" s="87"/>
    </row>
    <row r="65" spans="6:7" ht="15" customHeight="1" x14ac:dyDescent="0.3">
      <c r="F65" s="87"/>
      <c r="G65" s="87"/>
    </row>
    <row r="66" spans="6:7" ht="15" customHeight="1" x14ac:dyDescent="0.3">
      <c r="F66" s="87"/>
      <c r="G66" s="87"/>
    </row>
    <row r="67" spans="6:7" ht="15" customHeight="1" x14ac:dyDescent="0.3">
      <c r="F67" s="87"/>
      <c r="G67" s="87"/>
    </row>
    <row r="68" spans="6:7" ht="15" customHeight="1" x14ac:dyDescent="0.3">
      <c r="F68" s="87"/>
      <c r="G68" s="87"/>
    </row>
    <row r="69" spans="6:7" ht="15" customHeight="1" x14ac:dyDescent="0.3">
      <c r="F69" s="87"/>
      <c r="G69" s="87"/>
    </row>
    <row r="70" spans="6:7" ht="15" customHeight="1" x14ac:dyDescent="0.3">
      <c r="F70" s="87"/>
      <c r="G70" s="87"/>
    </row>
    <row r="71" spans="6:7" ht="15" customHeight="1" x14ac:dyDescent="0.3">
      <c r="F71" s="87"/>
      <c r="G71" s="87"/>
    </row>
    <row r="72" spans="6:7" ht="15" customHeight="1" x14ac:dyDescent="0.3">
      <c r="F72" s="87"/>
      <c r="G72" s="87"/>
    </row>
    <row r="73" spans="6:7" ht="15" customHeight="1" x14ac:dyDescent="0.3">
      <c r="F73" s="87"/>
      <c r="G73" s="87"/>
    </row>
    <row r="74" spans="6:7" ht="15" customHeight="1" x14ac:dyDescent="0.3">
      <c r="F74" s="87"/>
      <c r="G74" s="87"/>
    </row>
    <row r="75" spans="6:7" ht="15" customHeight="1" x14ac:dyDescent="0.3">
      <c r="F75" s="87"/>
      <c r="G75" s="87"/>
    </row>
    <row r="76" spans="6:7" ht="15" customHeight="1" x14ac:dyDescent="0.3">
      <c r="F76" s="87"/>
      <c r="G76" s="87"/>
    </row>
    <row r="77" spans="6:7" ht="15" customHeight="1" x14ac:dyDescent="0.3">
      <c r="F77" s="87"/>
      <c r="G77" s="87"/>
    </row>
    <row r="78" spans="6:7" ht="15" customHeight="1" x14ac:dyDescent="0.3">
      <c r="F78" s="87"/>
      <c r="G78" s="87"/>
    </row>
    <row r="79" spans="6:7" ht="15" customHeight="1" x14ac:dyDescent="0.3">
      <c r="F79" s="87"/>
      <c r="G79" s="87"/>
    </row>
    <row r="80" spans="6:7" ht="15" customHeight="1" x14ac:dyDescent="0.3">
      <c r="F80" s="87"/>
      <c r="G80" s="87"/>
    </row>
    <row r="81" spans="6:7" ht="15" customHeight="1" x14ac:dyDescent="0.3">
      <c r="F81" s="87"/>
      <c r="G81" s="87"/>
    </row>
    <row r="82" spans="6:7" ht="15" customHeight="1" x14ac:dyDescent="0.3">
      <c r="F82" s="87"/>
      <c r="G82" s="87"/>
    </row>
    <row r="83" spans="6:7" ht="15" customHeight="1" x14ac:dyDescent="0.3">
      <c r="F83" s="87"/>
      <c r="G83" s="87"/>
    </row>
    <row r="84" spans="6:7" ht="15" customHeight="1" x14ac:dyDescent="0.3">
      <c r="F84" s="87"/>
      <c r="G84" s="87"/>
    </row>
    <row r="85" spans="6:7" ht="15" customHeight="1" x14ac:dyDescent="0.3">
      <c r="F85" s="87"/>
      <c r="G85" s="87"/>
    </row>
    <row r="86" spans="6:7" ht="15" customHeight="1" x14ac:dyDescent="0.3">
      <c r="F86" s="87"/>
      <c r="G86" s="87"/>
    </row>
    <row r="87" spans="6:7" ht="15" customHeight="1" x14ac:dyDescent="0.3">
      <c r="F87" s="87"/>
      <c r="G87" s="87"/>
    </row>
    <row r="88" spans="6:7" ht="15" customHeight="1" x14ac:dyDescent="0.3">
      <c r="F88" s="87"/>
      <c r="G88" s="87"/>
    </row>
    <row r="89" spans="6:7" ht="15" customHeight="1" x14ac:dyDescent="0.3">
      <c r="F89" s="87"/>
      <c r="G89" s="87"/>
    </row>
    <row r="90" spans="6:7" ht="15" customHeight="1" x14ac:dyDescent="0.3">
      <c r="F90" s="87"/>
      <c r="G90" s="87"/>
    </row>
    <row r="91" spans="6:7" ht="15" customHeight="1" x14ac:dyDescent="0.3">
      <c r="F91" s="87"/>
      <c r="G91" s="87"/>
    </row>
    <row r="92" spans="6:7" ht="15" customHeight="1" x14ac:dyDescent="0.3">
      <c r="F92" s="87"/>
      <c r="G92" s="87"/>
    </row>
    <row r="93" spans="6:7" ht="15" customHeight="1" x14ac:dyDescent="0.3">
      <c r="F93" s="87"/>
      <c r="G93" s="87"/>
    </row>
    <row r="94" spans="6:7" ht="15" customHeight="1" x14ac:dyDescent="0.3">
      <c r="F94" s="87"/>
      <c r="G94" s="87"/>
    </row>
    <row r="95" spans="6:7" ht="15" customHeight="1" x14ac:dyDescent="0.3">
      <c r="F95" s="87"/>
      <c r="G95" s="87"/>
    </row>
    <row r="96" spans="6:7" ht="15" customHeight="1" x14ac:dyDescent="0.3">
      <c r="F96" s="87"/>
      <c r="G96" s="87"/>
    </row>
    <row r="97" spans="6:7" ht="15" customHeight="1" x14ac:dyDescent="0.3">
      <c r="F97" s="87"/>
      <c r="G97" s="87"/>
    </row>
    <row r="98" spans="6:7" ht="15" customHeight="1" x14ac:dyDescent="0.3">
      <c r="F98" s="87"/>
      <c r="G98" s="87"/>
    </row>
    <row r="99" spans="6:7" ht="15" customHeight="1" x14ac:dyDescent="0.3">
      <c r="F99" s="87"/>
      <c r="G99" s="87"/>
    </row>
    <row r="100" spans="6:7" ht="15" customHeight="1" x14ac:dyDescent="0.3">
      <c r="F100" s="87"/>
      <c r="G100" s="87"/>
    </row>
    <row r="101" spans="6:7" ht="15" customHeight="1" x14ac:dyDescent="0.3">
      <c r="F101" s="87"/>
      <c r="G101" s="87"/>
    </row>
    <row r="102" spans="6:7" ht="15" customHeight="1" x14ac:dyDescent="0.3">
      <c r="F102" s="87"/>
      <c r="G102" s="87"/>
    </row>
    <row r="103" spans="6:7" ht="15" customHeight="1" x14ac:dyDescent="0.3">
      <c r="F103" s="87"/>
      <c r="G103" s="87"/>
    </row>
    <row r="104" spans="6:7" ht="15" customHeight="1" x14ac:dyDescent="0.3">
      <c r="F104" s="87"/>
      <c r="G104" s="87"/>
    </row>
    <row r="105" spans="6:7" ht="15" customHeight="1" x14ac:dyDescent="0.3">
      <c r="F105" s="87"/>
      <c r="G105" s="87"/>
    </row>
    <row r="106" spans="6:7" ht="15" customHeight="1" x14ac:dyDescent="0.3">
      <c r="F106" s="87"/>
      <c r="G106" s="87"/>
    </row>
    <row r="107" spans="6:7" ht="15" customHeight="1" x14ac:dyDescent="0.3">
      <c r="F107" s="87"/>
      <c r="G107" s="87"/>
    </row>
    <row r="108" spans="6:7" ht="15" customHeight="1" x14ac:dyDescent="0.3">
      <c r="F108" s="87"/>
      <c r="G108" s="87"/>
    </row>
    <row r="109" spans="6:7" ht="15" customHeight="1" x14ac:dyDescent="0.3">
      <c r="F109" s="87"/>
      <c r="G109" s="87"/>
    </row>
    <row r="110" spans="6:7" ht="15" customHeight="1" x14ac:dyDescent="0.3">
      <c r="F110" s="87"/>
      <c r="G110" s="87"/>
    </row>
    <row r="111" spans="6:7" ht="15" customHeight="1" x14ac:dyDescent="0.3">
      <c r="F111" s="87"/>
      <c r="G111" s="87"/>
    </row>
    <row r="112" spans="6:7" ht="15" customHeight="1" x14ac:dyDescent="0.3">
      <c r="F112" s="87"/>
      <c r="G112" s="87"/>
    </row>
    <row r="113" spans="6:13" ht="15" customHeight="1" x14ac:dyDescent="0.3">
      <c r="F113" s="87"/>
      <c r="G113" s="87"/>
    </row>
    <row r="114" spans="6:13" ht="15" customHeight="1" x14ac:dyDescent="0.3">
      <c r="F114" s="87"/>
      <c r="G114" s="87"/>
    </row>
    <row r="115" spans="6:13" ht="15" customHeight="1" x14ac:dyDescent="0.3">
      <c r="F115" s="87"/>
      <c r="G115" s="87"/>
      <c r="K115" s="112" t="s">
        <v>52</v>
      </c>
      <c r="M115" s="37">
        <v>200000</v>
      </c>
    </row>
    <row r="116" spans="6:13" ht="15" customHeight="1" x14ac:dyDescent="0.3">
      <c r="F116" s="87"/>
      <c r="G116" s="87"/>
    </row>
    <row r="117" spans="6:13" ht="15" customHeight="1" x14ac:dyDescent="0.3">
      <c r="F117" s="87"/>
      <c r="G117" s="87"/>
    </row>
    <row r="118" spans="6:13" ht="15" customHeight="1" x14ac:dyDescent="0.3">
      <c r="F118" s="87"/>
      <c r="G118" s="87"/>
    </row>
    <row r="119" spans="6:13" ht="15" customHeight="1" x14ac:dyDescent="0.3">
      <c r="F119" s="87"/>
      <c r="G119" s="87"/>
    </row>
    <row r="120" spans="6:13" ht="15" customHeight="1" x14ac:dyDescent="0.3">
      <c r="F120" s="87"/>
      <c r="G120" s="87"/>
    </row>
    <row r="121" spans="6:13" ht="15" customHeight="1" x14ac:dyDescent="0.3">
      <c r="F121" s="87"/>
      <c r="G121" s="87"/>
    </row>
    <row r="122" spans="6:13" ht="15" customHeight="1" x14ac:dyDescent="0.3">
      <c r="F122" s="87"/>
      <c r="G122" s="87"/>
    </row>
    <row r="123" spans="6:13" ht="15" customHeight="1" x14ac:dyDescent="0.3">
      <c r="F123" s="87"/>
      <c r="G123" s="87"/>
    </row>
    <row r="124" spans="6:13" ht="15" customHeight="1" x14ac:dyDescent="0.3">
      <c r="F124" s="87"/>
      <c r="G124" s="87"/>
    </row>
    <row r="125" spans="6:13" ht="15" customHeight="1" x14ac:dyDescent="0.3">
      <c r="F125" s="87"/>
      <c r="G125" s="87"/>
    </row>
    <row r="126" spans="6:13" ht="15" customHeight="1" x14ac:dyDescent="0.3">
      <c r="F126" s="87"/>
      <c r="G126" s="87"/>
    </row>
    <row r="127" spans="6:13" ht="15" customHeight="1" x14ac:dyDescent="0.3">
      <c r="F127" s="87"/>
      <c r="G127" s="87"/>
    </row>
    <row r="128" spans="6:13" ht="15" customHeight="1" x14ac:dyDescent="0.3">
      <c r="F128" s="87"/>
      <c r="G128" s="87"/>
    </row>
    <row r="129" spans="6:10" ht="15" customHeight="1" x14ac:dyDescent="0.3">
      <c r="F129" s="87"/>
      <c r="G129" s="87"/>
    </row>
    <row r="130" spans="6:10" ht="15" customHeight="1" x14ac:dyDescent="0.3">
      <c r="F130" s="87"/>
      <c r="G130" s="87"/>
    </row>
    <row r="131" spans="6:10" ht="15" customHeight="1" x14ac:dyDescent="0.3">
      <c r="F131" s="87"/>
      <c r="G131" s="87"/>
    </row>
    <row r="132" spans="6:10" ht="15" customHeight="1" x14ac:dyDescent="0.3">
      <c r="F132" s="87"/>
      <c r="G132" s="87"/>
    </row>
    <row r="135" spans="6:10" ht="15" customHeight="1" x14ac:dyDescent="0.3">
      <c r="J135" s="112" t="s">
        <v>56</v>
      </c>
    </row>
    <row r="65134" spans="3:10" ht="15" customHeight="1" x14ac:dyDescent="0.15">
      <c r="C65134" s="61"/>
      <c r="D65134" s="62"/>
      <c r="E65134" s="61"/>
      <c r="F65134" s="63"/>
      <c r="G65134" s="62"/>
      <c r="H65134" s="63"/>
      <c r="I65134" s="64"/>
      <c r="J65134" s="64"/>
    </row>
    <row r="65135" spans="3:10" ht="15" customHeight="1" x14ac:dyDescent="0.15">
      <c r="C65135" s="64"/>
      <c r="D65135" s="62"/>
      <c r="E65135" s="64"/>
      <c r="F65135" s="63"/>
      <c r="G65135" s="62"/>
      <c r="H65135" s="63"/>
      <c r="I65135" s="64"/>
      <c r="J65135" s="65"/>
    </row>
  </sheetData>
  <mergeCells count="1">
    <mergeCell ref="B2:L4"/>
  </mergeCells>
  <phoneticPr fontId="5" type="noConversion"/>
  <hyperlinks>
    <hyperlink ref="E5" location="실장!A1" display="백대용" xr:uid="{00000000-0004-0000-1600-000000000000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7030A0"/>
    <pageSetUpPr fitToPage="1"/>
  </sheetPr>
  <dimension ref="B1:AJ140"/>
  <sheetViews>
    <sheetView zoomScale="65" zoomScaleNormal="65" workbookViewId="0">
      <selection activeCell="AO19" sqref="AO19"/>
    </sheetView>
  </sheetViews>
  <sheetFormatPr defaultRowHeight="16.5" x14ac:dyDescent="0.3"/>
  <cols>
    <col min="3" max="3" width="12.875" customWidth="1"/>
    <col min="4" max="4" width="10.5" customWidth="1"/>
    <col min="5" max="6" width="4.875" customWidth="1"/>
    <col min="7" max="7" width="5" style="30" customWidth="1"/>
    <col min="8" max="10" width="4.875" customWidth="1"/>
    <col min="11" max="11" width="5.125" customWidth="1"/>
    <col min="12" max="13" width="4.875" customWidth="1"/>
    <col min="14" max="14" width="5" customWidth="1"/>
    <col min="15" max="20" width="4.875" customWidth="1"/>
    <col min="21" max="21" width="5" customWidth="1"/>
    <col min="22" max="27" width="4.875" customWidth="1"/>
    <col min="28" max="28" width="5" customWidth="1"/>
    <col min="29" max="35" width="4.875" customWidth="1"/>
    <col min="36" max="36" width="9.75" bestFit="1" customWidth="1"/>
  </cols>
  <sheetData>
    <row r="1" spans="2:36" x14ac:dyDescent="0.3">
      <c r="G1"/>
    </row>
    <row r="2" spans="2:36" x14ac:dyDescent="0.3">
      <c r="G2"/>
    </row>
    <row r="3" spans="2:36" ht="17.25" thickBot="1" x14ac:dyDescent="0.35">
      <c r="G3"/>
    </row>
    <row r="4" spans="2:36" ht="59.25" customHeight="1" thickBot="1" x14ac:dyDescent="0.35">
      <c r="B4" s="418" t="s">
        <v>231</v>
      </c>
      <c r="C4" s="419"/>
      <c r="D4" s="419"/>
      <c r="E4" s="420"/>
      <c r="F4" s="420"/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0"/>
      <c r="R4" s="420"/>
      <c r="S4" s="420"/>
      <c r="T4" s="420"/>
      <c r="U4" s="420"/>
      <c r="V4" s="420"/>
      <c r="W4" s="420"/>
      <c r="X4" s="420"/>
      <c r="Y4" s="420"/>
      <c r="Z4" s="420"/>
      <c r="AA4" s="420"/>
      <c r="AB4" s="420"/>
      <c r="AC4" s="420"/>
      <c r="AD4" s="420"/>
      <c r="AE4" s="420"/>
      <c r="AF4" s="420"/>
      <c r="AG4" s="420"/>
      <c r="AH4" s="420"/>
      <c r="AI4" s="421"/>
    </row>
    <row r="5" spans="2:36" ht="30.75" customHeight="1" x14ac:dyDescent="0.3">
      <c r="B5" s="422" t="s">
        <v>212</v>
      </c>
      <c r="C5" s="423"/>
      <c r="D5" s="424"/>
      <c r="E5" s="167">
        <v>1</v>
      </c>
      <c r="F5" s="167">
        <v>2</v>
      </c>
      <c r="G5" s="167">
        <v>3</v>
      </c>
      <c r="H5" s="167">
        <v>4</v>
      </c>
      <c r="I5" s="167">
        <v>5</v>
      </c>
      <c r="J5" s="314">
        <v>6</v>
      </c>
      <c r="K5" s="318">
        <v>7</v>
      </c>
      <c r="L5" s="167">
        <v>8</v>
      </c>
      <c r="M5" s="167">
        <v>9</v>
      </c>
      <c r="N5" s="167">
        <v>10</v>
      </c>
      <c r="O5" s="167">
        <v>11</v>
      </c>
      <c r="P5" s="167">
        <v>12</v>
      </c>
      <c r="Q5" s="314">
        <v>13</v>
      </c>
      <c r="R5" s="318">
        <v>14</v>
      </c>
      <c r="S5" s="167">
        <v>15</v>
      </c>
      <c r="T5" s="167">
        <v>16</v>
      </c>
      <c r="U5" s="167">
        <v>17</v>
      </c>
      <c r="V5" s="167">
        <v>18</v>
      </c>
      <c r="W5" s="167">
        <v>19</v>
      </c>
      <c r="X5" s="314">
        <v>20</v>
      </c>
      <c r="Y5" s="318">
        <v>21</v>
      </c>
      <c r="Z5" s="167">
        <v>22</v>
      </c>
      <c r="AA5" s="167">
        <v>23</v>
      </c>
      <c r="AB5" s="167">
        <v>24</v>
      </c>
      <c r="AC5" s="167">
        <v>25</v>
      </c>
      <c r="AD5" s="167">
        <v>26</v>
      </c>
      <c r="AE5" s="314">
        <v>27</v>
      </c>
      <c r="AF5" s="318">
        <v>28</v>
      </c>
      <c r="AG5" s="167">
        <v>29</v>
      </c>
      <c r="AH5" s="167">
        <v>30</v>
      </c>
      <c r="AI5" s="167">
        <v>31</v>
      </c>
    </row>
    <row r="6" spans="2:36" ht="30.75" customHeight="1" x14ac:dyDescent="0.3">
      <c r="B6" s="171" t="s">
        <v>53</v>
      </c>
      <c r="C6" s="172" t="s">
        <v>55</v>
      </c>
      <c r="D6" s="173" t="s">
        <v>54</v>
      </c>
      <c r="E6" s="168" t="s">
        <v>232</v>
      </c>
      <c r="F6" s="168" t="s">
        <v>48</v>
      </c>
      <c r="G6" s="168" t="s">
        <v>49</v>
      </c>
      <c r="H6" s="168" t="s">
        <v>50</v>
      </c>
      <c r="I6" s="168" t="s">
        <v>44</v>
      </c>
      <c r="J6" s="315" t="s">
        <v>45</v>
      </c>
      <c r="K6" s="319" t="s">
        <v>46</v>
      </c>
      <c r="L6" s="168" t="s">
        <v>47</v>
      </c>
      <c r="M6" s="168" t="s">
        <v>48</v>
      </c>
      <c r="N6" s="168" t="s">
        <v>49</v>
      </c>
      <c r="O6" s="168" t="s">
        <v>50</v>
      </c>
      <c r="P6" s="168" t="s">
        <v>44</v>
      </c>
      <c r="Q6" s="315" t="s">
        <v>45</v>
      </c>
      <c r="R6" s="319" t="s">
        <v>46</v>
      </c>
      <c r="S6" s="168" t="s">
        <v>47</v>
      </c>
      <c r="T6" s="168" t="s">
        <v>48</v>
      </c>
      <c r="U6" s="168" t="s">
        <v>49</v>
      </c>
      <c r="V6" s="168" t="s">
        <v>50</v>
      </c>
      <c r="W6" s="168" t="s">
        <v>44</v>
      </c>
      <c r="X6" s="315" t="s">
        <v>45</v>
      </c>
      <c r="Y6" s="319" t="s">
        <v>46</v>
      </c>
      <c r="Z6" s="168" t="s">
        <v>47</v>
      </c>
      <c r="AA6" s="168" t="s">
        <v>48</v>
      </c>
      <c r="AB6" s="168" t="s">
        <v>49</v>
      </c>
      <c r="AC6" s="168" t="s">
        <v>50</v>
      </c>
      <c r="AD6" s="168" t="s">
        <v>44</v>
      </c>
      <c r="AE6" s="315" t="s">
        <v>45</v>
      </c>
      <c r="AF6" s="319" t="s">
        <v>46</v>
      </c>
      <c r="AG6" s="168" t="s">
        <v>47</v>
      </c>
      <c r="AH6" s="168" t="s">
        <v>48</v>
      </c>
      <c r="AI6" s="168" t="s">
        <v>49</v>
      </c>
    </row>
    <row r="7" spans="2:36" ht="30.75" customHeight="1" x14ac:dyDescent="0.3">
      <c r="B7" s="324" t="s">
        <v>213</v>
      </c>
      <c r="C7" s="113"/>
      <c r="D7" s="174" t="s">
        <v>221</v>
      </c>
      <c r="E7" s="168">
        <v>1</v>
      </c>
      <c r="F7" s="168">
        <v>1</v>
      </c>
      <c r="G7" s="168">
        <v>1</v>
      </c>
      <c r="H7" s="168">
        <v>1</v>
      </c>
      <c r="I7" s="168">
        <v>1</v>
      </c>
      <c r="J7" s="315"/>
      <c r="K7" s="319"/>
      <c r="L7" s="168">
        <v>1</v>
      </c>
      <c r="M7" s="168">
        <v>1</v>
      </c>
      <c r="N7" s="168">
        <v>1</v>
      </c>
      <c r="O7" s="168">
        <v>1</v>
      </c>
      <c r="P7" s="168">
        <v>1</v>
      </c>
      <c r="Q7" s="315"/>
      <c r="R7" s="319"/>
      <c r="S7" s="168">
        <v>1</v>
      </c>
      <c r="T7" s="168">
        <v>1</v>
      </c>
      <c r="U7" s="168">
        <v>1</v>
      </c>
      <c r="V7" s="168">
        <v>1</v>
      </c>
      <c r="W7" s="168">
        <v>1</v>
      </c>
      <c r="X7" s="315"/>
      <c r="Y7" s="319"/>
      <c r="Z7" s="168">
        <v>1</v>
      </c>
      <c r="AA7" s="168">
        <v>1</v>
      </c>
      <c r="AB7" s="168">
        <v>1</v>
      </c>
      <c r="AC7" s="168">
        <v>1</v>
      </c>
      <c r="AD7" s="168">
        <v>1</v>
      </c>
      <c r="AE7" s="315"/>
      <c r="AF7" s="319"/>
      <c r="AG7" s="168">
        <v>1</v>
      </c>
      <c r="AH7" s="168">
        <v>1</v>
      </c>
      <c r="AI7" s="168">
        <v>1</v>
      </c>
    </row>
    <row r="8" spans="2:36" ht="30.75" customHeight="1" x14ac:dyDescent="0.3">
      <c r="B8" s="324" t="s">
        <v>214</v>
      </c>
      <c r="C8" s="113"/>
      <c r="D8" s="174" t="s">
        <v>222</v>
      </c>
      <c r="E8" s="168">
        <v>1</v>
      </c>
      <c r="F8" s="168">
        <v>1</v>
      </c>
      <c r="G8" s="168">
        <v>1</v>
      </c>
      <c r="H8" s="168">
        <v>1</v>
      </c>
      <c r="I8" s="168">
        <v>1</v>
      </c>
      <c r="J8" s="315"/>
      <c r="K8" s="319"/>
      <c r="L8" s="168">
        <v>1</v>
      </c>
      <c r="M8" s="168">
        <v>1</v>
      </c>
      <c r="N8" s="168">
        <v>1</v>
      </c>
      <c r="O8" s="168">
        <v>1</v>
      </c>
      <c r="P8" s="168">
        <v>1</v>
      </c>
      <c r="Q8" s="315"/>
      <c r="R8" s="319"/>
      <c r="S8" s="168">
        <v>1</v>
      </c>
      <c r="T8" s="168">
        <v>1</v>
      </c>
      <c r="U8" s="168">
        <v>1</v>
      </c>
      <c r="V8" s="168">
        <v>1</v>
      </c>
      <c r="W8" s="168">
        <v>1</v>
      </c>
      <c r="X8" s="315"/>
      <c r="Y8" s="319"/>
      <c r="Z8" s="168">
        <v>1</v>
      </c>
      <c r="AA8" s="168">
        <v>1</v>
      </c>
      <c r="AB8" s="168">
        <v>1</v>
      </c>
      <c r="AC8" s="168">
        <v>1</v>
      </c>
      <c r="AD8" s="168">
        <v>1</v>
      </c>
      <c r="AE8" s="315"/>
      <c r="AF8" s="319"/>
      <c r="AG8" s="168">
        <v>1</v>
      </c>
      <c r="AH8" s="168">
        <v>1</v>
      </c>
      <c r="AI8" s="168">
        <v>1</v>
      </c>
    </row>
    <row r="9" spans="2:36" ht="30.75" customHeight="1" x14ac:dyDescent="0.3">
      <c r="B9" s="325" t="s">
        <v>215</v>
      </c>
      <c r="C9" s="113"/>
      <c r="D9" s="174" t="s">
        <v>222</v>
      </c>
      <c r="E9" s="168">
        <v>1</v>
      </c>
      <c r="F9" s="168">
        <v>1</v>
      </c>
      <c r="G9" s="168"/>
      <c r="H9" s="168">
        <v>1</v>
      </c>
      <c r="I9" s="168">
        <v>1</v>
      </c>
      <c r="J9" s="315"/>
      <c r="K9" s="319"/>
      <c r="L9" s="168">
        <v>1</v>
      </c>
      <c r="M9" s="168">
        <v>1</v>
      </c>
      <c r="N9" s="168"/>
      <c r="O9" s="168">
        <v>1</v>
      </c>
      <c r="P9" s="168">
        <v>1</v>
      </c>
      <c r="Q9" s="315"/>
      <c r="R9" s="319"/>
      <c r="S9" s="168">
        <v>1</v>
      </c>
      <c r="T9" s="168">
        <v>1</v>
      </c>
      <c r="U9" s="168"/>
      <c r="V9" s="168">
        <v>1</v>
      </c>
      <c r="W9" s="168">
        <v>1</v>
      </c>
      <c r="X9" s="315"/>
      <c r="Y9" s="319"/>
      <c r="Z9" s="168">
        <v>1</v>
      </c>
      <c r="AA9" s="168">
        <v>1</v>
      </c>
      <c r="AB9" s="168"/>
      <c r="AC9" s="168">
        <v>1</v>
      </c>
      <c r="AD9" s="168">
        <v>1</v>
      </c>
      <c r="AE9" s="315"/>
      <c r="AF9" s="319"/>
      <c r="AG9" s="168">
        <v>1</v>
      </c>
      <c r="AH9" s="168">
        <v>1</v>
      </c>
      <c r="AI9" s="168"/>
    </row>
    <row r="10" spans="2:36" ht="30.75" customHeight="1" x14ac:dyDescent="0.3">
      <c r="B10" s="325" t="s">
        <v>216</v>
      </c>
      <c r="C10" s="113"/>
      <c r="D10" s="174" t="s">
        <v>222</v>
      </c>
      <c r="E10" s="168">
        <v>1</v>
      </c>
      <c r="F10" s="168">
        <v>1</v>
      </c>
      <c r="G10" s="168"/>
      <c r="H10" s="168">
        <v>1</v>
      </c>
      <c r="I10" s="168">
        <v>1</v>
      </c>
      <c r="J10" s="315"/>
      <c r="K10" s="319"/>
      <c r="L10" s="168">
        <v>1</v>
      </c>
      <c r="M10" s="168">
        <v>1</v>
      </c>
      <c r="N10" s="168"/>
      <c r="O10" s="168">
        <v>1</v>
      </c>
      <c r="P10" s="168">
        <v>1</v>
      </c>
      <c r="Q10" s="315"/>
      <c r="R10" s="319"/>
      <c r="S10" s="168">
        <v>1</v>
      </c>
      <c r="T10" s="168">
        <v>1</v>
      </c>
      <c r="U10" s="168"/>
      <c r="V10" s="168">
        <v>1</v>
      </c>
      <c r="W10" s="168">
        <v>1</v>
      </c>
      <c r="X10" s="315"/>
      <c r="Y10" s="319"/>
      <c r="Z10" s="168">
        <v>1</v>
      </c>
      <c r="AA10" s="168">
        <v>1</v>
      </c>
      <c r="AB10" s="168"/>
      <c r="AC10" s="168">
        <v>1</v>
      </c>
      <c r="AD10" s="168">
        <v>1</v>
      </c>
      <c r="AE10" s="315"/>
      <c r="AF10" s="319"/>
      <c r="AG10" s="168">
        <v>1</v>
      </c>
      <c r="AH10" s="168">
        <v>1</v>
      </c>
      <c r="AI10" s="168"/>
    </row>
    <row r="11" spans="2:36" ht="30.75" customHeight="1" x14ac:dyDescent="0.3">
      <c r="B11" s="325" t="s">
        <v>217</v>
      </c>
      <c r="C11" s="113"/>
      <c r="D11" s="174" t="s">
        <v>221</v>
      </c>
      <c r="E11" s="168">
        <v>1</v>
      </c>
      <c r="F11" s="168">
        <v>1</v>
      </c>
      <c r="G11" s="168">
        <v>1</v>
      </c>
      <c r="H11" s="168">
        <v>1</v>
      </c>
      <c r="I11" s="168">
        <v>1</v>
      </c>
      <c r="J11" s="315"/>
      <c r="K11" s="319"/>
      <c r="L11" s="168">
        <v>1</v>
      </c>
      <c r="M11" s="168">
        <v>1</v>
      </c>
      <c r="N11" s="168">
        <v>1</v>
      </c>
      <c r="O11" s="168">
        <v>1</v>
      </c>
      <c r="P11" s="168">
        <v>1</v>
      </c>
      <c r="Q11" s="315"/>
      <c r="R11" s="319"/>
      <c r="S11" s="168">
        <v>1</v>
      </c>
      <c r="T11" s="168">
        <v>1</v>
      </c>
      <c r="U11" s="168">
        <v>1</v>
      </c>
      <c r="V11" s="168">
        <v>1</v>
      </c>
      <c r="W11" s="168">
        <v>1</v>
      </c>
      <c r="X11" s="315"/>
      <c r="Y11" s="319"/>
      <c r="Z11" s="168">
        <v>1</v>
      </c>
      <c r="AA11" s="168">
        <v>1</v>
      </c>
      <c r="AB11" s="168">
        <v>1</v>
      </c>
      <c r="AC11" s="168">
        <v>1</v>
      </c>
      <c r="AD11" s="168">
        <v>1</v>
      </c>
      <c r="AE11" s="315"/>
      <c r="AF11" s="319"/>
      <c r="AG11" s="168">
        <v>1</v>
      </c>
      <c r="AH11" s="168">
        <v>1</v>
      </c>
      <c r="AI11" s="168">
        <v>1</v>
      </c>
    </row>
    <row r="12" spans="2:36" ht="26.25" x14ac:dyDescent="0.3">
      <c r="B12" s="325" t="s">
        <v>233</v>
      </c>
      <c r="C12" s="113"/>
      <c r="D12" s="174" t="s">
        <v>221</v>
      </c>
      <c r="E12" s="127">
        <v>1</v>
      </c>
      <c r="F12" s="127">
        <v>1</v>
      </c>
      <c r="G12" s="158">
        <v>1</v>
      </c>
      <c r="H12" s="163">
        <v>1</v>
      </c>
      <c r="I12" s="127">
        <v>1</v>
      </c>
      <c r="J12" s="316"/>
      <c r="K12" s="321"/>
      <c r="L12" s="127">
        <v>1</v>
      </c>
      <c r="M12" s="127">
        <v>1</v>
      </c>
      <c r="N12" s="158">
        <v>1</v>
      </c>
      <c r="O12" s="163">
        <v>1</v>
      </c>
      <c r="P12" s="127">
        <v>1</v>
      </c>
      <c r="Q12" s="316"/>
      <c r="R12" s="329"/>
      <c r="S12" s="127">
        <v>1</v>
      </c>
      <c r="T12" s="127">
        <v>1</v>
      </c>
      <c r="U12" s="158">
        <v>1</v>
      </c>
      <c r="V12" s="163">
        <v>1</v>
      </c>
      <c r="W12" s="127">
        <v>1</v>
      </c>
      <c r="X12" s="316"/>
      <c r="Y12" s="320"/>
      <c r="Z12" s="127">
        <v>1</v>
      </c>
      <c r="AA12" s="127">
        <v>1</v>
      </c>
      <c r="AB12" s="158">
        <v>1</v>
      </c>
      <c r="AC12" s="163">
        <v>1</v>
      </c>
      <c r="AD12" s="127">
        <v>1</v>
      </c>
      <c r="AE12" s="316"/>
      <c r="AF12" s="320"/>
      <c r="AG12" s="127">
        <v>1</v>
      </c>
      <c r="AH12" s="127">
        <v>1</v>
      </c>
      <c r="AI12" s="127">
        <v>1</v>
      </c>
    </row>
    <row r="13" spans="2:36" ht="30.75" customHeight="1" x14ac:dyDescent="0.3">
      <c r="B13" s="326" t="s">
        <v>218</v>
      </c>
      <c r="C13" s="113"/>
      <c r="D13" s="174" t="s">
        <v>222</v>
      </c>
      <c r="E13" s="168"/>
      <c r="F13" s="168"/>
      <c r="G13" s="168"/>
      <c r="H13" s="168"/>
      <c r="I13" s="168"/>
      <c r="J13" s="315"/>
      <c r="K13" s="319"/>
      <c r="L13" s="168"/>
      <c r="M13" s="168"/>
      <c r="N13" s="168"/>
      <c r="O13" s="168"/>
      <c r="P13" s="168"/>
      <c r="Q13" s="315"/>
      <c r="R13" s="319"/>
      <c r="S13" s="168"/>
      <c r="T13" s="168"/>
      <c r="U13" s="168"/>
      <c r="V13" s="168"/>
      <c r="W13" s="168"/>
      <c r="X13" s="315"/>
      <c r="Y13" s="319"/>
      <c r="Z13" s="168">
        <v>1</v>
      </c>
      <c r="AA13" s="168">
        <v>1</v>
      </c>
      <c r="AB13" s="168">
        <v>1</v>
      </c>
      <c r="AC13" s="168">
        <v>1</v>
      </c>
      <c r="AD13" s="168"/>
      <c r="AE13" s="315"/>
      <c r="AF13" s="319"/>
      <c r="AG13" s="168">
        <v>1</v>
      </c>
      <c r="AH13" s="168">
        <v>1</v>
      </c>
      <c r="AI13" s="127">
        <v>1</v>
      </c>
    </row>
    <row r="14" spans="2:36" ht="30.75" customHeight="1" x14ac:dyDescent="0.3">
      <c r="B14" s="326" t="s">
        <v>234</v>
      </c>
      <c r="C14" s="113"/>
      <c r="D14" s="174" t="s">
        <v>223</v>
      </c>
      <c r="E14" s="168">
        <v>1</v>
      </c>
      <c r="F14" s="168">
        <v>1</v>
      </c>
      <c r="G14" s="168">
        <v>1</v>
      </c>
      <c r="H14" s="168">
        <v>1</v>
      </c>
      <c r="I14" s="168">
        <v>1</v>
      </c>
      <c r="J14" s="315"/>
      <c r="K14" s="319"/>
      <c r="L14" s="168">
        <v>1</v>
      </c>
      <c r="M14" s="168">
        <v>1</v>
      </c>
      <c r="N14" s="168">
        <v>1</v>
      </c>
      <c r="O14" s="168">
        <v>1</v>
      </c>
      <c r="P14" s="168">
        <v>1</v>
      </c>
      <c r="Q14" s="315"/>
      <c r="R14" s="319"/>
      <c r="S14" s="168">
        <v>1</v>
      </c>
      <c r="T14" s="168">
        <v>1</v>
      </c>
      <c r="U14" s="168">
        <v>1</v>
      </c>
      <c r="V14" s="168">
        <v>1</v>
      </c>
      <c r="W14" s="168">
        <v>1</v>
      </c>
      <c r="X14" s="315"/>
      <c r="Y14" s="319"/>
      <c r="Z14" s="168">
        <v>1</v>
      </c>
      <c r="AA14" s="168">
        <v>1</v>
      </c>
      <c r="AB14" s="168">
        <v>1</v>
      </c>
      <c r="AC14" s="168">
        <v>1</v>
      </c>
      <c r="AD14" s="168">
        <v>1</v>
      </c>
      <c r="AE14" s="315"/>
      <c r="AF14" s="319"/>
      <c r="AG14" s="168">
        <v>1</v>
      </c>
      <c r="AH14" s="168">
        <v>1</v>
      </c>
      <c r="AI14" s="127">
        <v>1</v>
      </c>
      <c r="AJ14" s="41"/>
    </row>
    <row r="15" spans="2:36" ht="30.75" customHeight="1" x14ac:dyDescent="0.3">
      <c r="B15" s="326" t="s">
        <v>219</v>
      </c>
      <c r="C15" s="113"/>
      <c r="D15" s="174" t="s">
        <v>224</v>
      </c>
      <c r="E15" s="127"/>
      <c r="F15" s="127"/>
      <c r="G15" s="158"/>
      <c r="H15" s="156"/>
      <c r="I15" s="156"/>
      <c r="J15" s="323"/>
      <c r="K15" s="328"/>
      <c r="L15" s="157"/>
      <c r="M15" s="157"/>
      <c r="N15" s="158"/>
      <c r="O15" s="156"/>
      <c r="P15" s="156"/>
      <c r="Q15" s="323"/>
      <c r="R15" s="328"/>
      <c r="S15" s="127"/>
      <c r="T15" s="157">
        <v>1</v>
      </c>
      <c r="U15" s="158"/>
      <c r="V15" s="156">
        <v>1</v>
      </c>
      <c r="W15" s="156">
        <v>1</v>
      </c>
      <c r="X15" s="323"/>
      <c r="Y15" s="321"/>
      <c r="Z15" s="127"/>
      <c r="AA15" s="157">
        <v>1</v>
      </c>
      <c r="AB15" s="158"/>
      <c r="AC15" s="156">
        <v>1</v>
      </c>
      <c r="AD15" s="156">
        <v>1</v>
      </c>
      <c r="AE15" s="323"/>
      <c r="AF15" s="321"/>
      <c r="AG15" s="127"/>
      <c r="AH15" s="159">
        <v>1</v>
      </c>
      <c r="AI15" s="127"/>
      <c r="AJ15" s="41"/>
    </row>
    <row r="16" spans="2:36" ht="26.25" x14ac:dyDescent="0.3">
      <c r="B16" s="326" t="s">
        <v>220</v>
      </c>
      <c r="C16" s="113"/>
      <c r="D16" s="174" t="s">
        <v>224</v>
      </c>
      <c r="E16" s="157">
        <v>1</v>
      </c>
      <c r="F16" s="157">
        <v>1</v>
      </c>
      <c r="G16" s="158">
        <v>1</v>
      </c>
      <c r="H16" s="127">
        <v>1</v>
      </c>
      <c r="I16" s="127"/>
      <c r="J16" s="327"/>
      <c r="K16" s="328"/>
      <c r="L16" s="127">
        <v>1</v>
      </c>
      <c r="M16" s="127">
        <v>1</v>
      </c>
      <c r="N16" s="127">
        <v>1</v>
      </c>
      <c r="O16" s="127">
        <v>1</v>
      </c>
      <c r="P16" s="127"/>
      <c r="Q16" s="327"/>
      <c r="R16" s="328"/>
      <c r="S16" s="127">
        <v>1</v>
      </c>
      <c r="T16" s="127">
        <v>1</v>
      </c>
      <c r="U16" s="127">
        <v>1</v>
      </c>
      <c r="V16" s="127">
        <v>1</v>
      </c>
      <c r="W16" s="127"/>
      <c r="X16" s="327"/>
      <c r="Y16" s="328"/>
      <c r="Z16" s="127">
        <v>1</v>
      </c>
      <c r="AA16" s="127">
        <v>1</v>
      </c>
      <c r="AB16" s="127">
        <v>1</v>
      </c>
      <c r="AC16" s="127">
        <v>1</v>
      </c>
      <c r="AD16" s="127"/>
      <c r="AE16" s="327"/>
      <c r="AF16" s="328"/>
      <c r="AG16" s="127">
        <v>1</v>
      </c>
      <c r="AH16" s="127">
        <v>1</v>
      </c>
      <c r="AI16" s="127">
        <v>1</v>
      </c>
      <c r="AJ16" s="41"/>
    </row>
    <row r="17" spans="2:36" ht="26.25" x14ac:dyDescent="0.3">
      <c r="B17" s="326"/>
      <c r="C17" s="113"/>
      <c r="D17" s="174" t="s">
        <v>221</v>
      </c>
      <c r="E17" s="157"/>
      <c r="F17" s="158"/>
      <c r="G17" s="127"/>
      <c r="H17" s="127"/>
      <c r="I17" s="163"/>
      <c r="J17" s="316"/>
      <c r="K17" s="320"/>
      <c r="L17" s="127"/>
      <c r="M17" s="127"/>
      <c r="N17" s="127"/>
      <c r="O17" s="127"/>
      <c r="P17" s="127"/>
      <c r="Q17" s="316"/>
      <c r="R17" s="320"/>
      <c r="S17" s="127"/>
      <c r="T17" s="127"/>
      <c r="U17" s="127"/>
      <c r="V17" s="127"/>
      <c r="W17" s="127"/>
      <c r="X17" s="316"/>
      <c r="Y17" s="320"/>
      <c r="Z17" s="127"/>
      <c r="AA17" s="127"/>
      <c r="AB17" s="127"/>
      <c r="AC17" s="127"/>
      <c r="AD17" s="127"/>
      <c r="AE17" s="316"/>
      <c r="AF17" s="320"/>
      <c r="AG17" s="127"/>
      <c r="AH17" s="127"/>
      <c r="AI17" s="159"/>
      <c r="AJ17" s="166"/>
    </row>
    <row r="18" spans="2:36" ht="26.25" x14ac:dyDescent="0.3">
      <c r="B18" s="326"/>
      <c r="C18" s="113"/>
      <c r="D18" s="174" t="s">
        <v>221</v>
      </c>
      <c r="E18" s="157"/>
      <c r="F18" s="158"/>
      <c r="G18" s="127"/>
      <c r="H18" s="127"/>
      <c r="I18" s="163"/>
      <c r="J18" s="316"/>
      <c r="K18" s="320"/>
      <c r="L18" s="127"/>
      <c r="M18" s="127"/>
      <c r="N18" s="127"/>
      <c r="O18" s="127"/>
      <c r="P18" s="127"/>
      <c r="Q18" s="316"/>
      <c r="R18" s="320"/>
      <c r="S18" s="127"/>
      <c r="T18" s="127"/>
      <c r="U18" s="127"/>
      <c r="V18" s="127"/>
      <c r="W18" s="127"/>
      <c r="X18" s="316"/>
      <c r="Y18" s="320"/>
      <c r="Z18" s="127"/>
      <c r="AA18" s="127"/>
      <c r="AB18" s="127"/>
      <c r="AC18" s="127"/>
      <c r="AD18" s="127"/>
      <c r="AE18" s="316"/>
      <c r="AF18" s="320"/>
      <c r="AG18" s="127"/>
      <c r="AH18" s="127"/>
      <c r="AI18" s="127"/>
      <c r="AJ18" s="166"/>
    </row>
    <row r="19" spans="2:36" ht="26.25" x14ac:dyDescent="0.3">
      <c r="B19" s="171"/>
      <c r="C19" s="113"/>
      <c r="D19" s="174"/>
      <c r="E19" s="157"/>
      <c r="F19" s="158"/>
      <c r="G19" s="127"/>
      <c r="H19" s="127"/>
      <c r="I19" s="163"/>
      <c r="J19" s="316"/>
      <c r="K19" s="320"/>
      <c r="L19" s="127"/>
      <c r="M19" s="127"/>
      <c r="N19" s="127"/>
      <c r="O19" s="127"/>
      <c r="P19" s="127"/>
      <c r="Q19" s="316"/>
      <c r="R19" s="320"/>
      <c r="S19" s="127"/>
      <c r="T19" s="127"/>
      <c r="U19" s="127"/>
      <c r="V19" s="127"/>
      <c r="W19" s="127"/>
      <c r="X19" s="316"/>
      <c r="Y19" s="320"/>
      <c r="Z19" s="127"/>
      <c r="AA19" s="127"/>
      <c r="AB19" s="127"/>
      <c r="AC19" s="127"/>
      <c r="AD19" s="127"/>
      <c r="AE19" s="316"/>
      <c r="AF19" s="320"/>
      <c r="AG19" s="127"/>
      <c r="AH19" s="127"/>
      <c r="AI19" s="127"/>
    </row>
    <row r="20" spans="2:36" ht="27" thickBot="1" x14ac:dyDescent="0.35">
      <c r="B20" s="171"/>
      <c r="C20" s="113"/>
      <c r="D20" s="174"/>
      <c r="E20" s="157"/>
      <c r="F20" s="158"/>
      <c r="G20" s="127"/>
      <c r="H20" s="127"/>
      <c r="I20" s="163"/>
      <c r="J20" s="316"/>
      <c r="K20" s="320"/>
      <c r="L20" s="127"/>
      <c r="M20" s="127"/>
      <c r="N20" s="127"/>
      <c r="O20" s="127"/>
      <c r="P20" s="127"/>
      <c r="Q20" s="316"/>
      <c r="R20" s="320"/>
      <c r="S20" s="127"/>
      <c r="T20" s="127"/>
      <c r="U20" s="127"/>
      <c r="V20" s="127"/>
      <c r="W20" s="127"/>
      <c r="X20" s="316"/>
      <c r="Y20" s="320"/>
      <c r="Z20" s="127"/>
      <c r="AA20" s="127"/>
      <c r="AB20" s="127"/>
      <c r="AC20" s="127"/>
      <c r="AD20" s="127"/>
      <c r="AE20" s="316"/>
      <c r="AF20" s="320"/>
      <c r="AG20" s="127"/>
      <c r="AH20" s="127"/>
      <c r="AI20" s="127"/>
    </row>
    <row r="21" spans="2:36" ht="19.5" thickBot="1" x14ac:dyDescent="0.35">
      <c r="B21" s="175"/>
      <c r="C21" s="176"/>
      <c r="D21" s="177"/>
      <c r="E21" s="169">
        <f t="shared" ref="E21:AI21" si="0">SUM(E7:E20)</f>
        <v>8</v>
      </c>
      <c r="F21" s="169">
        <f t="shared" si="0"/>
        <v>8</v>
      </c>
      <c r="G21" s="169">
        <f t="shared" si="0"/>
        <v>6</v>
      </c>
      <c r="H21" s="169">
        <f t="shared" si="0"/>
        <v>8</v>
      </c>
      <c r="I21" s="170">
        <f t="shared" si="0"/>
        <v>7</v>
      </c>
      <c r="J21" s="317">
        <f>SUM(J7:J20)</f>
        <v>0</v>
      </c>
      <c r="K21" s="322">
        <f t="shared" si="0"/>
        <v>0</v>
      </c>
      <c r="L21" s="169">
        <f t="shared" si="0"/>
        <v>8</v>
      </c>
      <c r="M21" s="169">
        <f t="shared" si="0"/>
        <v>8</v>
      </c>
      <c r="N21" s="169">
        <f t="shared" si="0"/>
        <v>6</v>
      </c>
      <c r="O21" s="169">
        <f t="shared" si="0"/>
        <v>8</v>
      </c>
      <c r="P21" s="169">
        <f t="shared" si="0"/>
        <v>7</v>
      </c>
      <c r="Q21" s="317">
        <f t="shared" si="0"/>
        <v>0</v>
      </c>
      <c r="R21" s="322">
        <f t="shared" si="0"/>
        <v>0</v>
      </c>
      <c r="S21" s="169">
        <f t="shared" si="0"/>
        <v>8</v>
      </c>
      <c r="T21" s="169">
        <f t="shared" si="0"/>
        <v>9</v>
      </c>
      <c r="U21" s="169">
        <f t="shared" si="0"/>
        <v>6</v>
      </c>
      <c r="V21" s="169">
        <f t="shared" si="0"/>
        <v>9</v>
      </c>
      <c r="W21" s="169">
        <f t="shared" si="0"/>
        <v>8</v>
      </c>
      <c r="X21" s="317">
        <f t="shared" si="0"/>
        <v>0</v>
      </c>
      <c r="Y21" s="322">
        <f t="shared" si="0"/>
        <v>0</v>
      </c>
      <c r="Z21" s="169">
        <f t="shared" si="0"/>
        <v>9</v>
      </c>
      <c r="AA21" s="169">
        <f t="shared" si="0"/>
        <v>10</v>
      </c>
      <c r="AB21" s="169">
        <f t="shared" si="0"/>
        <v>7</v>
      </c>
      <c r="AC21" s="169">
        <f t="shared" si="0"/>
        <v>10</v>
      </c>
      <c r="AD21" s="169">
        <f t="shared" si="0"/>
        <v>8</v>
      </c>
      <c r="AE21" s="317">
        <f t="shared" si="0"/>
        <v>0</v>
      </c>
      <c r="AF21" s="322">
        <f t="shared" si="0"/>
        <v>0</v>
      </c>
      <c r="AG21" s="169">
        <f t="shared" si="0"/>
        <v>9</v>
      </c>
      <c r="AH21" s="169">
        <f>SUM(AH7:AH20)</f>
        <v>10</v>
      </c>
      <c r="AI21" s="169">
        <f t="shared" si="0"/>
        <v>7</v>
      </c>
    </row>
    <row r="22" spans="2:36" x14ac:dyDescent="0.3"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</row>
    <row r="23" spans="2:36" x14ac:dyDescent="0.3">
      <c r="G23"/>
    </row>
    <row r="24" spans="2:36" ht="37.5" customHeight="1" x14ac:dyDescent="0.3">
      <c r="G24"/>
    </row>
    <row r="25" spans="2:36" x14ac:dyDescent="0.3">
      <c r="G25"/>
    </row>
    <row r="26" spans="2:36" x14ac:dyDescent="0.3">
      <c r="G26"/>
    </row>
    <row r="27" spans="2:36" x14ac:dyDescent="0.3">
      <c r="G27"/>
    </row>
    <row r="28" spans="2:36" x14ac:dyDescent="0.3">
      <c r="G28"/>
    </row>
    <row r="29" spans="2:36" x14ac:dyDescent="0.3">
      <c r="G29"/>
    </row>
    <row r="30" spans="2:36" x14ac:dyDescent="0.3">
      <c r="G30"/>
    </row>
    <row r="31" spans="2:36" x14ac:dyDescent="0.3">
      <c r="G31"/>
    </row>
    <row r="32" spans="2:36" x14ac:dyDescent="0.3">
      <c r="G32"/>
    </row>
    <row r="33" spans="7:7" x14ac:dyDescent="0.3">
      <c r="G33"/>
    </row>
    <row r="34" spans="7:7" x14ac:dyDescent="0.3">
      <c r="G34"/>
    </row>
    <row r="35" spans="7:7" x14ac:dyDescent="0.3">
      <c r="G35"/>
    </row>
    <row r="36" spans="7:7" x14ac:dyDescent="0.3">
      <c r="G36"/>
    </row>
    <row r="37" spans="7:7" x14ac:dyDescent="0.3">
      <c r="G37"/>
    </row>
    <row r="38" spans="7:7" x14ac:dyDescent="0.3">
      <c r="G38"/>
    </row>
    <row r="39" spans="7:7" x14ac:dyDescent="0.3">
      <c r="G39"/>
    </row>
    <row r="40" spans="7:7" x14ac:dyDescent="0.3">
      <c r="G40"/>
    </row>
    <row r="41" spans="7:7" x14ac:dyDescent="0.3">
      <c r="G41"/>
    </row>
    <row r="42" spans="7:7" x14ac:dyDescent="0.3">
      <c r="G42"/>
    </row>
    <row r="43" spans="7:7" x14ac:dyDescent="0.3">
      <c r="G43"/>
    </row>
    <row r="44" spans="7:7" x14ac:dyDescent="0.3">
      <c r="G44"/>
    </row>
    <row r="45" spans="7:7" x14ac:dyDescent="0.3">
      <c r="G45"/>
    </row>
    <row r="46" spans="7:7" x14ac:dyDescent="0.3">
      <c r="G46"/>
    </row>
    <row r="47" spans="7:7" x14ac:dyDescent="0.3">
      <c r="G47"/>
    </row>
    <row r="48" spans="7:7" x14ac:dyDescent="0.3">
      <c r="G48"/>
    </row>
    <row r="49" spans="7:7" x14ac:dyDescent="0.3">
      <c r="G49"/>
    </row>
    <row r="50" spans="7:7" x14ac:dyDescent="0.3">
      <c r="G50"/>
    </row>
    <row r="51" spans="7:7" x14ac:dyDescent="0.3">
      <c r="G51"/>
    </row>
    <row r="52" spans="7:7" x14ac:dyDescent="0.3">
      <c r="G52"/>
    </row>
    <row r="53" spans="7:7" x14ac:dyDescent="0.3">
      <c r="G53"/>
    </row>
    <row r="54" spans="7:7" x14ac:dyDescent="0.3">
      <c r="G54"/>
    </row>
    <row r="55" spans="7:7" x14ac:dyDescent="0.3">
      <c r="G55"/>
    </row>
    <row r="56" spans="7:7" x14ac:dyDescent="0.3">
      <c r="G56"/>
    </row>
    <row r="57" spans="7:7" x14ac:dyDescent="0.3">
      <c r="G57"/>
    </row>
    <row r="58" spans="7:7" x14ac:dyDescent="0.3">
      <c r="G58"/>
    </row>
    <row r="59" spans="7:7" x14ac:dyDescent="0.3">
      <c r="G59"/>
    </row>
    <row r="60" spans="7:7" x14ac:dyDescent="0.3">
      <c r="G60"/>
    </row>
    <row r="61" spans="7:7" x14ac:dyDescent="0.3">
      <c r="G61"/>
    </row>
    <row r="62" spans="7:7" x14ac:dyDescent="0.3">
      <c r="G62"/>
    </row>
    <row r="63" spans="7:7" x14ac:dyDescent="0.3">
      <c r="G63"/>
    </row>
    <row r="64" spans="7:7" x14ac:dyDescent="0.3">
      <c r="G64"/>
    </row>
    <row r="65" spans="7:7" x14ac:dyDescent="0.3">
      <c r="G65"/>
    </row>
    <row r="66" spans="7:7" x14ac:dyDescent="0.3">
      <c r="G66"/>
    </row>
    <row r="67" spans="7:7" x14ac:dyDescent="0.3">
      <c r="G67"/>
    </row>
    <row r="68" spans="7:7" x14ac:dyDescent="0.3">
      <c r="G68"/>
    </row>
    <row r="69" spans="7:7" x14ac:dyDescent="0.3">
      <c r="G69"/>
    </row>
    <row r="70" spans="7:7" x14ac:dyDescent="0.3">
      <c r="G70"/>
    </row>
    <row r="71" spans="7:7" x14ac:dyDescent="0.3">
      <c r="G71"/>
    </row>
    <row r="72" spans="7:7" x14ac:dyDescent="0.3">
      <c r="G72"/>
    </row>
    <row r="73" spans="7:7" x14ac:dyDescent="0.3">
      <c r="G73"/>
    </row>
    <row r="74" spans="7:7" x14ac:dyDescent="0.3">
      <c r="G74"/>
    </row>
    <row r="75" spans="7:7" x14ac:dyDescent="0.3">
      <c r="G75"/>
    </row>
    <row r="76" spans="7:7" x14ac:dyDescent="0.3">
      <c r="G76"/>
    </row>
    <row r="77" spans="7:7" x14ac:dyDescent="0.3">
      <c r="G77"/>
    </row>
    <row r="78" spans="7:7" x14ac:dyDescent="0.3">
      <c r="G78"/>
    </row>
    <row r="79" spans="7:7" x14ac:dyDescent="0.3">
      <c r="G79"/>
    </row>
    <row r="80" spans="7:7" x14ac:dyDescent="0.3">
      <c r="G80"/>
    </row>
    <row r="81" spans="7:7" x14ac:dyDescent="0.3">
      <c r="G81"/>
    </row>
    <row r="82" spans="7:7" x14ac:dyDescent="0.3">
      <c r="G82"/>
    </row>
    <row r="83" spans="7:7" x14ac:dyDescent="0.3">
      <c r="G83"/>
    </row>
    <row r="84" spans="7:7" x14ac:dyDescent="0.3">
      <c r="G84"/>
    </row>
    <row r="85" spans="7:7" x14ac:dyDescent="0.3">
      <c r="G85"/>
    </row>
    <row r="86" spans="7:7" x14ac:dyDescent="0.3">
      <c r="G86"/>
    </row>
    <row r="87" spans="7:7" x14ac:dyDescent="0.3">
      <c r="G87"/>
    </row>
    <row r="88" spans="7:7" x14ac:dyDescent="0.3">
      <c r="G88"/>
    </row>
    <row r="89" spans="7:7" x14ac:dyDescent="0.3">
      <c r="G89"/>
    </row>
    <row r="90" spans="7:7" x14ac:dyDescent="0.3">
      <c r="G90"/>
    </row>
    <row r="91" spans="7:7" x14ac:dyDescent="0.3">
      <c r="G91"/>
    </row>
    <row r="92" spans="7:7" x14ac:dyDescent="0.3">
      <c r="G92"/>
    </row>
    <row r="93" spans="7:7" x14ac:dyDescent="0.3">
      <c r="G93"/>
    </row>
    <row r="94" spans="7:7" x14ac:dyDescent="0.3">
      <c r="G94"/>
    </row>
    <row r="95" spans="7:7" x14ac:dyDescent="0.3">
      <c r="G95"/>
    </row>
    <row r="96" spans="7:7" x14ac:dyDescent="0.3">
      <c r="G96"/>
    </row>
    <row r="97" spans="7:7" x14ac:dyDescent="0.3">
      <c r="G97"/>
    </row>
    <row r="98" spans="7:7" x14ac:dyDescent="0.3">
      <c r="G98"/>
    </row>
    <row r="99" spans="7:7" x14ac:dyDescent="0.3">
      <c r="G99"/>
    </row>
    <row r="100" spans="7:7" x14ac:dyDescent="0.3">
      <c r="G100"/>
    </row>
    <row r="101" spans="7:7" x14ac:dyDescent="0.3">
      <c r="G101"/>
    </row>
    <row r="102" spans="7:7" x14ac:dyDescent="0.3">
      <c r="G102"/>
    </row>
    <row r="103" spans="7:7" x14ac:dyDescent="0.3">
      <c r="G103"/>
    </row>
    <row r="104" spans="7:7" x14ac:dyDescent="0.3">
      <c r="G104"/>
    </row>
    <row r="105" spans="7:7" x14ac:dyDescent="0.3">
      <c r="G105"/>
    </row>
    <row r="106" spans="7:7" x14ac:dyDescent="0.3">
      <c r="G106"/>
    </row>
    <row r="107" spans="7:7" x14ac:dyDescent="0.3">
      <c r="G107"/>
    </row>
    <row r="108" spans="7:7" x14ac:dyDescent="0.3">
      <c r="G108"/>
    </row>
    <row r="109" spans="7:7" x14ac:dyDescent="0.3">
      <c r="G109"/>
    </row>
    <row r="110" spans="7:7" x14ac:dyDescent="0.3">
      <c r="G110"/>
    </row>
    <row r="111" spans="7:7" x14ac:dyDescent="0.3">
      <c r="G111"/>
    </row>
    <row r="112" spans="7:7" x14ac:dyDescent="0.3">
      <c r="G112"/>
    </row>
    <row r="113" spans="7:7" x14ac:dyDescent="0.3">
      <c r="G113"/>
    </row>
    <row r="114" spans="7:7" x14ac:dyDescent="0.3">
      <c r="G114"/>
    </row>
    <row r="115" spans="7:7" x14ac:dyDescent="0.3">
      <c r="G115"/>
    </row>
    <row r="116" spans="7:7" x14ac:dyDescent="0.3">
      <c r="G116"/>
    </row>
    <row r="117" spans="7:7" x14ac:dyDescent="0.3">
      <c r="G117"/>
    </row>
    <row r="118" spans="7:7" x14ac:dyDescent="0.3">
      <c r="G118"/>
    </row>
    <row r="119" spans="7:7" x14ac:dyDescent="0.3">
      <c r="G119"/>
    </row>
    <row r="120" spans="7:7" x14ac:dyDescent="0.3">
      <c r="G120"/>
    </row>
    <row r="121" spans="7:7" x14ac:dyDescent="0.3">
      <c r="G121"/>
    </row>
    <row r="122" spans="7:7" x14ac:dyDescent="0.3">
      <c r="G122"/>
    </row>
    <row r="123" spans="7:7" x14ac:dyDescent="0.3">
      <c r="G123"/>
    </row>
    <row r="124" spans="7:7" x14ac:dyDescent="0.3">
      <c r="G124"/>
    </row>
    <row r="125" spans="7:7" x14ac:dyDescent="0.3">
      <c r="G125"/>
    </row>
    <row r="126" spans="7:7" x14ac:dyDescent="0.3">
      <c r="G126"/>
    </row>
    <row r="127" spans="7:7" x14ac:dyDescent="0.3">
      <c r="G127"/>
    </row>
    <row r="128" spans="7:7" x14ac:dyDescent="0.3">
      <c r="G128"/>
    </row>
    <row r="129" spans="7:7" x14ac:dyDescent="0.3">
      <c r="G129"/>
    </row>
    <row r="130" spans="7:7" x14ac:dyDescent="0.3">
      <c r="G130"/>
    </row>
    <row r="131" spans="7:7" x14ac:dyDescent="0.3">
      <c r="G131"/>
    </row>
    <row r="132" spans="7:7" x14ac:dyDescent="0.3">
      <c r="G132"/>
    </row>
    <row r="133" spans="7:7" x14ac:dyDescent="0.3">
      <c r="G133"/>
    </row>
    <row r="134" spans="7:7" x14ac:dyDescent="0.3">
      <c r="G134"/>
    </row>
    <row r="135" spans="7:7" x14ac:dyDescent="0.3">
      <c r="G135"/>
    </row>
    <row r="136" spans="7:7" x14ac:dyDescent="0.3">
      <c r="G136"/>
    </row>
    <row r="137" spans="7:7" x14ac:dyDescent="0.3">
      <c r="G137"/>
    </row>
    <row r="138" spans="7:7" x14ac:dyDescent="0.3">
      <c r="G138"/>
    </row>
    <row r="139" spans="7:7" x14ac:dyDescent="0.3">
      <c r="G139"/>
    </row>
    <row r="140" spans="7:7" x14ac:dyDescent="0.3">
      <c r="G140"/>
    </row>
  </sheetData>
  <mergeCells count="2">
    <mergeCell ref="B4:AI4"/>
    <mergeCell ref="B5:D5"/>
  </mergeCells>
  <phoneticPr fontId="19" type="noConversion"/>
  <conditionalFormatting sqref="E21:AI21">
    <cfRule type="cellIs" dxfId="1" priority="9" stopIfTrue="1" operator="greaterThan">
      <formula>14</formula>
    </cfRule>
    <cfRule type="cellIs" dxfId="0" priority="10" stopIfTrue="1" operator="lessThan">
      <formula>12</formula>
    </cfRule>
  </conditionalFormatting>
  <pageMargins left="0.25" right="0.25" top="0.75" bottom="0.75" header="0.3" footer="0.3"/>
  <pageSetup paperSize="9" scale="64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7030A0"/>
  </sheetPr>
  <dimension ref="A1:N65123"/>
  <sheetViews>
    <sheetView topLeftCell="A4" zoomScale="80" zoomScaleNormal="80" workbookViewId="0">
      <selection activeCell="M37" sqref="M37"/>
    </sheetView>
  </sheetViews>
  <sheetFormatPr defaultColWidth="9" defaultRowHeight="15" customHeight="1" x14ac:dyDescent="0.3"/>
  <cols>
    <col min="1" max="1" width="2.25" style="37" customWidth="1"/>
    <col min="2" max="2" width="7.5" style="37" customWidth="1"/>
    <col min="3" max="3" width="10.125" style="37" customWidth="1"/>
    <col min="4" max="4" width="10.375" style="37" customWidth="1"/>
    <col min="5" max="5" width="9.5" style="37" customWidth="1"/>
    <col min="6" max="6" width="20.125" style="37" customWidth="1"/>
    <col min="7" max="7" width="9" style="37"/>
    <col min="8" max="13" width="14.625" style="37" customWidth="1"/>
    <col min="14" max="14" width="14.375" style="37" customWidth="1"/>
    <col min="15" max="16384" width="9" style="37"/>
  </cols>
  <sheetData>
    <row r="1" spans="1:14" ht="12" x14ac:dyDescent="0.3"/>
    <row r="2" spans="1:14" ht="12" customHeight="1" x14ac:dyDescent="0.3">
      <c r="B2" s="409" t="s">
        <v>293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1"/>
    </row>
    <row r="3" spans="1:14" ht="17.25" customHeight="1" x14ac:dyDescent="0.3">
      <c r="B3" s="412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4"/>
    </row>
    <row r="4" spans="1:14" ht="18" customHeight="1" x14ac:dyDescent="0.3">
      <c r="B4" s="415"/>
      <c r="C4" s="416"/>
      <c r="D4" s="416"/>
      <c r="E4" s="416"/>
      <c r="F4" s="416"/>
      <c r="G4" s="416"/>
      <c r="H4" s="416"/>
      <c r="I4" s="416"/>
      <c r="J4" s="416"/>
      <c r="K4" s="416"/>
      <c r="L4" s="416"/>
      <c r="M4" s="417"/>
    </row>
    <row r="5" spans="1:14" ht="15" customHeight="1" x14ac:dyDescent="0.15">
      <c r="B5" s="67" t="s">
        <v>37</v>
      </c>
      <c r="C5" s="68" t="s">
        <v>38</v>
      </c>
      <c r="D5" s="69" t="s">
        <v>39</v>
      </c>
      <c r="E5" s="68" t="s">
        <v>40</v>
      </c>
      <c r="F5" s="70" t="s">
        <v>41</v>
      </c>
      <c r="G5" s="69" t="s">
        <v>42</v>
      </c>
      <c r="H5" s="91">
        <v>44908</v>
      </c>
      <c r="I5" s="91">
        <v>44915</v>
      </c>
      <c r="J5" s="91">
        <v>44922</v>
      </c>
      <c r="K5" s="91"/>
      <c r="L5" s="91"/>
      <c r="M5" s="91"/>
      <c r="N5" s="91"/>
    </row>
    <row r="6" spans="1:14" s="38" customFormat="1" ht="15" customHeight="1" x14ac:dyDescent="0.3">
      <c r="A6" s="60"/>
      <c r="B6" s="66"/>
      <c r="C6" s="73"/>
      <c r="D6" s="73"/>
      <c r="E6" s="73"/>
      <c r="F6" s="73"/>
      <c r="G6" s="73"/>
      <c r="H6" s="92"/>
      <c r="I6" s="92"/>
      <c r="J6" s="92"/>
      <c r="K6" s="92"/>
      <c r="L6" s="92"/>
      <c r="M6" s="93"/>
      <c r="N6" s="93"/>
    </row>
    <row r="7" spans="1:14" s="38" customFormat="1" ht="15" customHeight="1" x14ac:dyDescent="0.3">
      <c r="A7" s="60"/>
      <c r="B7" s="66"/>
      <c r="C7" s="73" t="s">
        <v>326</v>
      </c>
      <c r="D7" s="73" t="s">
        <v>326</v>
      </c>
      <c r="E7" s="73" t="s">
        <v>271</v>
      </c>
      <c r="F7" s="73"/>
      <c r="G7" s="73"/>
      <c r="H7" s="92"/>
      <c r="I7" s="92"/>
      <c r="J7" s="92"/>
      <c r="K7" s="92"/>
      <c r="L7" s="92"/>
      <c r="M7" s="93"/>
      <c r="N7" s="93"/>
    </row>
    <row r="8" spans="1:14" s="38" customFormat="1" ht="15" customHeight="1" x14ac:dyDescent="0.3">
      <c r="A8" s="60"/>
      <c r="B8" s="66"/>
      <c r="C8" s="73" t="s">
        <v>367</v>
      </c>
      <c r="D8" s="73" t="s">
        <v>367</v>
      </c>
      <c r="E8" s="73" t="s">
        <v>368</v>
      </c>
      <c r="F8" s="73"/>
      <c r="G8" s="73"/>
      <c r="H8" s="92"/>
      <c r="I8" s="92">
        <v>1000000</v>
      </c>
      <c r="J8" s="92">
        <v>1000000</v>
      </c>
      <c r="K8" s="92"/>
      <c r="L8" s="92"/>
      <c r="M8" s="93"/>
      <c r="N8" s="93"/>
    </row>
    <row r="9" spans="1:14" s="38" customFormat="1" ht="15" customHeight="1" x14ac:dyDescent="0.3">
      <c r="A9" s="60"/>
      <c r="B9" s="66"/>
      <c r="C9" s="73"/>
      <c r="D9" s="73"/>
      <c r="E9" s="73"/>
      <c r="F9" s="73"/>
      <c r="G9" s="73"/>
      <c r="H9" s="92"/>
      <c r="I9" s="92"/>
      <c r="J9" s="92"/>
      <c r="K9" s="92"/>
      <c r="L9" s="92"/>
      <c r="M9" s="93"/>
      <c r="N9" s="93"/>
    </row>
    <row r="10" spans="1:14" s="38" customFormat="1" ht="15" customHeight="1" x14ac:dyDescent="0.3">
      <c r="A10" s="60"/>
      <c r="B10" s="66"/>
      <c r="C10" s="73"/>
      <c r="D10" s="73"/>
      <c r="E10" s="73"/>
      <c r="F10" s="73"/>
      <c r="G10" s="73"/>
      <c r="H10" s="92"/>
      <c r="I10" s="92"/>
      <c r="J10" s="92"/>
      <c r="K10" s="92"/>
      <c r="L10" s="92"/>
      <c r="M10" s="93"/>
      <c r="N10" s="93"/>
    </row>
    <row r="11" spans="1:14" s="38" customFormat="1" ht="15" customHeight="1" x14ac:dyDescent="0.3">
      <c r="A11" s="60"/>
      <c r="B11" s="66"/>
      <c r="C11" s="73"/>
      <c r="D11" s="73"/>
      <c r="E11" s="73"/>
      <c r="F11" s="73"/>
      <c r="G11" s="73"/>
      <c r="H11" s="92"/>
      <c r="I11" s="92"/>
      <c r="J11" s="92"/>
      <c r="K11" s="92"/>
      <c r="L11" s="92"/>
      <c r="M11" s="93"/>
      <c r="N11" s="93"/>
    </row>
    <row r="12" spans="1:14" ht="15" customHeight="1" x14ac:dyDescent="0.15">
      <c r="B12" s="95"/>
      <c r="C12" s="97" t="s">
        <v>198</v>
      </c>
      <c r="D12" s="97" t="s">
        <v>199</v>
      </c>
      <c r="E12" s="97"/>
      <c r="F12" s="98"/>
      <c r="G12" s="99"/>
      <c r="H12" s="110"/>
      <c r="I12" s="110"/>
      <c r="J12" s="93"/>
      <c r="K12" s="93"/>
      <c r="L12" s="93"/>
      <c r="M12" s="93"/>
      <c r="N12" s="93"/>
    </row>
    <row r="13" spans="1:14" ht="15" customHeight="1" x14ac:dyDescent="0.15">
      <c r="B13" s="95"/>
      <c r="C13" s="73" t="s">
        <v>235</v>
      </c>
      <c r="D13" s="73" t="s">
        <v>236</v>
      </c>
      <c r="E13" s="97"/>
      <c r="F13" s="98"/>
      <c r="G13" s="154"/>
      <c r="H13" s="110"/>
      <c r="I13" s="110"/>
      <c r="J13" s="93"/>
      <c r="K13" s="93"/>
      <c r="L13" s="93"/>
      <c r="M13" s="93"/>
      <c r="N13" s="93"/>
    </row>
    <row r="14" spans="1:14" ht="15" customHeight="1" x14ac:dyDescent="0.15">
      <c r="B14" s="95"/>
      <c r="C14" s="97" t="s">
        <v>296</v>
      </c>
      <c r="D14" s="97" t="s">
        <v>297</v>
      </c>
      <c r="E14" s="97"/>
      <c r="F14" s="98"/>
      <c r="G14" s="99"/>
      <c r="H14" s="110"/>
      <c r="I14" s="110"/>
      <c r="J14" s="93"/>
      <c r="K14" s="93"/>
      <c r="L14" s="93"/>
      <c r="M14" s="93"/>
      <c r="N14" s="93"/>
    </row>
    <row r="15" spans="1:14" ht="15" customHeight="1" x14ac:dyDescent="0.15">
      <c r="B15" s="95"/>
      <c r="C15" s="97"/>
      <c r="D15" s="97"/>
      <c r="E15" s="97"/>
      <c r="F15" s="98"/>
      <c r="G15" s="99"/>
      <c r="H15" s="93"/>
      <c r="I15" s="93"/>
      <c r="J15" s="93"/>
      <c r="K15" s="93"/>
      <c r="L15" s="93"/>
      <c r="M15" s="93"/>
      <c r="N15" s="93"/>
    </row>
    <row r="16" spans="1:14" ht="15" customHeight="1" x14ac:dyDescent="0.15">
      <c r="B16" s="95"/>
      <c r="C16" s="97"/>
      <c r="D16" s="97"/>
      <c r="E16" s="97"/>
      <c r="F16" s="98"/>
      <c r="G16" s="99"/>
      <c r="H16" s="93"/>
      <c r="I16" s="93"/>
      <c r="J16" s="93"/>
      <c r="K16" s="93"/>
      <c r="L16" s="93"/>
      <c r="M16" s="93"/>
      <c r="N16" s="93"/>
    </row>
    <row r="17" spans="2:14" ht="15" customHeight="1" x14ac:dyDescent="0.3">
      <c r="B17" s="95"/>
      <c r="C17" s="73"/>
      <c r="D17" s="73"/>
      <c r="E17" s="73"/>
      <c r="F17" s="73"/>
      <c r="G17" s="73"/>
      <c r="H17" s="93"/>
      <c r="I17" s="93"/>
      <c r="J17" s="93"/>
      <c r="K17" s="93"/>
      <c r="L17" s="93"/>
      <c r="M17" s="93"/>
      <c r="N17" s="93"/>
    </row>
    <row r="18" spans="2:14" ht="15" customHeight="1" x14ac:dyDescent="0.3">
      <c r="B18" s="95"/>
      <c r="C18" s="73"/>
      <c r="D18" s="73"/>
      <c r="E18" s="73"/>
      <c r="F18" s="73"/>
      <c r="G18" s="73"/>
      <c r="H18" s="93"/>
      <c r="I18" s="93"/>
      <c r="J18" s="93"/>
      <c r="K18" s="93"/>
      <c r="L18" s="93"/>
      <c r="M18" s="93"/>
      <c r="N18" s="93"/>
    </row>
    <row r="19" spans="2:14" ht="15" customHeight="1" x14ac:dyDescent="0.3">
      <c r="B19" s="95"/>
      <c r="C19" s="73"/>
      <c r="D19" s="73"/>
      <c r="E19" s="73"/>
      <c r="F19" s="73"/>
      <c r="G19" s="73"/>
      <c r="H19" s="93"/>
      <c r="I19" s="93"/>
      <c r="J19" s="93"/>
      <c r="K19" s="93"/>
      <c r="L19" s="93"/>
      <c r="M19" s="93"/>
      <c r="N19" s="93"/>
    </row>
    <row r="20" spans="2:14" ht="15" customHeight="1" x14ac:dyDescent="0.3">
      <c r="H20" s="93"/>
      <c r="I20" s="93"/>
      <c r="J20" s="93"/>
      <c r="K20" s="93"/>
      <c r="L20" s="93"/>
      <c r="M20" s="93"/>
      <c r="N20" s="93"/>
    </row>
    <row r="21" spans="2:14" ht="15" customHeight="1" x14ac:dyDescent="0.3">
      <c r="B21" s="104"/>
      <c r="C21" s="66" t="s">
        <v>294</v>
      </c>
      <c r="D21" s="66" t="s">
        <v>295</v>
      </c>
      <c r="E21" s="73"/>
      <c r="F21" s="107"/>
      <c r="G21" s="73"/>
      <c r="H21" s="93">
        <v>800000</v>
      </c>
      <c r="I21" s="93">
        <v>1000000</v>
      </c>
      <c r="J21" s="93">
        <v>1000000</v>
      </c>
      <c r="K21" s="93"/>
      <c r="L21" s="93"/>
      <c r="M21" s="93"/>
      <c r="N21" s="93"/>
    </row>
    <row r="22" spans="2:14" ht="15" customHeight="1" x14ac:dyDescent="0.3">
      <c r="B22" s="104"/>
      <c r="C22" s="66" t="s">
        <v>298</v>
      </c>
      <c r="D22" s="66" t="s">
        <v>299</v>
      </c>
      <c r="E22" s="73"/>
      <c r="F22" s="108"/>
      <c r="G22" s="73"/>
      <c r="H22" s="93">
        <v>1200000</v>
      </c>
      <c r="I22" s="93">
        <v>550000</v>
      </c>
      <c r="J22" s="93">
        <v>1100000</v>
      </c>
      <c r="K22" s="93"/>
      <c r="L22" s="93"/>
      <c r="M22" s="93"/>
      <c r="N22" s="93"/>
    </row>
    <row r="23" spans="2:14" ht="15" customHeight="1" x14ac:dyDescent="0.3">
      <c r="B23" s="104"/>
      <c r="C23" s="66" t="s">
        <v>300</v>
      </c>
      <c r="D23" s="66" t="s">
        <v>301</v>
      </c>
      <c r="E23" s="73"/>
      <c r="F23" s="107"/>
      <c r="G23" s="73"/>
      <c r="H23" s="93">
        <v>750000</v>
      </c>
      <c r="I23" s="93">
        <v>800000</v>
      </c>
      <c r="J23" s="93">
        <v>800000</v>
      </c>
      <c r="K23" s="93"/>
      <c r="L23" s="93"/>
      <c r="M23" s="93"/>
      <c r="N23" s="93"/>
    </row>
    <row r="24" spans="2:14" ht="15" customHeight="1" x14ac:dyDescent="0.3">
      <c r="B24" s="104"/>
      <c r="C24" s="66" t="s">
        <v>322</v>
      </c>
      <c r="D24" s="66" t="s">
        <v>323</v>
      </c>
      <c r="E24" s="73"/>
      <c r="F24" s="107"/>
      <c r="G24" s="73"/>
      <c r="H24" s="93">
        <v>400000</v>
      </c>
      <c r="I24" s="93"/>
      <c r="J24" s="93"/>
      <c r="K24" s="93"/>
      <c r="L24" s="93"/>
      <c r="M24" s="93"/>
      <c r="N24" s="93"/>
    </row>
    <row r="25" spans="2:14" ht="15" customHeight="1" x14ac:dyDescent="0.3">
      <c r="B25" s="104"/>
      <c r="C25" s="66" t="s">
        <v>324</v>
      </c>
      <c r="D25" s="66" t="s">
        <v>325</v>
      </c>
      <c r="E25" s="73"/>
      <c r="F25" s="107"/>
      <c r="G25" s="73"/>
      <c r="H25" s="93">
        <v>1000000</v>
      </c>
      <c r="I25" s="93">
        <v>800000</v>
      </c>
      <c r="J25" s="93">
        <v>800000</v>
      </c>
      <c r="K25" s="93"/>
      <c r="L25" s="93"/>
      <c r="M25" s="93"/>
      <c r="N25" s="93"/>
    </row>
    <row r="26" spans="2:14" ht="15" customHeight="1" x14ac:dyDescent="0.3">
      <c r="B26" s="104"/>
      <c r="C26" s="66" t="s">
        <v>358</v>
      </c>
      <c r="D26" s="66" t="s">
        <v>341</v>
      </c>
      <c r="E26" s="73"/>
      <c r="F26" s="107"/>
      <c r="G26" s="73"/>
      <c r="H26" s="93">
        <v>1500000</v>
      </c>
      <c r="I26" s="93"/>
      <c r="J26" s="93"/>
      <c r="K26" s="93"/>
      <c r="L26" s="93"/>
      <c r="M26" s="93"/>
      <c r="N26" s="93"/>
    </row>
    <row r="27" spans="2:14" ht="15" customHeight="1" x14ac:dyDescent="0.3">
      <c r="B27" s="73"/>
      <c r="C27" s="66" t="s">
        <v>359</v>
      </c>
      <c r="D27" s="66" t="s">
        <v>360</v>
      </c>
      <c r="E27" s="73"/>
      <c r="F27" s="107"/>
      <c r="G27" s="73"/>
      <c r="H27" s="93">
        <v>800000</v>
      </c>
      <c r="I27" s="93">
        <v>700000</v>
      </c>
      <c r="J27" s="93">
        <v>700000</v>
      </c>
      <c r="K27" s="93"/>
      <c r="L27" s="93"/>
      <c r="M27" s="93"/>
      <c r="N27" s="93"/>
    </row>
    <row r="28" spans="2:14" ht="15" customHeight="1" x14ac:dyDescent="0.3">
      <c r="B28" s="102"/>
      <c r="C28" s="73" t="s">
        <v>361</v>
      </c>
      <c r="D28" s="66" t="s">
        <v>362</v>
      </c>
      <c r="E28" s="73"/>
      <c r="F28" s="107"/>
      <c r="G28" s="73"/>
      <c r="H28" s="93">
        <v>450000</v>
      </c>
      <c r="I28" s="93">
        <v>300000</v>
      </c>
      <c r="J28" s="93">
        <v>750000</v>
      </c>
      <c r="K28" s="93"/>
      <c r="L28" s="93"/>
      <c r="M28" s="93"/>
      <c r="N28" s="93"/>
    </row>
    <row r="29" spans="2:14" ht="15" customHeight="1" x14ac:dyDescent="0.3">
      <c r="B29" s="102"/>
      <c r="C29" s="73"/>
      <c r="D29" s="73"/>
      <c r="E29" s="73"/>
      <c r="F29" s="107"/>
      <c r="G29" s="73"/>
      <c r="H29" s="93"/>
      <c r="I29" s="93"/>
      <c r="J29" s="93"/>
      <c r="K29" s="93"/>
      <c r="L29" s="93"/>
      <c r="M29" s="93"/>
      <c r="N29" s="93"/>
    </row>
    <row r="30" spans="2:14" ht="15" customHeight="1" x14ac:dyDescent="0.3">
      <c r="B30" s="102"/>
      <c r="C30" s="73"/>
      <c r="D30" s="66"/>
      <c r="E30" s="66"/>
      <c r="F30" s="107"/>
      <c r="G30" s="73"/>
      <c r="H30" s="93"/>
      <c r="I30" s="93"/>
      <c r="J30" s="93"/>
      <c r="K30" s="93"/>
      <c r="L30" s="93"/>
      <c r="M30" s="93"/>
      <c r="N30" s="93"/>
    </row>
    <row r="31" spans="2:14" ht="15" customHeight="1" x14ac:dyDescent="0.3">
      <c r="B31" s="102"/>
      <c r="C31" s="73"/>
      <c r="D31" s="66"/>
      <c r="E31" s="66"/>
      <c r="F31" s="107"/>
      <c r="G31" s="73"/>
      <c r="H31" s="93"/>
      <c r="I31" s="93"/>
      <c r="J31" s="93"/>
      <c r="K31" s="93"/>
      <c r="L31" s="93"/>
      <c r="M31" s="93"/>
      <c r="N31" s="93"/>
    </row>
    <row r="32" spans="2:14" ht="15" customHeight="1" x14ac:dyDescent="0.3">
      <c r="B32" s="102"/>
      <c r="C32" s="66"/>
      <c r="D32" s="66"/>
      <c r="E32" s="73"/>
      <c r="F32" s="107"/>
      <c r="G32" s="73"/>
      <c r="H32" s="93"/>
      <c r="I32" s="93"/>
      <c r="J32" s="93"/>
      <c r="K32" s="93"/>
      <c r="L32" s="93"/>
      <c r="M32" s="93"/>
      <c r="N32" s="93"/>
    </row>
    <row r="33" spans="2:14" ht="15" customHeight="1" x14ac:dyDescent="0.3">
      <c r="B33" s="102"/>
      <c r="C33" s="66"/>
      <c r="D33" s="66"/>
      <c r="E33" s="66"/>
      <c r="F33" s="73"/>
      <c r="G33" s="73"/>
      <c r="H33" s="93"/>
      <c r="I33" s="93"/>
      <c r="J33" s="93"/>
      <c r="K33" s="93"/>
      <c r="L33" s="93"/>
      <c r="M33" s="93"/>
      <c r="N33" s="93"/>
    </row>
    <row r="34" spans="2:14" ht="15" customHeight="1" x14ac:dyDescent="0.3">
      <c r="B34" s="102"/>
      <c r="C34" s="66"/>
      <c r="D34" s="66"/>
      <c r="E34" s="66"/>
      <c r="F34" s="107"/>
      <c r="G34" s="73"/>
      <c r="H34" s="93"/>
      <c r="I34" s="93"/>
      <c r="J34" s="93"/>
      <c r="K34" s="93"/>
      <c r="L34" s="93"/>
      <c r="M34" s="93"/>
      <c r="N34" s="93"/>
    </row>
    <row r="35" spans="2:14" ht="15" customHeight="1" x14ac:dyDescent="0.3">
      <c r="B35" s="102"/>
      <c r="C35" s="66"/>
      <c r="D35" s="66"/>
      <c r="E35" s="66"/>
      <c r="F35" s="107"/>
      <c r="G35" s="73"/>
      <c r="H35" s="93"/>
      <c r="I35" s="93"/>
      <c r="J35" s="93"/>
      <c r="K35" s="93"/>
      <c r="L35" s="93"/>
      <c r="M35" s="93"/>
      <c r="N35" s="93"/>
    </row>
    <row r="36" spans="2:14" ht="15" customHeight="1" x14ac:dyDescent="0.3">
      <c r="B36" s="102"/>
      <c r="C36" s="73"/>
      <c r="D36" s="73"/>
      <c r="E36" s="73"/>
      <c r="F36" s="107"/>
      <c r="G36" s="73"/>
      <c r="H36" s="93"/>
      <c r="I36" s="93"/>
      <c r="J36" s="93"/>
      <c r="K36" s="93"/>
      <c r="L36" s="93"/>
      <c r="M36" s="93"/>
      <c r="N36" s="93"/>
    </row>
    <row r="37" spans="2:14" ht="15" customHeight="1" x14ac:dyDescent="0.3">
      <c r="B37" s="102"/>
      <c r="C37" s="73"/>
      <c r="D37" s="73"/>
      <c r="E37" s="73"/>
      <c r="F37" s="107"/>
      <c r="G37" s="73"/>
      <c r="H37" s="93"/>
      <c r="I37" s="93"/>
      <c r="J37" s="93"/>
      <c r="K37" s="93"/>
      <c r="L37" s="93"/>
      <c r="M37" s="93"/>
      <c r="N37" s="93"/>
    </row>
    <row r="38" spans="2:14" ht="15" customHeight="1" x14ac:dyDescent="0.3">
      <c r="B38" s="102"/>
      <c r="C38" s="66"/>
      <c r="D38" s="66"/>
      <c r="E38" s="66"/>
      <c r="F38" s="107"/>
      <c r="G38" s="73"/>
      <c r="H38" s="93"/>
      <c r="I38" s="93"/>
      <c r="J38" s="93"/>
      <c r="K38" s="93"/>
      <c r="L38" s="93"/>
      <c r="M38" s="93"/>
      <c r="N38" s="93"/>
    </row>
    <row r="39" spans="2:14" ht="15" customHeight="1" x14ac:dyDescent="0.3">
      <c r="B39" s="102"/>
      <c r="C39" s="73" t="s">
        <v>188</v>
      </c>
      <c r="D39" s="66" t="s">
        <v>364</v>
      </c>
      <c r="E39" s="66"/>
      <c r="F39" s="107" t="s">
        <v>365</v>
      </c>
      <c r="G39" s="73" t="s">
        <v>366</v>
      </c>
      <c r="H39" s="93">
        <v>1200000</v>
      </c>
      <c r="I39" s="93"/>
      <c r="J39" s="93"/>
      <c r="K39" s="93"/>
      <c r="L39" s="93"/>
      <c r="M39" s="93"/>
      <c r="N39" s="93"/>
    </row>
    <row r="40" spans="2:14" ht="15" customHeight="1" x14ac:dyDescent="0.3">
      <c r="B40" s="102"/>
      <c r="C40" s="73" t="s">
        <v>242</v>
      </c>
      <c r="D40" s="73" t="s">
        <v>243</v>
      </c>
      <c r="E40" s="73"/>
      <c r="F40" s="107"/>
      <c r="G40" s="73"/>
      <c r="H40" s="93"/>
      <c r="I40" s="93"/>
      <c r="J40" s="93"/>
      <c r="K40" s="93"/>
      <c r="L40" s="93"/>
      <c r="M40" s="93"/>
      <c r="N40" s="93"/>
    </row>
    <row r="41" spans="2:14" ht="15" customHeight="1" x14ac:dyDescent="0.3">
      <c r="B41" s="102"/>
      <c r="C41" s="73"/>
      <c r="D41" s="73"/>
      <c r="E41" s="73"/>
      <c r="F41" s="107"/>
      <c r="G41" s="73"/>
      <c r="H41" s="93"/>
      <c r="I41" s="93"/>
      <c r="J41" s="93"/>
      <c r="K41" s="93"/>
      <c r="L41" s="93"/>
      <c r="M41" s="93"/>
      <c r="N41" s="93"/>
    </row>
    <row r="42" spans="2:14" ht="15" customHeight="1" x14ac:dyDescent="0.3">
      <c r="B42" s="109"/>
      <c r="C42" s="73"/>
      <c r="D42" s="73"/>
      <c r="E42" s="73"/>
      <c r="F42" s="73"/>
      <c r="G42" s="73"/>
      <c r="H42" s="93"/>
      <c r="I42" s="93"/>
      <c r="J42" s="93"/>
      <c r="K42" s="93"/>
      <c r="L42" s="93"/>
      <c r="M42" s="93"/>
      <c r="N42" s="93"/>
    </row>
    <row r="43" spans="2:14" ht="15" customHeight="1" x14ac:dyDescent="0.3">
      <c r="B43" s="109"/>
      <c r="C43" s="73"/>
      <c r="D43" s="73"/>
      <c r="E43" s="73"/>
      <c r="F43" s="128"/>
      <c r="G43" s="73"/>
      <c r="H43" s="93"/>
      <c r="I43" s="93"/>
      <c r="J43" s="93"/>
      <c r="K43" s="93"/>
      <c r="L43" s="93"/>
      <c r="M43" s="93"/>
      <c r="N43" s="93"/>
    </row>
    <row r="44" spans="2:14" ht="15" customHeight="1" x14ac:dyDescent="0.3">
      <c r="B44" s="109"/>
      <c r="C44" s="73"/>
      <c r="D44" s="73"/>
      <c r="E44" s="73"/>
      <c r="F44" s="73"/>
      <c r="G44" s="73"/>
      <c r="H44" s="93"/>
      <c r="I44" s="93"/>
      <c r="J44" s="93"/>
      <c r="K44" s="93"/>
      <c r="L44" s="93"/>
      <c r="M44" s="93"/>
      <c r="N44" s="93"/>
    </row>
    <row r="45" spans="2:14" ht="15" customHeight="1" x14ac:dyDescent="0.3">
      <c r="B45" s="109"/>
      <c r="C45" s="73"/>
      <c r="D45" s="73"/>
      <c r="E45" s="73"/>
      <c r="F45" s="73"/>
      <c r="G45" s="73"/>
      <c r="H45" s="93"/>
      <c r="I45" s="93"/>
      <c r="J45" s="93"/>
      <c r="K45" s="93"/>
      <c r="L45" s="93"/>
      <c r="M45" s="93"/>
      <c r="N45" s="93"/>
    </row>
    <row r="46" spans="2:14" ht="15" customHeight="1" x14ac:dyDescent="0.3">
      <c r="B46" s="109"/>
      <c r="C46" s="66"/>
      <c r="D46" s="73"/>
      <c r="E46" s="66"/>
      <c r="F46" s="73"/>
      <c r="G46" s="73"/>
      <c r="H46" s="114"/>
      <c r="I46" s="93"/>
      <c r="J46" s="93"/>
      <c r="K46" s="93"/>
      <c r="L46" s="93"/>
      <c r="M46" s="93"/>
      <c r="N46" s="93"/>
    </row>
    <row r="47" spans="2:14" ht="15" customHeight="1" x14ac:dyDescent="0.3">
      <c r="B47" s="109"/>
      <c r="C47" s="66"/>
      <c r="D47" s="73"/>
      <c r="E47" s="66"/>
      <c r="F47" s="73"/>
      <c r="G47" s="73"/>
      <c r="H47" s="73"/>
      <c r="I47" s="93"/>
      <c r="J47" s="93"/>
      <c r="K47" s="93"/>
      <c r="L47" s="93"/>
      <c r="M47" s="93"/>
      <c r="N47" s="93"/>
    </row>
    <row r="48" spans="2:14" ht="15" customHeight="1" x14ac:dyDescent="0.3">
      <c r="F48" s="87"/>
      <c r="G48" s="87"/>
    </row>
    <row r="49" spans="6:7" ht="15" customHeight="1" x14ac:dyDescent="0.3">
      <c r="F49" s="87"/>
      <c r="G49" s="87"/>
    </row>
    <row r="50" spans="6:7" ht="15" customHeight="1" x14ac:dyDescent="0.3">
      <c r="F50" s="87"/>
      <c r="G50" s="87"/>
    </row>
    <row r="51" spans="6:7" ht="15" customHeight="1" x14ac:dyDescent="0.3">
      <c r="F51" s="87"/>
      <c r="G51" s="87"/>
    </row>
    <row r="52" spans="6:7" ht="15" customHeight="1" x14ac:dyDescent="0.3">
      <c r="F52" s="87"/>
      <c r="G52" s="87"/>
    </row>
    <row r="53" spans="6:7" ht="15" customHeight="1" x14ac:dyDescent="0.3">
      <c r="F53" s="87"/>
      <c r="G53" s="87"/>
    </row>
    <row r="54" spans="6:7" ht="15" customHeight="1" x14ac:dyDescent="0.3">
      <c r="F54" s="87"/>
      <c r="G54" s="87"/>
    </row>
    <row r="55" spans="6:7" ht="15" customHeight="1" x14ac:dyDescent="0.3">
      <c r="F55" s="87"/>
      <c r="G55" s="87"/>
    </row>
    <row r="56" spans="6:7" ht="15" customHeight="1" x14ac:dyDescent="0.3">
      <c r="F56" s="87"/>
      <c r="G56" s="87"/>
    </row>
    <row r="57" spans="6:7" ht="15" customHeight="1" x14ac:dyDescent="0.3">
      <c r="F57" s="87"/>
      <c r="G57" s="87"/>
    </row>
    <row r="58" spans="6:7" ht="15" customHeight="1" x14ac:dyDescent="0.3">
      <c r="F58" s="87"/>
      <c r="G58" s="87"/>
    </row>
    <row r="59" spans="6:7" ht="15" customHeight="1" x14ac:dyDescent="0.3">
      <c r="F59" s="87"/>
      <c r="G59" s="87"/>
    </row>
    <row r="60" spans="6:7" ht="15" customHeight="1" x14ac:dyDescent="0.3">
      <c r="F60" s="87"/>
      <c r="G60" s="87"/>
    </row>
    <row r="61" spans="6:7" ht="15" customHeight="1" x14ac:dyDescent="0.3">
      <c r="F61" s="87"/>
      <c r="G61" s="87"/>
    </row>
    <row r="62" spans="6:7" ht="15" customHeight="1" x14ac:dyDescent="0.3">
      <c r="F62" s="87"/>
      <c r="G62" s="87"/>
    </row>
    <row r="63" spans="6:7" ht="15" customHeight="1" x14ac:dyDescent="0.3">
      <c r="F63" s="87"/>
      <c r="G63" s="87"/>
    </row>
    <row r="64" spans="6:7" ht="15" customHeight="1" x14ac:dyDescent="0.3">
      <c r="F64" s="87"/>
      <c r="G64" s="87"/>
    </row>
    <row r="65" spans="6:7" ht="15" customHeight="1" x14ac:dyDescent="0.3">
      <c r="F65" s="87"/>
      <c r="G65" s="87"/>
    </row>
    <row r="66" spans="6:7" ht="15" customHeight="1" x14ac:dyDescent="0.3">
      <c r="F66" s="87"/>
      <c r="G66" s="87"/>
    </row>
    <row r="67" spans="6:7" ht="15" customHeight="1" x14ac:dyDescent="0.3">
      <c r="F67" s="87"/>
      <c r="G67" s="87"/>
    </row>
    <row r="68" spans="6:7" ht="15" customHeight="1" x14ac:dyDescent="0.3">
      <c r="F68" s="87"/>
      <c r="G68" s="87"/>
    </row>
    <row r="69" spans="6:7" ht="15" customHeight="1" x14ac:dyDescent="0.3">
      <c r="F69" s="87"/>
      <c r="G69" s="87"/>
    </row>
    <row r="70" spans="6:7" ht="15" customHeight="1" x14ac:dyDescent="0.3">
      <c r="F70" s="87"/>
      <c r="G70" s="87"/>
    </row>
    <row r="71" spans="6:7" ht="15" customHeight="1" x14ac:dyDescent="0.3">
      <c r="F71" s="87"/>
      <c r="G71" s="87"/>
    </row>
    <row r="72" spans="6:7" ht="15" customHeight="1" x14ac:dyDescent="0.3">
      <c r="F72" s="87"/>
      <c r="G72" s="87"/>
    </row>
    <row r="73" spans="6:7" ht="15" customHeight="1" x14ac:dyDescent="0.3">
      <c r="F73" s="87"/>
      <c r="G73" s="87"/>
    </row>
    <row r="74" spans="6:7" ht="15" customHeight="1" x14ac:dyDescent="0.3">
      <c r="F74" s="87"/>
      <c r="G74" s="87"/>
    </row>
    <row r="75" spans="6:7" ht="15" customHeight="1" x14ac:dyDescent="0.3">
      <c r="F75" s="87"/>
      <c r="G75" s="87"/>
    </row>
    <row r="76" spans="6:7" ht="15" customHeight="1" x14ac:dyDescent="0.3">
      <c r="F76" s="87"/>
      <c r="G76" s="87"/>
    </row>
    <row r="77" spans="6:7" ht="15" customHeight="1" x14ac:dyDescent="0.3">
      <c r="F77" s="87"/>
      <c r="G77" s="87"/>
    </row>
    <row r="78" spans="6:7" ht="15" customHeight="1" x14ac:dyDescent="0.3">
      <c r="F78" s="87"/>
      <c r="G78" s="87"/>
    </row>
    <row r="79" spans="6:7" ht="15" customHeight="1" x14ac:dyDescent="0.3">
      <c r="F79" s="87"/>
      <c r="G79" s="87"/>
    </row>
    <row r="80" spans="6:7" ht="15" customHeight="1" x14ac:dyDescent="0.3">
      <c r="F80" s="87"/>
      <c r="G80" s="87"/>
    </row>
    <row r="81" spans="6:7" ht="15" customHeight="1" x14ac:dyDescent="0.3">
      <c r="F81" s="87"/>
      <c r="G81" s="87"/>
    </row>
    <row r="82" spans="6:7" ht="15" customHeight="1" x14ac:dyDescent="0.3">
      <c r="F82" s="87"/>
      <c r="G82" s="87"/>
    </row>
    <row r="83" spans="6:7" ht="15" customHeight="1" x14ac:dyDescent="0.3">
      <c r="F83" s="87"/>
      <c r="G83" s="87"/>
    </row>
    <row r="84" spans="6:7" ht="15" customHeight="1" x14ac:dyDescent="0.3">
      <c r="F84" s="87"/>
      <c r="G84" s="87"/>
    </row>
    <row r="85" spans="6:7" ht="15" customHeight="1" x14ac:dyDescent="0.3">
      <c r="F85" s="87"/>
      <c r="G85" s="87"/>
    </row>
    <row r="86" spans="6:7" ht="15" customHeight="1" x14ac:dyDescent="0.3">
      <c r="F86" s="87"/>
      <c r="G86" s="87"/>
    </row>
    <row r="87" spans="6:7" ht="15" customHeight="1" x14ac:dyDescent="0.3">
      <c r="F87" s="87"/>
      <c r="G87" s="87"/>
    </row>
    <row r="88" spans="6:7" ht="15" customHeight="1" x14ac:dyDescent="0.3">
      <c r="F88" s="87"/>
      <c r="G88" s="87"/>
    </row>
    <row r="89" spans="6:7" ht="15" customHeight="1" x14ac:dyDescent="0.3">
      <c r="F89" s="87"/>
      <c r="G89" s="87"/>
    </row>
    <row r="90" spans="6:7" ht="15" customHeight="1" x14ac:dyDescent="0.3">
      <c r="F90" s="87"/>
      <c r="G90" s="87"/>
    </row>
    <row r="91" spans="6:7" ht="15" customHeight="1" x14ac:dyDescent="0.3">
      <c r="F91" s="87"/>
      <c r="G91" s="87"/>
    </row>
    <row r="92" spans="6:7" ht="15" customHeight="1" x14ac:dyDescent="0.3">
      <c r="F92" s="87"/>
      <c r="G92" s="87"/>
    </row>
    <row r="93" spans="6:7" ht="15" customHeight="1" x14ac:dyDescent="0.3">
      <c r="F93" s="87"/>
      <c r="G93" s="87"/>
    </row>
    <row r="94" spans="6:7" ht="15" customHeight="1" x14ac:dyDescent="0.3">
      <c r="F94" s="87"/>
      <c r="G94" s="87"/>
    </row>
    <row r="95" spans="6:7" ht="15" customHeight="1" x14ac:dyDescent="0.3">
      <c r="F95" s="87"/>
      <c r="G95" s="87"/>
    </row>
    <row r="96" spans="6:7" ht="15" customHeight="1" x14ac:dyDescent="0.3">
      <c r="F96" s="87"/>
      <c r="G96" s="87"/>
    </row>
    <row r="97" spans="6:13" ht="15" customHeight="1" x14ac:dyDescent="0.3">
      <c r="F97" s="87"/>
      <c r="G97" s="87"/>
    </row>
    <row r="98" spans="6:13" ht="15" customHeight="1" x14ac:dyDescent="0.3">
      <c r="F98" s="87"/>
      <c r="G98" s="87"/>
    </row>
    <row r="99" spans="6:13" ht="15" customHeight="1" x14ac:dyDescent="0.3">
      <c r="F99" s="87"/>
      <c r="G99" s="87"/>
    </row>
    <row r="100" spans="6:13" ht="15" customHeight="1" x14ac:dyDescent="0.3">
      <c r="F100" s="87"/>
      <c r="G100" s="87"/>
    </row>
    <row r="101" spans="6:13" ht="15" customHeight="1" x14ac:dyDescent="0.3">
      <c r="F101" s="87"/>
      <c r="G101" s="87"/>
    </row>
    <row r="102" spans="6:13" ht="15" customHeight="1" x14ac:dyDescent="0.3">
      <c r="F102" s="87"/>
      <c r="G102" s="87"/>
    </row>
    <row r="103" spans="6:13" ht="15" customHeight="1" x14ac:dyDescent="0.3">
      <c r="F103" s="87"/>
      <c r="G103" s="87"/>
    </row>
    <row r="104" spans="6:13" ht="15" customHeight="1" x14ac:dyDescent="0.3">
      <c r="F104" s="87"/>
      <c r="G104" s="87"/>
    </row>
    <row r="105" spans="6:13" ht="15" customHeight="1" x14ac:dyDescent="0.3">
      <c r="F105" s="87"/>
      <c r="G105" s="87"/>
    </row>
    <row r="106" spans="6:13" ht="15" customHeight="1" x14ac:dyDescent="0.3">
      <c r="F106" s="87"/>
      <c r="G106" s="87"/>
    </row>
    <row r="107" spans="6:13" ht="15" customHeight="1" x14ac:dyDescent="0.3">
      <c r="F107" s="87"/>
      <c r="G107" s="87"/>
    </row>
    <row r="108" spans="6:13" ht="15" customHeight="1" x14ac:dyDescent="0.3">
      <c r="F108" s="87"/>
      <c r="G108" s="87"/>
    </row>
    <row r="109" spans="6:13" ht="15" customHeight="1" x14ac:dyDescent="0.3">
      <c r="F109" s="87"/>
      <c r="G109" s="87"/>
      <c r="M109" s="37">
        <v>200000</v>
      </c>
    </row>
    <row r="110" spans="6:13" ht="15" customHeight="1" x14ac:dyDescent="0.3">
      <c r="F110" s="87"/>
      <c r="G110" s="87"/>
    </row>
    <row r="111" spans="6:13" ht="15" customHeight="1" x14ac:dyDescent="0.3">
      <c r="F111" s="87"/>
      <c r="G111" s="87"/>
    </row>
    <row r="112" spans="6:13" ht="15" customHeight="1" x14ac:dyDescent="0.3">
      <c r="F112" s="87"/>
      <c r="G112" s="87"/>
    </row>
    <row r="113" spans="6:7" ht="15" customHeight="1" x14ac:dyDescent="0.3">
      <c r="F113" s="87"/>
      <c r="G113" s="87"/>
    </row>
    <row r="114" spans="6:7" ht="15" customHeight="1" x14ac:dyDescent="0.3">
      <c r="F114" s="87"/>
      <c r="G114" s="87"/>
    </row>
    <row r="115" spans="6:7" ht="15" customHeight="1" x14ac:dyDescent="0.3">
      <c r="F115" s="87"/>
      <c r="G115" s="87"/>
    </row>
    <row r="116" spans="6:7" ht="15" customHeight="1" x14ac:dyDescent="0.3">
      <c r="F116" s="87"/>
      <c r="G116" s="87"/>
    </row>
    <row r="117" spans="6:7" ht="15" customHeight="1" x14ac:dyDescent="0.3">
      <c r="F117" s="87"/>
      <c r="G117" s="87"/>
    </row>
    <row r="118" spans="6:7" ht="15" customHeight="1" x14ac:dyDescent="0.3">
      <c r="F118" s="87"/>
      <c r="G118" s="87"/>
    </row>
    <row r="119" spans="6:7" ht="15" customHeight="1" x14ac:dyDescent="0.3">
      <c r="F119" s="87"/>
      <c r="G119" s="87"/>
    </row>
    <row r="120" spans="6:7" ht="15" customHeight="1" x14ac:dyDescent="0.3">
      <c r="F120" s="87"/>
      <c r="G120" s="87"/>
    </row>
    <row r="65122" spans="3:11" ht="15" customHeight="1" x14ac:dyDescent="0.15">
      <c r="C65122" s="61"/>
      <c r="D65122" s="62"/>
      <c r="E65122" s="61"/>
      <c r="F65122" s="63"/>
      <c r="G65122" s="62"/>
      <c r="H65122" s="63"/>
      <c r="I65122" s="63"/>
      <c r="J65122" s="64"/>
      <c r="K65122" s="64"/>
    </row>
    <row r="65123" spans="3:11" ht="15" customHeight="1" x14ac:dyDescent="0.15">
      <c r="C65123" s="64"/>
      <c r="D65123" s="62"/>
      <c r="E65123" s="64"/>
      <c r="F65123" s="63"/>
      <c r="G65123" s="62"/>
      <c r="H65123" s="63"/>
      <c r="I65123" s="63"/>
      <c r="J65123" s="64"/>
      <c r="K65123" s="65"/>
    </row>
  </sheetData>
  <mergeCells count="1">
    <mergeCell ref="B2:M4"/>
  </mergeCells>
  <phoneticPr fontId="19" type="noConversion"/>
  <hyperlinks>
    <hyperlink ref="E5" location="실장!A1" display="백대용" xr:uid="{00000000-0004-0000-1800-000000000000}"/>
  </hyperlinks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7030A0"/>
  </sheetPr>
  <dimension ref="A1:BD62"/>
  <sheetViews>
    <sheetView zoomScale="85" zoomScaleNormal="85" workbookViewId="0">
      <pane ySplit="2" topLeftCell="A3" activePane="bottomLeft" state="frozen"/>
      <selection activeCell="B29" sqref="B29"/>
      <selection pane="bottomLeft" activeCell="W22" sqref="W22"/>
    </sheetView>
  </sheetViews>
  <sheetFormatPr defaultColWidth="12.375" defaultRowHeight="16.5" x14ac:dyDescent="0.3"/>
  <cols>
    <col min="1" max="1" width="12.375" customWidth="1"/>
    <col min="2" max="2" width="4.375" customWidth="1"/>
    <col min="3" max="3" width="4.5" customWidth="1"/>
    <col min="4" max="4" width="4.25" customWidth="1"/>
    <col min="5" max="5" width="4.375" customWidth="1"/>
    <col min="6" max="6" width="4.25" customWidth="1"/>
    <col min="7" max="7" width="8.375" customWidth="1"/>
    <col min="8" max="8" width="9.625" customWidth="1"/>
    <col min="9" max="9" width="11.5" customWidth="1"/>
    <col min="10" max="10" width="11" bestFit="1" customWidth="1"/>
    <col min="11" max="11" width="12" customWidth="1"/>
    <col min="12" max="255" width="9" customWidth="1"/>
  </cols>
  <sheetData>
    <row r="1" spans="1:56" s="41" customFormat="1" ht="17.25" thickBot="1" x14ac:dyDescent="0.35">
      <c r="C1" s="75" t="s">
        <v>0</v>
      </c>
      <c r="E1" s="76" t="s">
        <v>1</v>
      </c>
      <c r="F1" s="77"/>
    </row>
    <row r="2" spans="1:56" s="41" customFormat="1" ht="15" customHeight="1" thickBot="1" x14ac:dyDescent="0.35">
      <c r="A2" s="78" t="s">
        <v>2</v>
      </c>
      <c r="B2" s="79" t="s">
        <v>3</v>
      </c>
      <c r="C2" s="80" t="s">
        <v>4</v>
      </c>
      <c r="D2" s="81" t="s">
        <v>5</v>
      </c>
      <c r="E2" s="82" t="s">
        <v>4</v>
      </c>
      <c r="F2" s="83" t="s">
        <v>5</v>
      </c>
      <c r="G2" s="88" t="s">
        <v>6</v>
      </c>
      <c r="H2" s="89" t="s">
        <v>7</v>
      </c>
      <c r="I2" s="89" t="s">
        <v>28</v>
      </c>
      <c r="J2" s="88" t="s">
        <v>43</v>
      </c>
      <c r="K2" s="90" t="s">
        <v>8</v>
      </c>
      <c r="L2" s="439" t="s">
        <v>9</v>
      </c>
      <c r="M2" s="440"/>
      <c r="N2" s="440"/>
      <c r="O2" s="440"/>
      <c r="P2" s="440"/>
      <c r="Q2" s="441"/>
    </row>
    <row r="3" spans="1:56" s="42" customFormat="1" ht="16.5" customHeight="1" thickTop="1" x14ac:dyDescent="0.3">
      <c r="A3" s="141">
        <v>43466</v>
      </c>
      <c r="B3" s="142" t="s">
        <v>51</v>
      </c>
      <c r="C3" s="143"/>
      <c r="D3" s="144"/>
      <c r="E3" s="145"/>
      <c r="F3" s="146"/>
      <c r="G3" s="150" t="str">
        <f t="shared" ref="G3:G30" si="0">IF(AND(C3=0,E3=0,D3=0,F3=0),"休",IF(OR(C3=0,E3=0,),"시간확인",IF(C3&gt;E3,IF(D3&gt;0,((24-C3-1)+E3)+(((60-D3)+F3)/60),((24-C3)+E3)+((D3+F3)/60)),IF(D3&gt;0,(E3-C3-1)+(((60-D3)+F3)/60),(E3-C3)+((D3+F3)/60)))))</f>
        <v>休</v>
      </c>
      <c r="H3" s="151"/>
      <c r="I3" s="151"/>
      <c r="J3" s="151"/>
      <c r="K3" s="152"/>
      <c r="L3" s="442"/>
      <c r="M3" s="443"/>
      <c r="N3" s="443"/>
      <c r="O3" s="443"/>
      <c r="P3" s="443"/>
      <c r="Q3" s="444"/>
    </row>
    <row r="4" spans="1:56" s="42" customFormat="1" ht="14.25" customHeight="1" x14ac:dyDescent="0.3">
      <c r="A4" s="1">
        <v>43467</v>
      </c>
      <c r="B4" s="2" t="s">
        <v>50</v>
      </c>
      <c r="C4" s="55"/>
      <c r="D4" s="56"/>
      <c r="E4" s="57"/>
      <c r="F4" s="58"/>
      <c r="G4" s="59" t="str">
        <f t="shared" si="0"/>
        <v>休</v>
      </c>
      <c r="H4" s="52"/>
      <c r="I4" s="52"/>
      <c r="J4" s="52"/>
      <c r="K4" s="53"/>
      <c r="L4" s="442"/>
      <c r="M4" s="443"/>
      <c r="N4" s="443"/>
      <c r="O4" s="443"/>
      <c r="P4" s="443"/>
      <c r="Q4" s="444"/>
    </row>
    <row r="5" spans="1:56" s="3" customFormat="1" x14ac:dyDescent="0.3">
      <c r="A5" s="1">
        <v>43468</v>
      </c>
      <c r="B5" s="2" t="s">
        <v>44</v>
      </c>
      <c r="C5" s="55"/>
      <c r="D5" s="56"/>
      <c r="E5" s="57"/>
      <c r="F5" s="58"/>
      <c r="G5" s="59" t="str">
        <f t="shared" si="0"/>
        <v>休</v>
      </c>
      <c r="H5" s="52"/>
      <c r="I5" s="52"/>
      <c r="J5" s="52"/>
      <c r="K5" s="53"/>
      <c r="L5" s="442"/>
      <c r="M5" s="443"/>
      <c r="N5" s="443"/>
      <c r="O5" s="443"/>
      <c r="P5" s="443"/>
      <c r="Q5" s="444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</row>
    <row r="6" spans="1:56" s="4" customFormat="1" ht="14.25" customHeight="1" x14ac:dyDescent="0.3">
      <c r="A6" s="132">
        <v>43469</v>
      </c>
      <c r="B6" s="133" t="s">
        <v>45</v>
      </c>
      <c r="C6" s="134"/>
      <c r="D6" s="135"/>
      <c r="E6" s="136"/>
      <c r="F6" s="137"/>
      <c r="G6" s="138" t="str">
        <f t="shared" si="0"/>
        <v>休</v>
      </c>
      <c r="H6" s="139"/>
      <c r="I6" s="139"/>
      <c r="J6" s="139"/>
      <c r="K6" s="140"/>
      <c r="L6" s="442"/>
      <c r="M6" s="443"/>
      <c r="N6" s="443"/>
      <c r="O6" s="443"/>
      <c r="P6" s="443"/>
      <c r="Q6" s="444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</row>
    <row r="7" spans="1:56" s="5" customFormat="1" x14ac:dyDescent="0.3">
      <c r="A7" s="141">
        <v>43470</v>
      </c>
      <c r="B7" s="142" t="s">
        <v>46</v>
      </c>
      <c r="C7" s="143"/>
      <c r="D7" s="144"/>
      <c r="E7" s="145"/>
      <c r="F7" s="146"/>
      <c r="G7" s="147" t="str">
        <f t="shared" si="0"/>
        <v>休</v>
      </c>
      <c r="H7" s="148"/>
      <c r="I7" s="148"/>
      <c r="J7" s="148"/>
      <c r="K7" s="149"/>
      <c r="L7" s="442"/>
      <c r="M7" s="443"/>
      <c r="N7" s="443"/>
      <c r="O7" s="443"/>
      <c r="P7" s="443"/>
      <c r="Q7" s="444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</row>
    <row r="8" spans="1:56" s="42" customFormat="1" x14ac:dyDescent="0.3">
      <c r="A8" s="1">
        <v>43471</v>
      </c>
      <c r="B8" s="2" t="s">
        <v>47</v>
      </c>
      <c r="C8" s="55"/>
      <c r="D8" s="56"/>
      <c r="E8" s="57"/>
      <c r="F8" s="58"/>
      <c r="G8" s="59" t="str">
        <f t="shared" si="0"/>
        <v>休</v>
      </c>
      <c r="H8" s="52"/>
      <c r="I8" s="52"/>
      <c r="J8" s="52"/>
      <c r="K8" s="53"/>
      <c r="L8" s="442"/>
      <c r="M8" s="443"/>
      <c r="N8" s="443"/>
      <c r="O8" s="443"/>
      <c r="P8" s="443"/>
      <c r="Q8" s="444"/>
    </row>
    <row r="9" spans="1:56" s="42" customFormat="1" x14ac:dyDescent="0.3">
      <c r="A9" s="1">
        <v>43472</v>
      </c>
      <c r="B9" s="2" t="s">
        <v>48</v>
      </c>
      <c r="C9" s="55"/>
      <c r="D9" s="56"/>
      <c r="E9" s="57"/>
      <c r="F9" s="58"/>
      <c r="G9" s="59" t="str">
        <f t="shared" si="0"/>
        <v>休</v>
      </c>
      <c r="H9" s="52"/>
      <c r="I9" s="52"/>
      <c r="J9" s="52"/>
      <c r="K9" s="53"/>
      <c r="L9" s="442"/>
      <c r="M9" s="443"/>
      <c r="N9" s="443"/>
      <c r="O9" s="443"/>
      <c r="P9" s="443"/>
      <c r="Q9" s="444"/>
    </row>
    <row r="10" spans="1:56" s="42" customFormat="1" x14ac:dyDescent="0.3">
      <c r="A10" s="1">
        <v>43473</v>
      </c>
      <c r="B10" s="2" t="s">
        <v>49</v>
      </c>
      <c r="C10" s="55"/>
      <c r="D10" s="56"/>
      <c r="E10" s="57"/>
      <c r="F10" s="58"/>
      <c r="G10" s="59" t="str">
        <f t="shared" si="0"/>
        <v>休</v>
      </c>
      <c r="H10" s="52"/>
      <c r="I10" s="52"/>
      <c r="J10" s="52"/>
      <c r="K10" s="53"/>
      <c r="L10" s="442"/>
      <c r="M10" s="443"/>
      <c r="N10" s="443"/>
      <c r="O10" s="443"/>
      <c r="P10" s="443"/>
      <c r="Q10" s="444"/>
    </row>
    <row r="11" spans="1:56" s="42" customFormat="1" x14ac:dyDescent="0.3">
      <c r="A11" s="1">
        <v>43474</v>
      </c>
      <c r="B11" s="2" t="s">
        <v>50</v>
      </c>
      <c r="C11" s="55"/>
      <c r="D11" s="56"/>
      <c r="E11" s="57"/>
      <c r="F11" s="58"/>
      <c r="G11" s="59" t="str">
        <f t="shared" si="0"/>
        <v>休</v>
      </c>
      <c r="H11" s="52"/>
      <c r="I11" s="52"/>
      <c r="J11" s="52"/>
      <c r="K11" s="53"/>
      <c r="L11" s="442"/>
      <c r="M11" s="443"/>
      <c r="N11" s="443"/>
      <c r="O11" s="443"/>
      <c r="P11" s="443"/>
      <c r="Q11" s="444"/>
    </row>
    <row r="12" spans="1:56" s="3" customFormat="1" x14ac:dyDescent="0.3">
      <c r="A12" s="1">
        <v>43475</v>
      </c>
      <c r="B12" s="2" t="s">
        <v>44</v>
      </c>
      <c r="C12" s="55"/>
      <c r="D12" s="56"/>
      <c r="E12" s="57"/>
      <c r="F12" s="58"/>
      <c r="G12" s="59" t="str">
        <f t="shared" si="0"/>
        <v>休</v>
      </c>
      <c r="H12" s="52"/>
      <c r="I12" s="52"/>
      <c r="J12" s="52"/>
      <c r="K12" s="53"/>
      <c r="L12" s="442"/>
      <c r="M12" s="443"/>
      <c r="N12" s="443"/>
      <c r="O12" s="443"/>
      <c r="P12" s="443"/>
      <c r="Q12" s="444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</row>
    <row r="13" spans="1:56" s="4" customFormat="1" x14ac:dyDescent="0.3">
      <c r="A13" s="132">
        <v>43476</v>
      </c>
      <c r="B13" s="133" t="s">
        <v>45</v>
      </c>
      <c r="C13" s="134"/>
      <c r="D13" s="135"/>
      <c r="E13" s="136"/>
      <c r="F13" s="137"/>
      <c r="G13" s="138" t="str">
        <f t="shared" si="0"/>
        <v>休</v>
      </c>
      <c r="H13" s="139"/>
      <c r="I13" s="139"/>
      <c r="J13" s="139"/>
      <c r="K13" s="140"/>
      <c r="L13" s="442"/>
      <c r="M13" s="443"/>
      <c r="N13" s="443"/>
      <c r="O13" s="443"/>
      <c r="P13" s="443"/>
      <c r="Q13" s="444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</row>
    <row r="14" spans="1:56" s="5" customFormat="1" x14ac:dyDescent="0.3">
      <c r="A14" s="141">
        <v>43477</v>
      </c>
      <c r="B14" s="142" t="s">
        <v>46</v>
      </c>
      <c r="C14" s="143"/>
      <c r="D14" s="144"/>
      <c r="E14" s="145"/>
      <c r="F14" s="146"/>
      <c r="G14" s="147" t="str">
        <f t="shared" si="0"/>
        <v>休</v>
      </c>
      <c r="H14" s="148"/>
      <c r="I14" s="148"/>
      <c r="J14" s="148"/>
      <c r="K14" s="149"/>
      <c r="L14" s="442"/>
      <c r="M14" s="443"/>
      <c r="N14" s="443"/>
      <c r="O14" s="443"/>
      <c r="P14" s="443"/>
      <c r="Q14" s="444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</row>
    <row r="15" spans="1:56" s="42" customFormat="1" x14ac:dyDescent="0.3">
      <c r="A15" s="1">
        <v>43478</v>
      </c>
      <c r="B15" s="2" t="s">
        <v>47</v>
      </c>
      <c r="C15" s="55"/>
      <c r="D15" s="56"/>
      <c r="E15" s="57"/>
      <c r="F15" s="58"/>
      <c r="G15" s="59" t="str">
        <f t="shared" si="0"/>
        <v>休</v>
      </c>
      <c r="H15" s="52"/>
      <c r="I15" s="52"/>
      <c r="J15" s="52"/>
      <c r="K15" s="53"/>
      <c r="L15" s="442"/>
      <c r="M15" s="443"/>
      <c r="N15" s="443"/>
      <c r="O15" s="443"/>
      <c r="P15" s="443"/>
      <c r="Q15" s="444"/>
    </row>
    <row r="16" spans="1:56" s="42" customFormat="1" x14ac:dyDescent="0.3">
      <c r="A16" s="1">
        <v>43479</v>
      </c>
      <c r="B16" s="2" t="s">
        <v>48</v>
      </c>
      <c r="C16" s="55"/>
      <c r="D16" s="56"/>
      <c r="E16" s="57"/>
      <c r="F16" s="58"/>
      <c r="G16" s="59" t="str">
        <f t="shared" si="0"/>
        <v>休</v>
      </c>
      <c r="H16" s="52"/>
      <c r="I16" s="52"/>
      <c r="J16" s="52"/>
      <c r="K16" s="53"/>
      <c r="L16" s="442"/>
      <c r="M16" s="443"/>
      <c r="N16" s="443"/>
      <c r="O16" s="443"/>
      <c r="P16" s="443"/>
      <c r="Q16" s="444"/>
    </row>
    <row r="17" spans="1:56" s="42" customFormat="1" x14ac:dyDescent="0.3">
      <c r="A17" s="1">
        <v>43480</v>
      </c>
      <c r="B17" s="2" t="s">
        <v>49</v>
      </c>
      <c r="C17" s="55"/>
      <c r="D17" s="56"/>
      <c r="E17" s="57"/>
      <c r="F17" s="58"/>
      <c r="G17" s="59" t="str">
        <f t="shared" si="0"/>
        <v>休</v>
      </c>
      <c r="H17" s="52"/>
      <c r="I17" s="52"/>
      <c r="J17" s="52"/>
      <c r="K17" s="53"/>
      <c r="L17" s="442"/>
      <c r="M17" s="443"/>
      <c r="N17" s="443"/>
      <c r="O17" s="443"/>
      <c r="P17" s="443"/>
      <c r="Q17" s="444"/>
    </row>
    <row r="18" spans="1:56" s="42" customFormat="1" x14ac:dyDescent="0.3">
      <c r="A18" s="1">
        <v>43481</v>
      </c>
      <c r="B18" s="2" t="s">
        <v>50</v>
      </c>
      <c r="C18" s="55"/>
      <c r="D18" s="56"/>
      <c r="E18" s="57"/>
      <c r="F18" s="58"/>
      <c r="G18" s="59" t="str">
        <f t="shared" si="0"/>
        <v>休</v>
      </c>
      <c r="H18" s="52"/>
      <c r="I18" s="52"/>
      <c r="J18" s="52"/>
      <c r="K18" s="53"/>
      <c r="L18" s="442"/>
      <c r="M18" s="443"/>
      <c r="N18" s="443"/>
      <c r="O18" s="443"/>
      <c r="P18" s="443"/>
      <c r="Q18" s="444"/>
    </row>
    <row r="19" spans="1:56" s="3" customFormat="1" x14ac:dyDescent="0.3">
      <c r="A19" s="1">
        <v>43482</v>
      </c>
      <c r="B19" s="2" t="s">
        <v>44</v>
      </c>
      <c r="C19" s="55"/>
      <c r="D19" s="56"/>
      <c r="E19" s="57"/>
      <c r="F19" s="58"/>
      <c r="G19" s="59" t="str">
        <f t="shared" si="0"/>
        <v>休</v>
      </c>
      <c r="H19" s="52"/>
      <c r="I19" s="52"/>
      <c r="J19" s="52"/>
      <c r="K19" s="53"/>
      <c r="L19" s="442"/>
      <c r="M19" s="443"/>
      <c r="N19" s="443"/>
      <c r="O19" s="443"/>
      <c r="P19" s="443"/>
      <c r="Q19" s="444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</row>
    <row r="20" spans="1:56" s="4" customFormat="1" x14ac:dyDescent="0.3">
      <c r="A20" s="132">
        <v>43483</v>
      </c>
      <c r="B20" s="133" t="s">
        <v>45</v>
      </c>
      <c r="C20" s="134"/>
      <c r="D20" s="135"/>
      <c r="E20" s="136"/>
      <c r="F20" s="137"/>
      <c r="G20" s="138" t="str">
        <f t="shared" si="0"/>
        <v>休</v>
      </c>
      <c r="H20" s="139"/>
      <c r="I20" s="139"/>
      <c r="J20" s="139"/>
      <c r="K20" s="140"/>
      <c r="L20" s="442"/>
      <c r="M20" s="443"/>
      <c r="N20" s="443"/>
      <c r="O20" s="443"/>
      <c r="P20" s="443"/>
      <c r="Q20" s="444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</row>
    <row r="21" spans="1:56" s="5" customFormat="1" x14ac:dyDescent="0.3">
      <c r="A21" s="141">
        <v>43484</v>
      </c>
      <c r="B21" s="142" t="s">
        <v>46</v>
      </c>
      <c r="C21" s="143"/>
      <c r="D21" s="144"/>
      <c r="E21" s="145"/>
      <c r="F21" s="146"/>
      <c r="G21" s="147" t="str">
        <f t="shared" si="0"/>
        <v>休</v>
      </c>
      <c r="H21" s="148"/>
      <c r="I21" s="148"/>
      <c r="J21" s="148"/>
      <c r="K21" s="149"/>
      <c r="L21" s="442"/>
      <c r="M21" s="443"/>
      <c r="N21" s="443"/>
      <c r="O21" s="443"/>
      <c r="P21" s="443"/>
      <c r="Q21" s="444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</row>
    <row r="22" spans="1:56" s="42" customFormat="1" x14ac:dyDescent="0.3">
      <c r="A22" s="1">
        <v>43485</v>
      </c>
      <c r="B22" s="2" t="s">
        <v>47</v>
      </c>
      <c r="C22" s="55"/>
      <c r="D22" s="56"/>
      <c r="E22" s="57"/>
      <c r="F22" s="58"/>
      <c r="G22" s="59" t="str">
        <f t="shared" si="0"/>
        <v>休</v>
      </c>
      <c r="H22" s="52"/>
      <c r="I22" s="52"/>
      <c r="J22" s="52"/>
      <c r="K22" s="53"/>
      <c r="L22" s="442"/>
      <c r="M22" s="443"/>
      <c r="N22" s="443"/>
      <c r="O22" s="443"/>
      <c r="P22" s="443"/>
      <c r="Q22" s="444"/>
    </row>
    <row r="23" spans="1:56" s="42" customFormat="1" x14ac:dyDescent="0.3">
      <c r="A23" s="1">
        <v>43486</v>
      </c>
      <c r="B23" s="2" t="s">
        <v>48</v>
      </c>
      <c r="C23" s="55"/>
      <c r="D23" s="56"/>
      <c r="E23" s="57"/>
      <c r="F23" s="58"/>
      <c r="G23" s="59" t="str">
        <f t="shared" si="0"/>
        <v>休</v>
      </c>
      <c r="H23" s="52"/>
      <c r="I23" s="52"/>
      <c r="J23" s="52"/>
      <c r="K23" s="53"/>
      <c r="L23" s="442"/>
      <c r="M23" s="443"/>
      <c r="N23" s="443"/>
      <c r="O23" s="443"/>
      <c r="P23" s="443"/>
      <c r="Q23" s="444"/>
    </row>
    <row r="24" spans="1:56" s="42" customFormat="1" x14ac:dyDescent="0.3">
      <c r="A24" s="1">
        <v>43487</v>
      </c>
      <c r="B24" s="2" t="s">
        <v>49</v>
      </c>
      <c r="C24" s="55"/>
      <c r="D24" s="56"/>
      <c r="E24" s="57"/>
      <c r="F24" s="58"/>
      <c r="G24" s="59" t="str">
        <f t="shared" si="0"/>
        <v>休</v>
      </c>
      <c r="H24" s="52"/>
      <c r="I24" s="52"/>
      <c r="J24" s="52"/>
      <c r="K24" s="53"/>
      <c r="L24" s="442"/>
      <c r="M24" s="443"/>
      <c r="N24" s="443"/>
      <c r="O24" s="443"/>
      <c r="P24" s="443"/>
      <c r="Q24" s="444"/>
    </row>
    <row r="25" spans="1:56" s="42" customFormat="1" x14ac:dyDescent="0.3">
      <c r="A25" s="1">
        <v>43488</v>
      </c>
      <c r="B25" s="2" t="s">
        <v>50</v>
      </c>
      <c r="C25" s="55"/>
      <c r="D25" s="56"/>
      <c r="E25" s="57"/>
      <c r="F25" s="58"/>
      <c r="G25" s="59" t="str">
        <f t="shared" si="0"/>
        <v>休</v>
      </c>
      <c r="H25" s="52"/>
      <c r="I25" s="52"/>
      <c r="J25" s="52"/>
      <c r="K25" s="53"/>
      <c r="L25" s="442"/>
      <c r="M25" s="443"/>
      <c r="N25" s="443"/>
      <c r="O25" s="443"/>
      <c r="P25" s="443"/>
      <c r="Q25" s="444"/>
    </row>
    <row r="26" spans="1:56" s="3" customFormat="1" x14ac:dyDescent="0.3">
      <c r="A26" s="1">
        <v>43489</v>
      </c>
      <c r="B26" s="2" t="s">
        <v>44</v>
      </c>
      <c r="C26" s="55"/>
      <c r="D26" s="56"/>
      <c r="E26" s="57"/>
      <c r="F26" s="58"/>
      <c r="G26" s="59" t="str">
        <f t="shared" si="0"/>
        <v>休</v>
      </c>
      <c r="H26" s="52"/>
      <c r="I26" s="52"/>
      <c r="J26" s="52"/>
      <c r="K26" s="53"/>
      <c r="L26" s="442"/>
      <c r="M26" s="443"/>
      <c r="N26" s="443"/>
      <c r="O26" s="443"/>
      <c r="P26" s="443"/>
      <c r="Q26" s="444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</row>
    <row r="27" spans="1:56" s="4" customFormat="1" x14ac:dyDescent="0.3">
      <c r="A27" s="132">
        <v>43490</v>
      </c>
      <c r="B27" s="133" t="s">
        <v>45</v>
      </c>
      <c r="C27" s="134"/>
      <c r="D27" s="135"/>
      <c r="E27" s="136"/>
      <c r="F27" s="137"/>
      <c r="G27" s="138" t="str">
        <f t="shared" si="0"/>
        <v>休</v>
      </c>
      <c r="H27" s="139"/>
      <c r="I27" s="139"/>
      <c r="J27" s="139"/>
      <c r="K27" s="140"/>
      <c r="L27" s="442"/>
      <c r="M27" s="443"/>
      <c r="N27" s="443"/>
      <c r="O27" s="443"/>
      <c r="P27" s="443"/>
      <c r="Q27" s="444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</row>
    <row r="28" spans="1:56" s="5" customFormat="1" x14ac:dyDescent="0.3">
      <c r="A28" s="141">
        <v>43491</v>
      </c>
      <c r="B28" s="142" t="s">
        <v>46</v>
      </c>
      <c r="C28" s="143"/>
      <c r="D28" s="144"/>
      <c r="E28" s="145"/>
      <c r="F28" s="146"/>
      <c r="G28" s="147" t="str">
        <f t="shared" si="0"/>
        <v>休</v>
      </c>
      <c r="H28" s="148"/>
      <c r="I28" s="148"/>
      <c r="J28" s="148"/>
      <c r="K28" s="149"/>
      <c r="L28" s="442"/>
      <c r="M28" s="443"/>
      <c r="N28" s="443"/>
      <c r="O28" s="443"/>
      <c r="P28" s="443"/>
      <c r="Q28" s="444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</row>
    <row r="29" spans="1:56" s="42" customFormat="1" x14ac:dyDescent="0.3">
      <c r="A29" s="1">
        <v>43492</v>
      </c>
      <c r="B29" s="2" t="s">
        <v>47</v>
      </c>
      <c r="C29" s="55"/>
      <c r="D29" s="56"/>
      <c r="E29" s="57"/>
      <c r="F29" s="58"/>
      <c r="G29" s="59" t="str">
        <f t="shared" si="0"/>
        <v>休</v>
      </c>
      <c r="H29" s="52"/>
      <c r="I29" s="52"/>
      <c r="J29" s="52"/>
      <c r="K29" s="53"/>
      <c r="L29" s="442"/>
      <c r="M29" s="443"/>
      <c r="N29" s="443"/>
      <c r="O29" s="443"/>
      <c r="P29" s="443"/>
      <c r="Q29" s="444"/>
    </row>
    <row r="30" spans="1:56" s="42" customFormat="1" ht="17.25" thickBot="1" x14ac:dyDescent="0.35">
      <c r="A30" s="1">
        <v>43493</v>
      </c>
      <c r="B30" s="2" t="s">
        <v>48</v>
      </c>
      <c r="C30" s="129"/>
      <c r="D30" s="56"/>
      <c r="E30" s="57"/>
      <c r="F30" s="58"/>
      <c r="G30" s="59" t="str">
        <f t="shared" si="0"/>
        <v>休</v>
      </c>
      <c r="H30" s="52"/>
      <c r="I30" s="52"/>
      <c r="J30" s="52"/>
      <c r="K30" s="53"/>
      <c r="L30" s="445"/>
      <c r="M30" s="446"/>
      <c r="N30" s="446"/>
      <c r="O30" s="446"/>
      <c r="P30" s="446"/>
      <c r="Q30" s="447"/>
    </row>
    <row r="31" spans="1:56" s="42" customFormat="1" x14ac:dyDescent="0.3">
      <c r="A31" s="1">
        <v>43494</v>
      </c>
      <c r="B31" s="2" t="s">
        <v>49</v>
      </c>
      <c r="C31" s="129"/>
      <c r="D31" s="56"/>
      <c r="E31" s="57"/>
      <c r="F31" s="58"/>
      <c r="G31" s="59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2"/>
      <c r="I31" s="52"/>
      <c r="J31" s="52"/>
      <c r="K31" s="53"/>
    </row>
    <row r="32" spans="1:56" s="42" customFormat="1" x14ac:dyDescent="0.3">
      <c r="A32" s="1">
        <v>43495</v>
      </c>
      <c r="B32" s="2" t="s">
        <v>50</v>
      </c>
      <c r="C32" s="129"/>
      <c r="D32" s="56"/>
      <c r="E32" s="57"/>
      <c r="F32" s="58"/>
      <c r="G32" s="59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52"/>
      <c r="I32" s="52"/>
      <c r="J32" s="52"/>
      <c r="K32" s="53"/>
    </row>
    <row r="33" spans="1:18" s="42" customFormat="1" x14ac:dyDescent="0.3">
      <c r="A33" s="1">
        <v>43496</v>
      </c>
      <c r="B33" s="2" t="s">
        <v>44</v>
      </c>
      <c r="C33" s="129"/>
      <c r="D33" s="56"/>
      <c r="E33" s="57"/>
      <c r="F33" s="58"/>
      <c r="G33" s="59" t="str">
        <f>IF(AND(C33=0,E33=0,D33=0,F33=0),"休",IF(OR(C33=0,E33=0,),"시간확인",IF(C33&gt;E33,IF(D33&gt;0,((24-C33-1)+E33)+(((60-D33)+F33)/60),((24-C33)+E33)+((D33+F33)/60)),IF(D33&gt;0,(E33-C33-1)+(((60-D33)+F33)/60),(E33-C33)+((D33+F33)/60)))))</f>
        <v>休</v>
      </c>
      <c r="H33" s="52"/>
      <c r="I33" s="52"/>
      <c r="J33" s="52"/>
      <c r="K33" s="53"/>
    </row>
    <row r="34" spans="1:18" ht="17.25" thickBot="1" x14ac:dyDescent="0.35">
      <c r="A34" s="41"/>
      <c r="B34" s="12"/>
      <c r="C34" s="41"/>
      <c r="D34" s="41"/>
      <c r="E34" s="41"/>
      <c r="F34" s="41"/>
      <c r="G34" s="84">
        <f>SUM(G3:G33)</f>
        <v>0</v>
      </c>
      <c r="H34" s="85">
        <f>SUM(H3:H33)</f>
        <v>0</v>
      </c>
      <c r="I34" s="86">
        <f>SUM(I3:I33)</f>
        <v>0</v>
      </c>
      <c r="J34" s="86">
        <f>SUM(J3:J33)</f>
        <v>0</v>
      </c>
      <c r="K34" s="41"/>
      <c r="L34" s="41"/>
      <c r="M34" s="41"/>
      <c r="N34" s="41"/>
      <c r="O34" s="41"/>
      <c r="P34" s="41"/>
      <c r="Q34" s="41"/>
      <c r="R34" s="41"/>
    </row>
    <row r="35" spans="1:18" ht="18" thickTop="1" thickBot="1" x14ac:dyDescent="0.35">
      <c r="A35" s="41"/>
      <c r="B35" s="12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</row>
    <row r="36" spans="1:18" ht="17.25" thickBot="1" x14ac:dyDescent="0.35">
      <c r="A36" s="41"/>
      <c r="B36" s="12"/>
      <c r="C36" s="448" t="s">
        <v>10</v>
      </c>
      <c r="D36" s="449"/>
      <c r="E36" s="450"/>
      <c r="F36" s="451"/>
      <c r="G36" s="452"/>
      <c r="H36" s="41"/>
      <c r="I36" s="18" t="s">
        <v>19</v>
      </c>
      <c r="J36" s="19" t="s">
        <v>21</v>
      </c>
      <c r="K36" s="20" t="s">
        <v>22</v>
      </c>
      <c r="L36" s="41"/>
      <c r="M36" s="50" t="s">
        <v>11</v>
      </c>
      <c r="N36" s="453" t="s">
        <v>12</v>
      </c>
      <c r="O36" s="454"/>
      <c r="P36" s="455" t="s">
        <v>13</v>
      </c>
      <c r="Q36" s="456"/>
      <c r="R36" s="41"/>
    </row>
    <row r="37" spans="1:18" x14ac:dyDescent="0.3">
      <c r="A37" s="41"/>
      <c r="B37" s="12"/>
      <c r="C37" s="425" t="s">
        <v>26</v>
      </c>
      <c r="D37" s="426"/>
      <c r="E37" s="427" t="e">
        <f>E36*J37/K37</f>
        <v>#DIV/0!</v>
      </c>
      <c r="F37" s="428"/>
      <c r="G37" s="429"/>
      <c r="H37" s="41"/>
      <c r="I37" s="430" t="s">
        <v>25</v>
      </c>
      <c r="J37" s="40"/>
      <c r="K37" s="21"/>
      <c r="L37" s="41"/>
      <c r="M37" s="433">
        <v>25</v>
      </c>
      <c r="N37" s="14"/>
      <c r="O37" s="27"/>
      <c r="P37" s="24"/>
      <c r="Q37" s="15"/>
      <c r="R37" s="41"/>
    </row>
    <row r="38" spans="1:18" x14ac:dyDescent="0.3">
      <c r="A38" s="41"/>
      <c r="B38" s="41"/>
      <c r="C38" s="425" t="s">
        <v>28</v>
      </c>
      <c r="D38" s="426"/>
      <c r="E38" s="427">
        <f>I34</f>
        <v>0</v>
      </c>
      <c r="F38" s="428"/>
      <c r="G38" s="429"/>
      <c r="H38" s="41"/>
      <c r="I38" s="431"/>
      <c r="J38" s="13" t="s">
        <v>23</v>
      </c>
      <c r="K38" s="21"/>
      <c r="L38" s="17"/>
      <c r="M38" s="434"/>
      <c r="N38" s="6" t="s">
        <v>14</v>
      </c>
      <c r="O38" s="28" t="s">
        <v>15</v>
      </c>
      <c r="P38" s="25" t="s">
        <v>14</v>
      </c>
      <c r="Q38" s="7" t="s">
        <v>16</v>
      </c>
      <c r="R38" s="41"/>
    </row>
    <row r="39" spans="1:18" ht="17.25" thickBot="1" x14ac:dyDescent="0.35">
      <c r="A39" s="41"/>
      <c r="B39" s="41"/>
      <c r="C39" s="425" t="s">
        <v>29</v>
      </c>
      <c r="D39" s="426"/>
      <c r="E39" s="436">
        <f>J34</f>
        <v>0</v>
      </c>
      <c r="F39" s="437"/>
      <c r="G39" s="438"/>
      <c r="H39" s="41"/>
      <c r="I39" s="432"/>
      <c r="J39" s="22" t="s">
        <v>24</v>
      </c>
      <c r="K39" s="23"/>
      <c r="L39" s="17"/>
      <c r="M39" s="435"/>
      <c r="N39" s="6" t="s">
        <v>17</v>
      </c>
      <c r="O39" s="28">
        <v>300</v>
      </c>
      <c r="P39" s="25" t="s">
        <v>18</v>
      </c>
      <c r="Q39" s="7">
        <v>1.8</v>
      </c>
      <c r="R39" s="41"/>
    </row>
    <row r="40" spans="1:18" x14ac:dyDescent="0.3">
      <c r="A40" s="41"/>
      <c r="B40" s="41"/>
      <c r="C40" s="425" t="s">
        <v>30</v>
      </c>
      <c r="D40" s="426"/>
      <c r="E40" s="436"/>
      <c r="F40" s="437"/>
      <c r="G40" s="438"/>
      <c r="H40" s="41"/>
      <c r="I40" s="16"/>
      <c r="J40" s="16"/>
      <c r="K40" s="16"/>
      <c r="L40" s="16"/>
      <c r="N40" s="6">
        <v>10</v>
      </c>
      <c r="O40" s="28">
        <v>310</v>
      </c>
      <c r="P40" s="25">
        <v>5</v>
      </c>
      <c r="Q40" s="7">
        <v>1.9</v>
      </c>
      <c r="R40" s="41"/>
    </row>
    <row r="41" spans="1:18" ht="17.25" thickBot="1" x14ac:dyDescent="0.35">
      <c r="A41" s="41"/>
      <c r="B41" s="41"/>
      <c r="C41" s="425" t="s">
        <v>31</v>
      </c>
      <c r="D41" s="426"/>
      <c r="E41" s="436" t="e">
        <f>E37-E38-E39</f>
        <v>#DIV/0!</v>
      </c>
      <c r="F41" s="437"/>
      <c r="G41" s="438"/>
      <c r="H41" s="41"/>
      <c r="I41" s="41"/>
      <c r="J41" s="41"/>
      <c r="K41" s="8"/>
      <c r="L41" s="41"/>
      <c r="M41" s="41"/>
      <c r="N41" s="6">
        <v>15</v>
      </c>
      <c r="O41" s="28">
        <v>320</v>
      </c>
      <c r="P41" s="25">
        <v>10</v>
      </c>
      <c r="Q41" s="7">
        <v>2</v>
      </c>
      <c r="R41" s="41"/>
    </row>
    <row r="42" spans="1:18" x14ac:dyDescent="0.3">
      <c r="A42" s="41"/>
      <c r="B42" s="41"/>
      <c r="C42" s="425" t="s">
        <v>27</v>
      </c>
      <c r="D42" s="426"/>
      <c r="E42" s="460" t="e">
        <f>E41*0.033</f>
        <v>#DIV/0!</v>
      </c>
      <c r="F42" s="437"/>
      <c r="G42" s="438"/>
      <c r="H42" s="41"/>
      <c r="I42" s="18" t="s">
        <v>20</v>
      </c>
      <c r="J42" s="33" t="s">
        <v>33</v>
      </c>
      <c r="K42" s="34" t="s">
        <v>34</v>
      </c>
      <c r="L42" s="41"/>
      <c r="M42" s="31" t="s">
        <v>11</v>
      </c>
      <c r="N42" s="6">
        <v>20</v>
      </c>
      <c r="O42" s="28">
        <v>330</v>
      </c>
      <c r="P42" s="25">
        <v>15</v>
      </c>
      <c r="Q42" s="7">
        <v>2.1</v>
      </c>
      <c r="R42" s="41"/>
    </row>
    <row r="43" spans="1:18" ht="17.25" thickBot="1" x14ac:dyDescent="0.35">
      <c r="A43" s="41"/>
      <c r="B43" s="41"/>
      <c r="C43" s="461" t="s">
        <v>32</v>
      </c>
      <c r="D43" s="462"/>
      <c r="E43" s="463" t="e">
        <f>E41-E40-E42</f>
        <v>#DIV/0!</v>
      </c>
      <c r="F43" s="464"/>
      <c r="G43" s="465"/>
      <c r="H43" s="41"/>
      <c r="I43" s="466"/>
      <c r="J43" s="30"/>
      <c r="K43" s="35"/>
      <c r="L43" s="479"/>
      <c r="M43" s="468"/>
      <c r="N43" s="6">
        <v>25</v>
      </c>
      <c r="O43" s="28">
        <v>340</v>
      </c>
      <c r="P43" s="25">
        <v>20</v>
      </c>
      <c r="Q43" s="7">
        <v>2.2000000000000002</v>
      </c>
      <c r="R43" s="41"/>
    </row>
    <row r="44" spans="1:18" ht="17.25" thickBot="1" x14ac:dyDescent="0.35">
      <c r="A44" s="41"/>
      <c r="B44" s="41"/>
      <c r="C44" s="41"/>
      <c r="D44" s="41"/>
      <c r="E44" s="41"/>
      <c r="F44" s="41"/>
      <c r="G44" s="9"/>
      <c r="H44" s="41"/>
      <c r="I44" s="467"/>
      <c r="J44" s="36" t="s">
        <v>35</v>
      </c>
      <c r="K44" s="39"/>
      <c r="L44" s="479"/>
      <c r="M44" s="435"/>
      <c r="N44" s="6">
        <v>30</v>
      </c>
      <c r="O44" s="28">
        <v>350</v>
      </c>
      <c r="P44" s="25">
        <v>25</v>
      </c>
      <c r="Q44" s="7">
        <v>2.2999999999999998</v>
      </c>
      <c r="R44" s="41"/>
    </row>
    <row r="45" spans="1:18" ht="17.25" thickBot="1" x14ac:dyDescent="0.35">
      <c r="A45" s="41"/>
      <c r="B45" s="41"/>
      <c r="C45" s="41"/>
      <c r="D45" s="41"/>
      <c r="E45" s="41"/>
      <c r="F45" s="41"/>
      <c r="G45" s="41"/>
      <c r="H45" s="9"/>
      <c r="I45" s="469"/>
      <c r="J45" s="469"/>
      <c r="K45" s="469"/>
      <c r="L45" s="469"/>
      <c r="N45" s="6">
        <v>35</v>
      </c>
      <c r="O45" s="28">
        <v>360</v>
      </c>
      <c r="P45" s="25">
        <v>30</v>
      </c>
      <c r="Q45" s="7">
        <v>2.4</v>
      </c>
      <c r="R45" s="41"/>
    </row>
    <row r="46" spans="1:18" ht="17.25" thickBot="1" x14ac:dyDescent="0.35">
      <c r="A46" s="41"/>
      <c r="B46" s="41"/>
      <c r="C46" s="41"/>
      <c r="D46" s="41"/>
      <c r="E46" s="41"/>
      <c r="F46" s="41"/>
      <c r="G46" s="41"/>
      <c r="H46" s="41"/>
      <c r="I46" s="470" t="s">
        <v>36</v>
      </c>
      <c r="J46" s="471"/>
      <c r="K46" s="472"/>
      <c r="L46" s="41"/>
      <c r="M46" s="41"/>
      <c r="N46" s="6">
        <v>40</v>
      </c>
      <c r="O46" s="28">
        <v>370</v>
      </c>
      <c r="P46" s="25">
        <v>35</v>
      </c>
      <c r="Q46" s="7">
        <v>2.5</v>
      </c>
      <c r="R46" s="41"/>
    </row>
    <row r="47" spans="1:18" x14ac:dyDescent="0.3">
      <c r="A47" s="41"/>
      <c r="B47" s="41"/>
      <c r="C47" s="41"/>
      <c r="D47" s="41"/>
      <c r="E47" s="41"/>
      <c r="F47" s="41"/>
      <c r="G47" s="32"/>
      <c r="H47" s="41"/>
      <c r="I47" s="473"/>
      <c r="J47" s="474"/>
      <c r="K47" s="475"/>
      <c r="L47" s="41"/>
      <c r="M47" s="41"/>
      <c r="N47" s="6">
        <v>45</v>
      </c>
      <c r="O47" s="28">
        <v>380</v>
      </c>
      <c r="P47" s="25">
        <v>40</v>
      </c>
      <c r="Q47" s="7">
        <v>2.6</v>
      </c>
      <c r="R47" s="41"/>
    </row>
    <row r="48" spans="1:18" x14ac:dyDescent="0.3">
      <c r="A48" s="41"/>
      <c r="B48" s="41"/>
      <c r="C48" s="41"/>
      <c r="D48" s="41"/>
      <c r="E48" s="41"/>
      <c r="F48" s="41"/>
      <c r="G48" s="41"/>
      <c r="H48" s="41"/>
      <c r="I48" s="476"/>
      <c r="J48" s="477"/>
      <c r="K48" s="478"/>
      <c r="L48" s="41"/>
      <c r="M48" s="41"/>
      <c r="N48" s="6">
        <v>50</v>
      </c>
      <c r="O48" s="28">
        <v>390</v>
      </c>
      <c r="P48" s="25">
        <v>45</v>
      </c>
      <c r="Q48" s="7">
        <v>2.7</v>
      </c>
      <c r="R48" s="41"/>
    </row>
    <row r="49" spans="1:18" ht="17.25" thickBot="1" x14ac:dyDescent="0.35">
      <c r="A49" s="41"/>
      <c r="B49" s="41"/>
      <c r="C49" s="41"/>
      <c r="D49" s="41"/>
      <c r="E49" s="41"/>
      <c r="F49" s="41"/>
      <c r="G49" s="41"/>
      <c r="H49" s="41"/>
      <c r="I49" s="457"/>
      <c r="J49" s="458"/>
      <c r="K49" s="459"/>
      <c r="L49" s="41"/>
      <c r="M49" s="41"/>
      <c r="N49" s="6">
        <v>55</v>
      </c>
      <c r="O49" s="28">
        <v>400</v>
      </c>
      <c r="P49" s="25">
        <v>50</v>
      </c>
      <c r="Q49" s="7">
        <v>2.8</v>
      </c>
      <c r="R49" s="41"/>
    </row>
    <row r="50" spans="1:18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6">
        <v>60</v>
      </c>
      <c r="O50" s="28">
        <v>410</v>
      </c>
      <c r="P50" s="25">
        <v>55</v>
      </c>
      <c r="Q50" s="7">
        <v>2.9</v>
      </c>
      <c r="R50" s="41"/>
    </row>
    <row r="51" spans="1:18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6">
        <v>65</v>
      </c>
      <c r="O51" s="28">
        <v>420</v>
      </c>
      <c r="P51" s="25">
        <v>60</v>
      </c>
      <c r="Q51" s="7">
        <v>3</v>
      </c>
      <c r="R51" s="41"/>
    </row>
    <row r="52" spans="1:18" ht="17.25" thickBot="1" x14ac:dyDescent="0.3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0">
        <v>70</v>
      </c>
      <c r="O52" s="29">
        <v>430</v>
      </c>
      <c r="P52" s="26">
        <v>65</v>
      </c>
      <c r="Q52" s="11">
        <v>3.1</v>
      </c>
      <c r="R52" s="41"/>
    </row>
    <row r="53" spans="1:18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6">
        <v>75</v>
      </c>
      <c r="O53" s="28">
        <v>440</v>
      </c>
      <c r="P53" s="25">
        <v>70</v>
      </c>
      <c r="Q53" s="7">
        <v>3.2</v>
      </c>
      <c r="R53" s="41"/>
    </row>
    <row r="54" spans="1:18" ht="17.25" thickBot="1" x14ac:dyDescent="0.35">
      <c r="N54" s="10">
        <v>80</v>
      </c>
      <c r="O54" s="29">
        <v>450</v>
      </c>
      <c r="P54" s="26">
        <v>75</v>
      </c>
      <c r="Q54" s="11">
        <v>3.3</v>
      </c>
    </row>
    <row r="55" spans="1:18" x14ac:dyDescent="0.3">
      <c r="N55" s="6">
        <v>85</v>
      </c>
      <c r="O55" s="28">
        <v>460</v>
      </c>
      <c r="P55" s="25">
        <v>80</v>
      </c>
      <c r="Q55" s="7">
        <v>3.4</v>
      </c>
    </row>
    <row r="56" spans="1:18" ht="17.25" thickBot="1" x14ac:dyDescent="0.35">
      <c r="N56" s="10">
        <v>90</v>
      </c>
      <c r="O56" s="29">
        <v>470</v>
      </c>
      <c r="P56" s="26">
        <v>85</v>
      </c>
      <c r="Q56" s="11">
        <v>3.5</v>
      </c>
    </row>
    <row r="57" spans="1:18" x14ac:dyDescent="0.3">
      <c r="N57" s="6">
        <v>95</v>
      </c>
      <c r="O57" s="28">
        <v>480</v>
      </c>
      <c r="P57" s="25">
        <v>90</v>
      </c>
      <c r="Q57" s="7">
        <v>3.6</v>
      </c>
    </row>
    <row r="58" spans="1:18" ht="17.25" thickBot="1" x14ac:dyDescent="0.35">
      <c r="N58" s="10">
        <v>100</v>
      </c>
      <c r="O58" s="29">
        <v>490</v>
      </c>
      <c r="P58" s="26">
        <v>95</v>
      </c>
      <c r="Q58" s="11">
        <v>3.7</v>
      </c>
    </row>
    <row r="59" spans="1:18" x14ac:dyDescent="0.3">
      <c r="N59" s="6">
        <v>105</v>
      </c>
      <c r="O59" s="28">
        <v>500</v>
      </c>
      <c r="P59" s="25">
        <v>100</v>
      </c>
      <c r="Q59" s="7">
        <v>3.8</v>
      </c>
    </row>
    <row r="60" spans="1:18" ht="17.25" thickBot="1" x14ac:dyDescent="0.35">
      <c r="N60" s="10">
        <v>110</v>
      </c>
      <c r="O60" s="29">
        <v>510</v>
      </c>
      <c r="P60" s="26">
        <v>105</v>
      </c>
      <c r="Q60" s="11">
        <v>3.9</v>
      </c>
    </row>
    <row r="61" spans="1:18" x14ac:dyDescent="0.3">
      <c r="N61" s="6">
        <v>115</v>
      </c>
      <c r="O61" s="28">
        <v>520</v>
      </c>
      <c r="P61" s="25">
        <v>110</v>
      </c>
      <c r="Q61" s="7">
        <v>4</v>
      </c>
    </row>
    <row r="62" spans="1:18" ht="17.25" thickBot="1" x14ac:dyDescent="0.35">
      <c r="N62" s="10">
        <v>120</v>
      </c>
      <c r="O62" s="29">
        <v>530</v>
      </c>
      <c r="P62" s="26">
        <v>115</v>
      </c>
      <c r="Q62" s="11">
        <v>4.0999999999999996</v>
      </c>
    </row>
  </sheetData>
  <protectedRanges>
    <protectedRange sqref="F22:F25 C3:D5 F3:F5 C7:F7 C8:D11 F8:F11 C12:F14 C19:F21 C26:F28 C15:D18 C22:D25 F15:F18 F29:F33 H3:K5 C29:D33 H7:K33" name="범위2_1_1_1_2_2_1_1_1_2_1_2"/>
    <protectedRange sqref="C6:F6 H6:K6" name="범위2_1_1_1_2_2_1_1_1_2_1_1_1"/>
  </protectedRanges>
  <mergeCells count="29">
    <mergeCell ref="M43:M44"/>
    <mergeCell ref="I45:L45"/>
    <mergeCell ref="I46:K46"/>
    <mergeCell ref="I47:K47"/>
    <mergeCell ref="I48:K48"/>
    <mergeCell ref="L43:L44"/>
    <mergeCell ref="E40:G40"/>
    <mergeCell ref="I49:K49"/>
    <mergeCell ref="C42:D42"/>
    <mergeCell ref="E42:G42"/>
    <mergeCell ref="C43:D43"/>
    <mergeCell ref="E43:G43"/>
    <mergeCell ref="I43:I44"/>
    <mergeCell ref="C41:D41"/>
    <mergeCell ref="E41:G41"/>
    <mergeCell ref="C40:D40"/>
    <mergeCell ref="L2:Q30"/>
    <mergeCell ref="C36:D36"/>
    <mergeCell ref="E36:G36"/>
    <mergeCell ref="N36:O36"/>
    <mergeCell ref="P36:Q36"/>
    <mergeCell ref="C37:D37"/>
    <mergeCell ref="E37:G37"/>
    <mergeCell ref="I37:I39"/>
    <mergeCell ref="M37:M39"/>
    <mergeCell ref="C38:D38"/>
    <mergeCell ref="E38:G38"/>
    <mergeCell ref="C39:D39"/>
    <mergeCell ref="E39:G39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BD64"/>
  <sheetViews>
    <sheetView topLeftCell="B1" zoomScale="85" zoomScaleNormal="85" workbookViewId="0">
      <pane ySplit="2" topLeftCell="A3" activePane="bottomLeft" state="frozen"/>
      <selection activeCell="G35" sqref="G35"/>
      <selection pane="bottomLeft" activeCell="H16" sqref="H16"/>
    </sheetView>
  </sheetViews>
  <sheetFormatPr defaultColWidth="12.375" defaultRowHeight="16.5" x14ac:dyDescent="0.3"/>
  <cols>
    <col min="1" max="1" width="12.375" customWidth="1"/>
    <col min="2" max="2" width="4.375" customWidth="1"/>
    <col min="3" max="3" width="4.5" customWidth="1"/>
    <col min="4" max="4" width="4.25" customWidth="1"/>
    <col min="5" max="5" width="4.375" customWidth="1"/>
    <col min="6" max="6" width="4.25" customWidth="1"/>
    <col min="7" max="7" width="8.375" customWidth="1"/>
    <col min="8" max="8" width="9.625" customWidth="1"/>
    <col min="9" max="9" width="11.5" customWidth="1"/>
    <col min="10" max="10" width="11" bestFit="1" customWidth="1"/>
    <col min="11" max="11" width="12" customWidth="1"/>
    <col min="12" max="255" width="9" customWidth="1"/>
  </cols>
  <sheetData>
    <row r="1" spans="1:56" s="41" customFormat="1" ht="17.25" thickBot="1" x14ac:dyDescent="0.35">
      <c r="C1" s="75" t="s">
        <v>0</v>
      </c>
      <c r="E1" s="76" t="s">
        <v>1</v>
      </c>
      <c r="F1" s="77"/>
    </row>
    <row r="2" spans="1:56" s="41" customFormat="1" ht="20.25" customHeight="1" thickBot="1" x14ac:dyDescent="0.35">
      <c r="A2" s="78" t="s">
        <v>2</v>
      </c>
      <c r="B2" s="79" t="s">
        <v>3</v>
      </c>
      <c r="C2" s="80" t="s">
        <v>4</v>
      </c>
      <c r="D2" s="81" t="s">
        <v>5</v>
      </c>
      <c r="E2" s="82" t="s">
        <v>4</v>
      </c>
      <c r="F2" s="83" t="s">
        <v>5</v>
      </c>
      <c r="G2" s="88" t="s">
        <v>6</v>
      </c>
      <c r="H2" s="89" t="s">
        <v>7</v>
      </c>
      <c r="I2" s="89" t="s">
        <v>28</v>
      </c>
      <c r="J2" s="88" t="s">
        <v>43</v>
      </c>
      <c r="K2" s="90" t="s">
        <v>8</v>
      </c>
      <c r="L2" s="439" t="s">
        <v>9</v>
      </c>
      <c r="M2" s="440"/>
      <c r="N2" s="440"/>
      <c r="O2" s="440"/>
      <c r="P2" s="440"/>
      <c r="Q2" s="441"/>
    </row>
    <row r="3" spans="1:56" s="42" customFormat="1" ht="16.5" customHeight="1" thickTop="1" x14ac:dyDescent="0.3">
      <c r="A3" s="51" t="s">
        <v>57</v>
      </c>
      <c r="B3" s="54" t="s">
        <v>88</v>
      </c>
      <c r="C3" s="55">
        <v>23</v>
      </c>
      <c r="D3" s="56">
        <v>30</v>
      </c>
      <c r="E3" s="57">
        <v>24</v>
      </c>
      <c r="F3" s="58">
        <v>40</v>
      </c>
      <c r="G3" s="59">
        <f t="shared" ref="G3:G33" si="0">IF(AND(C3=0,E3=0,D3=0,F3=0),"休",IF(OR(C3=0,E3=0,),"시간확인",IF(C3&gt;E3,IF(D3&gt;0,((24-C3-1)+E3)+(((60-D3)+F3)/60),((24-C3)+E3)+((D3+F3)/60)),IF(D3&gt;0,(E3-C3-1)+(((60-D3)+F3)/60),(E3-C3)+((D3+F3)/60)))))</f>
        <v>1.1666666666666667</v>
      </c>
      <c r="H3" s="52"/>
      <c r="I3" s="52"/>
      <c r="J3" s="52"/>
      <c r="K3" s="53"/>
      <c r="L3" s="442"/>
      <c r="M3" s="443"/>
      <c r="N3" s="443"/>
      <c r="O3" s="443"/>
      <c r="P3" s="443"/>
      <c r="Q3" s="444"/>
    </row>
    <row r="4" spans="1:56" s="42" customFormat="1" ht="14.25" customHeight="1" x14ac:dyDescent="0.3">
      <c r="A4" s="51" t="s">
        <v>58</v>
      </c>
      <c r="B4" s="54" t="s">
        <v>48</v>
      </c>
      <c r="C4" s="115"/>
      <c r="D4" s="56"/>
      <c r="E4" s="57"/>
      <c r="F4" s="58"/>
      <c r="G4" s="59" t="str">
        <f t="shared" si="0"/>
        <v>休</v>
      </c>
      <c r="H4" s="52"/>
      <c r="I4" s="52"/>
      <c r="J4" s="52"/>
      <c r="K4" s="53"/>
      <c r="L4" s="442"/>
      <c r="M4" s="443"/>
      <c r="N4" s="443"/>
      <c r="O4" s="443"/>
      <c r="P4" s="443"/>
      <c r="Q4" s="444"/>
    </row>
    <row r="5" spans="1:56" s="94" customFormat="1" x14ac:dyDescent="0.3">
      <c r="A5" s="51" t="s">
        <v>59</v>
      </c>
      <c r="B5" s="54" t="s">
        <v>49</v>
      </c>
      <c r="C5" s="55"/>
      <c r="D5" s="56"/>
      <c r="E5" s="57"/>
      <c r="F5" s="58"/>
      <c r="G5" s="59" t="str">
        <f t="shared" si="0"/>
        <v>休</v>
      </c>
      <c r="H5" s="52"/>
      <c r="I5" s="52"/>
      <c r="J5" s="52"/>
      <c r="K5" s="53"/>
      <c r="L5" s="442"/>
      <c r="M5" s="443"/>
      <c r="N5" s="443"/>
      <c r="O5" s="443"/>
      <c r="P5" s="443"/>
      <c r="Q5" s="444"/>
    </row>
    <row r="6" spans="1:56" s="5" customFormat="1" ht="14.25" customHeight="1" x14ac:dyDescent="0.3">
      <c r="A6" s="51" t="s">
        <v>60</v>
      </c>
      <c r="B6" s="54" t="s">
        <v>50</v>
      </c>
      <c r="C6" s="55"/>
      <c r="D6" s="116"/>
      <c r="E6" s="57"/>
      <c r="F6" s="58"/>
      <c r="G6" s="59" t="str">
        <f t="shared" si="0"/>
        <v>休</v>
      </c>
      <c r="H6" s="52"/>
      <c r="I6" s="117"/>
      <c r="J6" s="117"/>
      <c r="K6" s="118"/>
      <c r="L6" s="442"/>
      <c r="M6" s="443"/>
      <c r="N6" s="443"/>
      <c r="O6" s="443"/>
      <c r="P6" s="443"/>
      <c r="Q6" s="444"/>
    </row>
    <row r="7" spans="1:56" s="5" customFormat="1" x14ac:dyDescent="0.3">
      <c r="A7" s="51" t="s">
        <v>61</v>
      </c>
      <c r="B7" s="54" t="s">
        <v>44</v>
      </c>
      <c r="C7" s="55"/>
      <c r="D7" s="56"/>
      <c r="E7" s="57"/>
      <c r="F7" s="58"/>
      <c r="G7" s="59" t="str">
        <f t="shared" si="0"/>
        <v>休</v>
      </c>
      <c r="H7" s="52"/>
      <c r="I7" s="52"/>
      <c r="J7" s="52"/>
      <c r="K7" s="53"/>
      <c r="L7" s="442"/>
      <c r="M7" s="443"/>
      <c r="N7" s="443"/>
      <c r="O7" s="443"/>
      <c r="P7" s="443"/>
      <c r="Q7" s="444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</row>
    <row r="8" spans="1:56" s="42" customFormat="1" x14ac:dyDescent="0.3">
      <c r="A8" s="51" t="s">
        <v>62</v>
      </c>
      <c r="B8" s="54" t="s">
        <v>45</v>
      </c>
      <c r="C8" s="43"/>
      <c r="D8" s="44"/>
      <c r="E8" s="45"/>
      <c r="F8" s="46"/>
      <c r="G8" s="47" t="str">
        <f t="shared" si="0"/>
        <v>休</v>
      </c>
      <c r="H8" s="48"/>
      <c r="I8" s="48"/>
      <c r="J8" s="48"/>
      <c r="K8" s="49"/>
      <c r="L8" s="442"/>
      <c r="M8" s="443"/>
      <c r="N8" s="443"/>
      <c r="O8" s="443"/>
      <c r="P8" s="443"/>
      <c r="Q8" s="444"/>
    </row>
    <row r="9" spans="1:56" s="42" customFormat="1" x14ac:dyDescent="0.3">
      <c r="A9" s="51" t="s">
        <v>63</v>
      </c>
      <c r="B9" s="54" t="s">
        <v>46</v>
      </c>
      <c r="C9" s="121"/>
      <c r="D9" s="122"/>
      <c r="E9" s="123"/>
      <c r="F9" s="124"/>
      <c r="G9" s="120" t="str">
        <f t="shared" si="0"/>
        <v>休</v>
      </c>
      <c r="H9" s="125"/>
      <c r="I9" s="125"/>
      <c r="J9" s="125"/>
      <c r="K9" s="126"/>
      <c r="L9" s="442"/>
      <c r="M9" s="443"/>
      <c r="N9" s="443"/>
      <c r="O9" s="443"/>
      <c r="P9" s="443"/>
      <c r="Q9" s="444"/>
    </row>
    <row r="10" spans="1:56" s="42" customFormat="1" x14ac:dyDescent="0.3">
      <c r="A10" s="51" t="s">
        <v>64</v>
      </c>
      <c r="B10" s="54" t="s">
        <v>47</v>
      </c>
      <c r="C10" s="55"/>
      <c r="D10" s="56"/>
      <c r="E10" s="57"/>
      <c r="F10" s="58"/>
      <c r="G10" s="59" t="str">
        <f t="shared" si="0"/>
        <v>休</v>
      </c>
      <c r="H10" s="52"/>
      <c r="I10" s="52"/>
      <c r="J10" s="52"/>
      <c r="K10" s="53"/>
      <c r="L10" s="442"/>
      <c r="M10" s="443"/>
      <c r="N10" s="443"/>
      <c r="O10" s="443"/>
      <c r="P10" s="443"/>
      <c r="Q10" s="444"/>
    </row>
    <row r="11" spans="1:56" s="42" customFormat="1" x14ac:dyDescent="0.3">
      <c r="A11" s="51" t="s">
        <v>65</v>
      </c>
      <c r="B11" s="54" t="s">
        <v>48</v>
      </c>
      <c r="C11" s="55"/>
      <c r="D11" s="56"/>
      <c r="E11" s="57"/>
      <c r="F11" s="58"/>
      <c r="G11" s="59" t="str">
        <f t="shared" si="0"/>
        <v>休</v>
      </c>
      <c r="H11" s="52"/>
      <c r="I11" s="52"/>
      <c r="J11" s="52"/>
      <c r="K11" s="53"/>
      <c r="L11" s="442"/>
      <c r="M11" s="443"/>
      <c r="N11" s="443"/>
      <c r="O11" s="443"/>
      <c r="P11" s="443"/>
      <c r="Q11" s="444"/>
    </row>
    <row r="12" spans="1:56" s="94" customFormat="1" x14ac:dyDescent="0.3">
      <c r="A12" s="51" t="s">
        <v>66</v>
      </c>
      <c r="B12" s="54" t="s">
        <v>49</v>
      </c>
      <c r="C12" s="55"/>
      <c r="D12" s="56"/>
      <c r="E12" s="57"/>
      <c r="F12" s="58"/>
      <c r="G12" s="59" t="str">
        <f t="shared" si="0"/>
        <v>休</v>
      </c>
      <c r="H12" s="52"/>
      <c r="I12" s="52"/>
      <c r="J12" s="52"/>
      <c r="K12" s="53"/>
      <c r="L12" s="442"/>
      <c r="M12" s="443"/>
      <c r="N12" s="443"/>
      <c r="O12" s="443"/>
      <c r="P12" s="443"/>
      <c r="Q12" s="444"/>
    </row>
    <row r="13" spans="1:56" s="5" customFormat="1" x14ac:dyDescent="0.3">
      <c r="A13" s="51" t="s">
        <v>67</v>
      </c>
      <c r="B13" s="54" t="s">
        <v>50</v>
      </c>
      <c r="C13" s="55"/>
      <c r="D13" s="56"/>
      <c r="E13" s="57"/>
      <c r="F13" s="58"/>
      <c r="G13" s="59" t="str">
        <f t="shared" si="0"/>
        <v>休</v>
      </c>
      <c r="H13" s="52"/>
      <c r="I13" s="52"/>
      <c r="J13" s="52"/>
      <c r="K13" s="53"/>
      <c r="L13" s="442"/>
      <c r="M13" s="443"/>
      <c r="N13" s="443"/>
      <c r="O13" s="443"/>
      <c r="P13" s="443"/>
      <c r="Q13" s="444"/>
    </row>
    <row r="14" spans="1:56" s="5" customFormat="1" x14ac:dyDescent="0.3">
      <c r="A14" s="51" t="s">
        <v>68</v>
      </c>
      <c r="B14" s="54" t="s">
        <v>44</v>
      </c>
      <c r="C14" s="55"/>
      <c r="D14" s="56"/>
      <c r="E14" s="57"/>
      <c r="F14" s="58"/>
      <c r="G14" s="59" t="str">
        <f t="shared" si="0"/>
        <v>休</v>
      </c>
      <c r="H14" s="52"/>
      <c r="I14" s="52"/>
      <c r="J14" s="52"/>
      <c r="K14" s="53"/>
      <c r="L14" s="442"/>
      <c r="M14" s="443"/>
      <c r="N14" s="443"/>
      <c r="O14" s="443"/>
      <c r="P14" s="443"/>
      <c r="Q14" s="444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</row>
    <row r="15" spans="1:56" s="42" customFormat="1" x14ac:dyDescent="0.3">
      <c r="A15" s="51" t="s">
        <v>69</v>
      </c>
      <c r="B15" s="54" t="s">
        <v>45</v>
      </c>
      <c r="C15" s="43"/>
      <c r="D15" s="44"/>
      <c r="E15" s="45"/>
      <c r="F15" s="46"/>
      <c r="G15" s="47" t="str">
        <f t="shared" si="0"/>
        <v>休</v>
      </c>
      <c r="H15" s="48"/>
      <c r="I15" s="48"/>
      <c r="J15" s="48"/>
      <c r="K15" s="49"/>
      <c r="L15" s="442"/>
      <c r="M15" s="443"/>
      <c r="N15" s="443"/>
      <c r="O15" s="443"/>
      <c r="P15" s="443"/>
      <c r="Q15" s="444"/>
    </row>
    <row r="16" spans="1:56" s="42" customFormat="1" x14ac:dyDescent="0.3">
      <c r="A16" s="51" t="s">
        <v>70</v>
      </c>
      <c r="B16" s="54" t="s">
        <v>46</v>
      </c>
      <c r="C16" s="121"/>
      <c r="D16" s="122"/>
      <c r="E16" s="123"/>
      <c r="F16" s="124"/>
      <c r="G16" s="120" t="str">
        <f t="shared" si="0"/>
        <v>休</v>
      </c>
      <c r="H16" s="125"/>
      <c r="I16" s="125"/>
      <c r="J16" s="125"/>
      <c r="K16" s="126"/>
      <c r="L16" s="442"/>
      <c r="M16" s="443"/>
      <c r="N16" s="443"/>
      <c r="O16" s="443"/>
      <c r="P16" s="443"/>
      <c r="Q16" s="444"/>
    </row>
    <row r="17" spans="1:56" s="42" customFormat="1" x14ac:dyDescent="0.3">
      <c r="A17" s="51" t="s">
        <v>71</v>
      </c>
      <c r="B17" s="54" t="s">
        <v>47</v>
      </c>
      <c r="C17" s="55"/>
      <c r="D17" s="56"/>
      <c r="E17" s="57"/>
      <c r="F17" s="58"/>
      <c r="G17" s="59" t="str">
        <f t="shared" si="0"/>
        <v>休</v>
      </c>
      <c r="H17" s="52"/>
      <c r="I17" s="52"/>
      <c r="J17" s="52"/>
      <c r="K17" s="53"/>
      <c r="L17" s="442"/>
      <c r="M17" s="443"/>
      <c r="N17" s="443"/>
      <c r="O17" s="443"/>
      <c r="P17" s="443"/>
      <c r="Q17" s="444"/>
    </row>
    <row r="18" spans="1:56" s="42" customFormat="1" x14ac:dyDescent="0.3">
      <c r="A18" s="51" t="s">
        <v>72</v>
      </c>
      <c r="B18" s="54" t="s">
        <v>48</v>
      </c>
      <c r="C18" s="55"/>
      <c r="D18" s="56"/>
      <c r="E18" s="57"/>
      <c r="F18" s="58"/>
      <c r="G18" s="59" t="str">
        <f t="shared" si="0"/>
        <v>休</v>
      </c>
      <c r="H18" s="52"/>
      <c r="I18" s="52"/>
      <c r="J18" s="52"/>
      <c r="K18" s="53"/>
      <c r="L18" s="442"/>
      <c r="M18" s="443"/>
      <c r="N18" s="443"/>
      <c r="O18" s="443"/>
      <c r="P18" s="443"/>
      <c r="Q18" s="444"/>
    </row>
    <row r="19" spans="1:56" s="94" customFormat="1" x14ac:dyDescent="0.3">
      <c r="A19" s="51" t="s">
        <v>73</v>
      </c>
      <c r="B19" s="54" t="s">
        <v>49</v>
      </c>
      <c r="C19" s="55"/>
      <c r="D19" s="56"/>
      <c r="E19" s="57"/>
      <c r="F19" s="58"/>
      <c r="G19" s="59" t="str">
        <f t="shared" si="0"/>
        <v>休</v>
      </c>
      <c r="H19" s="52"/>
      <c r="I19" s="52"/>
      <c r="J19" s="52"/>
      <c r="K19" s="53"/>
      <c r="L19" s="442"/>
      <c r="M19" s="443"/>
      <c r="N19" s="443"/>
      <c r="O19" s="443"/>
      <c r="P19" s="443"/>
      <c r="Q19" s="444"/>
    </row>
    <row r="20" spans="1:56" s="5" customFormat="1" x14ac:dyDescent="0.3">
      <c r="A20" s="51" t="s">
        <v>74</v>
      </c>
      <c r="B20" s="54" t="s">
        <v>50</v>
      </c>
      <c r="C20" s="55"/>
      <c r="D20" s="56"/>
      <c r="E20" s="57"/>
      <c r="F20" s="58"/>
      <c r="G20" s="59" t="str">
        <f t="shared" si="0"/>
        <v>休</v>
      </c>
      <c r="H20" s="52"/>
      <c r="I20" s="52"/>
      <c r="J20" s="52"/>
      <c r="K20" s="53"/>
      <c r="L20" s="442"/>
      <c r="M20" s="443"/>
      <c r="N20" s="443"/>
      <c r="O20" s="443"/>
      <c r="P20" s="443"/>
      <c r="Q20" s="444"/>
    </row>
    <row r="21" spans="1:56" s="5" customFormat="1" x14ac:dyDescent="0.3">
      <c r="A21" s="51" t="s">
        <v>75</v>
      </c>
      <c r="B21" s="54" t="s">
        <v>44</v>
      </c>
      <c r="C21" s="55"/>
      <c r="D21" s="56"/>
      <c r="E21" s="57"/>
      <c r="F21" s="58"/>
      <c r="G21" s="59" t="str">
        <f t="shared" si="0"/>
        <v>休</v>
      </c>
      <c r="H21" s="52"/>
      <c r="I21" s="52"/>
      <c r="J21" s="52"/>
      <c r="K21" s="53"/>
      <c r="L21" s="442"/>
      <c r="M21" s="443"/>
      <c r="N21" s="443"/>
      <c r="O21" s="443"/>
      <c r="P21" s="443"/>
      <c r="Q21" s="444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</row>
    <row r="22" spans="1:56" s="42" customFormat="1" x14ac:dyDescent="0.3">
      <c r="A22" s="51" t="s">
        <v>76</v>
      </c>
      <c r="B22" s="54" t="s">
        <v>45</v>
      </c>
      <c r="C22" s="43"/>
      <c r="D22" s="44"/>
      <c r="E22" s="45"/>
      <c r="F22" s="46"/>
      <c r="G22" s="47" t="str">
        <f t="shared" si="0"/>
        <v>休</v>
      </c>
      <c r="H22" s="48"/>
      <c r="I22" s="48"/>
      <c r="J22" s="48"/>
      <c r="K22" s="49"/>
      <c r="L22" s="442"/>
      <c r="M22" s="443"/>
      <c r="N22" s="443"/>
      <c r="O22" s="443"/>
      <c r="P22" s="443"/>
      <c r="Q22" s="444"/>
    </row>
    <row r="23" spans="1:56" s="42" customFormat="1" x14ac:dyDescent="0.3">
      <c r="A23" s="51" t="s">
        <v>77</v>
      </c>
      <c r="B23" s="54" t="s">
        <v>46</v>
      </c>
      <c r="C23" s="121"/>
      <c r="D23" s="122"/>
      <c r="E23" s="123"/>
      <c r="F23" s="124"/>
      <c r="G23" s="120" t="str">
        <f t="shared" si="0"/>
        <v>休</v>
      </c>
      <c r="H23" s="125"/>
      <c r="I23" s="125"/>
      <c r="J23" s="125"/>
      <c r="K23" s="126"/>
      <c r="L23" s="442"/>
      <c r="M23" s="443"/>
      <c r="N23" s="443"/>
      <c r="O23" s="443"/>
      <c r="P23" s="443"/>
      <c r="Q23" s="444"/>
    </row>
    <row r="24" spans="1:56" s="42" customFormat="1" x14ac:dyDescent="0.3">
      <c r="A24" s="51" t="s">
        <v>78</v>
      </c>
      <c r="B24" s="54" t="s">
        <v>47</v>
      </c>
      <c r="C24" s="55"/>
      <c r="D24" s="56"/>
      <c r="E24" s="57"/>
      <c r="F24" s="58"/>
      <c r="G24" s="59" t="str">
        <f t="shared" si="0"/>
        <v>休</v>
      </c>
      <c r="H24" s="52"/>
      <c r="I24" s="52"/>
      <c r="J24" s="52"/>
      <c r="K24" s="53"/>
      <c r="L24" s="442"/>
      <c r="M24" s="443"/>
      <c r="N24" s="443"/>
      <c r="O24" s="443"/>
      <c r="P24" s="443"/>
      <c r="Q24" s="444"/>
    </row>
    <row r="25" spans="1:56" s="42" customFormat="1" x14ac:dyDescent="0.3">
      <c r="A25" s="51" t="s">
        <v>79</v>
      </c>
      <c r="B25" s="54" t="s">
        <v>48</v>
      </c>
      <c r="C25" s="55"/>
      <c r="D25" s="56"/>
      <c r="E25" s="57"/>
      <c r="F25" s="58"/>
      <c r="G25" s="59" t="str">
        <f t="shared" si="0"/>
        <v>休</v>
      </c>
      <c r="H25" s="52"/>
      <c r="I25" s="52"/>
      <c r="J25" s="52"/>
      <c r="K25" s="53"/>
      <c r="L25" s="442"/>
      <c r="M25" s="443"/>
      <c r="N25" s="443"/>
      <c r="O25" s="443"/>
      <c r="P25" s="443"/>
      <c r="Q25" s="444"/>
    </row>
    <row r="26" spans="1:56" s="94" customFormat="1" x14ac:dyDescent="0.3">
      <c r="A26" s="51" t="s">
        <v>80</v>
      </c>
      <c r="B26" s="54" t="s">
        <v>49</v>
      </c>
      <c r="C26" s="55"/>
      <c r="D26" s="56"/>
      <c r="E26" s="57"/>
      <c r="F26" s="58"/>
      <c r="G26" s="59" t="str">
        <f t="shared" si="0"/>
        <v>休</v>
      </c>
      <c r="H26" s="52"/>
      <c r="I26" s="52"/>
      <c r="J26" s="52"/>
      <c r="K26" s="53"/>
      <c r="L26" s="442"/>
      <c r="M26" s="443"/>
      <c r="N26" s="443"/>
      <c r="O26" s="443"/>
      <c r="P26" s="443"/>
      <c r="Q26" s="444"/>
    </row>
    <row r="27" spans="1:56" s="5" customFormat="1" x14ac:dyDescent="0.3">
      <c r="A27" s="51" t="s">
        <v>81</v>
      </c>
      <c r="B27" s="54" t="s">
        <v>50</v>
      </c>
      <c r="C27" s="55"/>
      <c r="D27" s="56"/>
      <c r="E27" s="57"/>
      <c r="F27" s="58"/>
      <c r="G27" s="59" t="str">
        <f t="shared" si="0"/>
        <v>休</v>
      </c>
      <c r="H27" s="52"/>
      <c r="I27" s="52"/>
      <c r="J27" s="52"/>
      <c r="K27" s="53"/>
      <c r="L27" s="442"/>
      <c r="M27" s="443"/>
      <c r="N27" s="443"/>
      <c r="O27" s="443"/>
      <c r="P27" s="443"/>
      <c r="Q27" s="444"/>
    </row>
    <row r="28" spans="1:56" s="5" customFormat="1" x14ac:dyDescent="0.3">
      <c r="A28" s="51" t="s">
        <v>82</v>
      </c>
      <c r="B28" s="54" t="s">
        <v>44</v>
      </c>
      <c r="C28" s="55"/>
      <c r="D28" s="56"/>
      <c r="E28" s="57"/>
      <c r="F28" s="58"/>
      <c r="G28" s="59" t="str">
        <f t="shared" si="0"/>
        <v>休</v>
      </c>
      <c r="H28" s="52"/>
      <c r="I28" s="52"/>
      <c r="J28" s="52"/>
      <c r="K28" s="53"/>
      <c r="L28" s="442"/>
      <c r="M28" s="443"/>
      <c r="N28" s="443"/>
      <c r="O28" s="443"/>
      <c r="P28" s="443"/>
      <c r="Q28" s="444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</row>
    <row r="29" spans="1:56" s="42" customFormat="1" x14ac:dyDescent="0.3">
      <c r="A29" s="51" t="s">
        <v>83</v>
      </c>
      <c r="B29" s="54" t="s">
        <v>45</v>
      </c>
      <c r="C29" s="43"/>
      <c r="D29" s="44"/>
      <c r="E29" s="45"/>
      <c r="F29" s="46"/>
      <c r="G29" s="47" t="str">
        <f t="shared" si="0"/>
        <v>休</v>
      </c>
      <c r="H29" s="48"/>
      <c r="I29" s="48"/>
      <c r="J29" s="48"/>
      <c r="K29" s="49"/>
      <c r="L29" s="442"/>
      <c r="M29" s="443"/>
      <c r="N29" s="443"/>
      <c r="O29" s="443"/>
      <c r="P29" s="443"/>
      <c r="Q29" s="444"/>
    </row>
    <row r="30" spans="1:56" s="42" customFormat="1" x14ac:dyDescent="0.3">
      <c r="A30" s="51" t="s">
        <v>84</v>
      </c>
      <c r="B30" s="54" t="s">
        <v>46</v>
      </c>
      <c r="C30" s="121"/>
      <c r="D30" s="122"/>
      <c r="E30" s="123"/>
      <c r="F30" s="124"/>
      <c r="G30" s="120" t="str">
        <f t="shared" si="0"/>
        <v>休</v>
      </c>
      <c r="H30" s="125"/>
      <c r="I30" s="125"/>
      <c r="J30" s="125"/>
      <c r="K30" s="126"/>
      <c r="L30" s="442"/>
      <c r="M30" s="443"/>
      <c r="N30" s="443"/>
      <c r="O30" s="443"/>
      <c r="P30" s="443"/>
      <c r="Q30" s="444"/>
    </row>
    <row r="31" spans="1:56" s="42" customFormat="1" x14ac:dyDescent="0.3">
      <c r="A31" s="51" t="s">
        <v>85</v>
      </c>
      <c r="B31" s="54" t="s">
        <v>47</v>
      </c>
      <c r="C31" s="55"/>
      <c r="D31" s="56"/>
      <c r="E31" s="57"/>
      <c r="F31" s="58"/>
      <c r="G31" s="59" t="str">
        <f t="shared" si="0"/>
        <v>休</v>
      </c>
      <c r="H31" s="52"/>
      <c r="I31" s="52"/>
      <c r="J31" s="52"/>
      <c r="K31" s="53"/>
      <c r="L31" s="442"/>
      <c r="M31" s="443"/>
      <c r="N31" s="443"/>
      <c r="O31" s="443"/>
      <c r="P31" s="443"/>
      <c r="Q31" s="444"/>
    </row>
    <row r="32" spans="1:56" s="42" customFormat="1" x14ac:dyDescent="0.3">
      <c r="A32" s="51" t="s">
        <v>86</v>
      </c>
      <c r="B32" s="54" t="s">
        <v>48</v>
      </c>
      <c r="C32" s="55"/>
      <c r="D32" s="56"/>
      <c r="E32" s="57"/>
      <c r="F32" s="58"/>
      <c r="G32" s="59" t="str">
        <f t="shared" si="0"/>
        <v>休</v>
      </c>
      <c r="H32" s="52"/>
      <c r="I32" s="52"/>
      <c r="J32" s="52"/>
      <c r="K32" s="53"/>
      <c r="L32" s="442"/>
      <c r="M32" s="443"/>
      <c r="N32" s="443"/>
      <c r="O32" s="443"/>
      <c r="P32" s="443"/>
      <c r="Q32" s="444"/>
    </row>
    <row r="33" spans="1:18" s="42" customFormat="1" ht="17.25" thickBot="1" x14ac:dyDescent="0.35">
      <c r="A33" s="51" t="s">
        <v>87</v>
      </c>
      <c r="B33" s="54" t="s">
        <v>49</v>
      </c>
      <c r="C33" s="55"/>
      <c r="D33" s="56"/>
      <c r="E33" s="57"/>
      <c r="F33" s="58"/>
      <c r="G33" s="59" t="str">
        <f t="shared" si="0"/>
        <v>休</v>
      </c>
      <c r="H33" s="52"/>
      <c r="I33" s="52"/>
      <c r="J33" s="52"/>
      <c r="K33" s="53"/>
      <c r="L33" s="445"/>
      <c r="M33" s="446"/>
      <c r="N33" s="446"/>
      <c r="O33" s="446"/>
      <c r="P33" s="446"/>
      <c r="Q33" s="447"/>
    </row>
    <row r="34" spans="1:18" s="42" customFormat="1" ht="17.25" thickBot="1" x14ac:dyDescent="0.35">
      <c r="A34" s="51"/>
      <c r="B34" s="12"/>
      <c r="C34" s="41"/>
      <c r="D34" s="41"/>
      <c r="E34" s="41"/>
      <c r="F34" s="41"/>
      <c r="G34" s="84">
        <f>SUM(G3:G33)</f>
        <v>1.1666666666666667</v>
      </c>
      <c r="H34" s="85">
        <f>SUM(H3:H33)</f>
        <v>0</v>
      </c>
      <c r="I34" s="86">
        <f>SUM(I3:I33)</f>
        <v>0</v>
      </c>
      <c r="J34" s="86">
        <f>SUM(J3:J33)</f>
        <v>0</v>
      </c>
      <c r="K34" s="41"/>
    </row>
    <row r="35" spans="1:18" s="42" customFormat="1" ht="17.25" thickTop="1" x14ac:dyDescent="0.3">
      <c r="A35" s="41"/>
      <c r="B35" s="12"/>
      <c r="C35" s="448" t="s">
        <v>10</v>
      </c>
      <c r="D35" s="449"/>
      <c r="E35" s="450"/>
      <c r="F35" s="451"/>
      <c r="G35" s="452"/>
      <c r="H35" s="41"/>
      <c r="I35" s="18" t="s">
        <v>19</v>
      </c>
      <c r="J35" s="19" t="s">
        <v>21</v>
      </c>
      <c r="K35" s="20" t="s">
        <v>22</v>
      </c>
    </row>
    <row r="36" spans="1:18" x14ac:dyDescent="0.3">
      <c r="A36" s="41"/>
      <c r="B36" s="12"/>
      <c r="C36" s="425" t="s">
        <v>26</v>
      </c>
      <c r="D36" s="426"/>
      <c r="E36" s="427" t="e">
        <f>E35*J36/K36</f>
        <v>#DIV/0!</v>
      </c>
      <c r="F36" s="428"/>
      <c r="G36" s="429"/>
      <c r="H36" s="41"/>
      <c r="I36" s="430" t="s">
        <v>25</v>
      </c>
      <c r="J36" s="40"/>
      <c r="K36" s="21"/>
      <c r="L36" s="41"/>
      <c r="M36" s="41"/>
      <c r="N36" s="41"/>
      <c r="O36" s="41"/>
      <c r="P36" s="41"/>
      <c r="Q36" s="41"/>
      <c r="R36" s="41"/>
    </row>
    <row r="37" spans="1:18" ht="17.25" thickBot="1" x14ac:dyDescent="0.35">
      <c r="A37" s="41"/>
      <c r="B37" s="41"/>
      <c r="C37" s="425" t="s">
        <v>28</v>
      </c>
      <c r="D37" s="426"/>
      <c r="E37" s="427" t="e">
        <f>#REF!</f>
        <v>#REF!</v>
      </c>
      <c r="F37" s="428"/>
      <c r="G37" s="429"/>
      <c r="H37" s="41"/>
      <c r="I37" s="431"/>
      <c r="J37" s="13" t="s">
        <v>23</v>
      </c>
      <c r="K37" s="21"/>
      <c r="L37" s="41"/>
      <c r="M37" s="41"/>
      <c r="N37" s="41"/>
      <c r="O37" s="41"/>
      <c r="P37" s="41"/>
      <c r="Q37" s="41"/>
      <c r="R37" s="41"/>
    </row>
    <row r="38" spans="1:18" ht="17.25" thickBot="1" x14ac:dyDescent="0.35">
      <c r="A38" s="41"/>
      <c r="B38" s="41"/>
      <c r="C38" s="425" t="s">
        <v>29</v>
      </c>
      <c r="D38" s="426"/>
      <c r="E38" s="436" t="e">
        <f>#REF!</f>
        <v>#REF!</v>
      </c>
      <c r="F38" s="437"/>
      <c r="G38" s="438"/>
      <c r="H38" s="41"/>
      <c r="I38" s="432"/>
      <c r="J38" s="22" t="s">
        <v>24</v>
      </c>
      <c r="K38" s="23"/>
      <c r="L38" s="41"/>
      <c r="M38" s="50" t="s">
        <v>11</v>
      </c>
      <c r="N38" s="453" t="s">
        <v>12</v>
      </c>
      <c r="O38" s="454"/>
      <c r="P38" s="455" t="s">
        <v>13</v>
      </c>
      <c r="Q38" s="456"/>
      <c r="R38" s="41"/>
    </row>
    <row r="39" spans="1:18" x14ac:dyDescent="0.3">
      <c r="A39" s="41"/>
      <c r="B39" s="41"/>
      <c r="C39" s="425" t="s">
        <v>30</v>
      </c>
      <c r="D39" s="426"/>
      <c r="E39" s="436"/>
      <c r="F39" s="437"/>
      <c r="G39" s="438"/>
      <c r="H39" s="41"/>
      <c r="I39" s="16"/>
      <c r="J39" s="16"/>
      <c r="K39" s="16"/>
      <c r="L39" s="41"/>
      <c r="M39" s="433">
        <v>25</v>
      </c>
      <c r="N39" s="14"/>
      <c r="O39" s="27"/>
      <c r="P39" s="24"/>
      <c r="Q39" s="15"/>
      <c r="R39" s="41"/>
    </row>
    <row r="40" spans="1:18" ht="17.25" thickBot="1" x14ac:dyDescent="0.35">
      <c r="A40" s="41"/>
      <c r="B40" s="41"/>
      <c r="C40" s="425" t="s">
        <v>31</v>
      </c>
      <c r="D40" s="426"/>
      <c r="E40" s="436" t="e">
        <f>E36-E37-E38</f>
        <v>#DIV/0!</v>
      </c>
      <c r="F40" s="437"/>
      <c r="G40" s="438"/>
      <c r="H40" s="41"/>
      <c r="I40" s="41"/>
      <c r="J40" s="41"/>
      <c r="K40" s="8"/>
      <c r="L40" s="17"/>
      <c r="M40" s="434"/>
      <c r="N40" s="6" t="s">
        <v>14</v>
      </c>
      <c r="O40" s="28" t="s">
        <v>15</v>
      </c>
      <c r="P40" s="25" t="s">
        <v>14</v>
      </c>
      <c r="Q40" s="7" t="s">
        <v>16</v>
      </c>
      <c r="R40" s="41"/>
    </row>
    <row r="41" spans="1:18" ht="17.25" thickBot="1" x14ac:dyDescent="0.35">
      <c r="A41" s="41"/>
      <c r="B41" s="41"/>
      <c r="C41" s="425" t="s">
        <v>27</v>
      </c>
      <c r="D41" s="426"/>
      <c r="E41" s="460" t="e">
        <f>E40*0.033</f>
        <v>#DIV/0!</v>
      </c>
      <c r="F41" s="437"/>
      <c r="G41" s="438"/>
      <c r="H41" s="41"/>
      <c r="I41" s="18" t="s">
        <v>20</v>
      </c>
      <c r="J41" s="33" t="s">
        <v>33</v>
      </c>
      <c r="K41" s="34" t="s">
        <v>34</v>
      </c>
      <c r="L41" s="17"/>
      <c r="M41" s="435"/>
      <c r="N41" s="6" t="s">
        <v>17</v>
      </c>
      <c r="O41" s="28">
        <v>300</v>
      </c>
      <c r="P41" s="25" t="s">
        <v>18</v>
      </c>
      <c r="Q41" s="7">
        <v>1.8</v>
      </c>
      <c r="R41" s="41"/>
    </row>
    <row r="42" spans="1:18" ht="17.25" thickBot="1" x14ac:dyDescent="0.35">
      <c r="A42" s="41"/>
      <c r="B42" s="41"/>
      <c r="C42" s="461" t="s">
        <v>32</v>
      </c>
      <c r="D42" s="462"/>
      <c r="E42" s="463" t="e">
        <f>E40-E39-E41</f>
        <v>#DIV/0!</v>
      </c>
      <c r="F42" s="464"/>
      <c r="G42" s="465"/>
      <c r="H42" s="41"/>
      <c r="I42" s="466"/>
      <c r="J42" s="30"/>
      <c r="K42" s="35"/>
      <c r="L42" s="16"/>
      <c r="N42" s="6">
        <v>10</v>
      </c>
      <c r="O42" s="28">
        <v>310</v>
      </c>
      <c r="P42" s="25">
        <v>5</v>
      </c>
      <c r="Q42" s="7">
        <v>1.9</v>
      </c>
      <c r="R42" s="41"/>
    </row>
    <row r="43" spans="1:18" ht="17.25" thickBot="1" x14ac:dyDescent="0.35">
      <c r="A43" s="41"/>
      <c r="B43" s="41"/>
      <c r="C43" s="41"/>
      <c r="D43" s="41"/>
      <c r="E43" s="41"/>
      <c r="F43" s="41"/>
      <c r="G43" s="9"/>
      <c r="H43" s="41"/>
      <c r="I43" s="467"/>
      <c r="J43" s="36" t="s">
        <v>35</v>
      </c>
      <c r="K43" s="39"/>
      <c r="L43" s="41"/>
      <c r="M43" s="41"/>
      <c r="N43" s="6">
        <v>15</v>
      </c>
      <c r="O43" s="28">
        <v>320</v>
      </c>
      <c r="P43" s="25">
        <v>10</v>
      </c>
      <c r="Q43" s="7">
        <v>2</v>
      </c>
      <c r="R43" s="41"/>
    </row>
    <row r="44" spans="1:18" ht="17.25" thickBot="1" x14ac:dyDescent="0.35">
      <c r="A44" s="41"/>
      <c r="B44" s="41"/>
      <c r="C44" s="41"/>
      <c r="D44" s="41"/>
      <c r="E44" s="41"/>
      <c r="F44" s="41"/>
      <c r="G44" s="41"/>
      <c r="H44" s="9"/>
      <c r="I44" s="119"/>
      <c r="J44" s="119"/>
      <c r="K44" s="119"/>
      <c r="L44" s="41"/>
      <c r="M44" s="31" t="s">
        <v>11</v>
      </c>
      <c r="N44" s="6">
        <v>20</v>
      </c>
      <c r="O44" s="28">
        <v>330</v>
      </c>
      <c r="P44" s="25">
        <v>15</v>
      </c>
      <c r="Q44" s="7">
        <v>2.1</v>
      </c>
      <c r="R44" s="41"/>
    </row>
    <row r="45" spans="1:18" ht="17.25" thickBot="1" x14ac:dyDescent="0.35">
      <c r="A45" s="41"/>
      <c r="B45" s="41"/>
      <c r="C45" s="41"/>
      <c r="D45" s="41"/>
      <c r="E45" s="41"/>
      <c r="F45" s="41"/>
      <c r="G45" s="41"/>
      <c r="H45" s="41"/>
      <c r="I45" s="470" t="s">
        <v>36</v>
      </c>
      <c r="J45" s="471"/>
      <c r="K45" s="472"/>
      <c r="L45" s="479"/>
      <c r="M45" s="468"/>
      <c r="N45" s="6">
        <v>25</v>
      </c>
      <c r="O45" s="28">
        <v>340</v>
      </c>
      <c r="P45" s="25">
        <v>20</v>
      </c>
      <c r="Q45" s="7">
        <v>2.2000000000000002</v>
      </c>
      <c r="R45" s="41"/>
    </row>
    <row r="46" spans="1:18" ht="17.25" thickBot="1" x14ac:dyDescent="0.35">
      <c r="A46" s="41"/>
      <c r="B46" s="41"/>
      <c r="C46" s="41"/>
      <c r="D46" s="41"/>
      <c r="E46" s="41"/>
      <c r="F46" s="41"/>
      <c r="G46" s="32"/>
      <c r="H46" s="41"/>
      <c r="I46" s="473"/>
      <c r="J46" s="474"/>
      <c r="K46" s="475"/>
      <c r="L46" s="479"/>
      <c r="M46" s="435"/>
      <c r="N46" s="6">
        <v>30</v>
      </c>
      <c r="O46" s="28">
        <v>350</v>
      </c>
      <c r="P46" s="25">
        <v>25</v>
      </c>
      <c r="Q46" s="7">
        <v>2.2999999999999998</v>
      </c>
      <c r="R46" s="41"/>
    </row>
    <row r="47" spans="1:18" x14ac:dyDescent="0.3">
      <c r="A47" s="41"/>
      <c r="B47" s="41"/>
      <c r="C47" s="41"/>
      <c r="D47" s="41"/>
      <c r="E47" s="41"/>
      <c r="F47" s="41"/>
      <c r="G47" s="41"/>
      <c r="H47" s="41"/>
      <c r="I47" s="476"/>
      <c r="J47" s="477"/>
      <c r="K47" s="478"/>
      <c r="L47" s="119"/>
      <c r="N47" s="6">
        <v>35</v>
      </c>
      <c r="O47" s="28">
        <v>360</v>
      </c>
      <c r="P47" s="25">
        <v>30</v>
      </c>
      <c r="Q47" s="7">
        <v>2.4</v>
      </c>
      <c r="R47" s="41"/>
    </row>
    <row r="48" spans="1:18" ht="17.25" thickBot="1" x14ac:dyDescent="0.35">
      <c r="A48" s="41"/>
      <c r="B48" s="41"/>
      <c r="C48" s="41"/>
      <c r="D48" s="41"/>
      <c r="E48" s="41"/>
      <c r="F48" s="41"/>
      <c r="G48" s="41"/>
      <c r="H48" s="41"/>
      <c r="I48" s="457"/>
      <c r="J48" s="458"/>
      <c r="K48" s="459"/>
      <c r="L48" s="41"/>
      <c r="M48" s="41"/>
      <c r="N48" s="6">
        <v>40</v>
      </c>
      <c r="O48" s="28">
        <v>370</v>
      </c>
      <c r="P48" s="25">
        <v>35</v>
      </c>
      <c r="Q48" s="7">
        <v>2.5</v>
      </c>
      <c r="R48" s="41"/>
    </row>
    <row r="49" spans="1:18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6">
        <v>45</v>
      </c>
      <c r="O49" s="28">
        <v>380</v>
      </c>
      <c r="P49" s="25">
        <v>40</v>
      </c>
      <c r="Q49" s="7">
        <v>2.6</v>
      </c>
      <c r="R49" s="41"/>
    </row>
    <row r="50" spans="1:18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6">
        <v>50</v>
      </c>
      <c r="O50" s="28">
        <v>390</v>
      </c>
      <c r="P50" s="25">
        <v>45</v>
      </c>
      <c r="Q50" s="7">
        <v>2.7</v>
      </c>
      <c r="R50" s="41"/>
    </row>
    <row r="51" spans="1:18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6">
        <v>55</v>
      </c>
      <c r="O51" s="28">
        <v>400</v>
      </c>
      <c r="P51" s="25">
        <v>50</v>
      </c>
      <c r="Q51" s="7">
        <v>2.8</v>
      </c>
      <c r="R51" s="41"/>
    </row>
    <row r="52" spans="1:18" x14ac:dyDescent="0.3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6">
        <v>60</v>
      </c>
      <c r="O52" s="28">
        <v>410</v>
      </c>
      <c r="P52" s="25">
        <v>55</v>
      </c>
      <c r="Q52" s="7">
        <v>2.9</v>
      </c>
      <c r="R52" s="41"/>
    </row>
    <row r="53" spans="1:18" x14ac:dyDescent="0.3">
      <c r="L53" s="41"/>
      <c r="M53" s="41"/>
      <c r="N53" s="6">
        <v>65</v>
      </c>
      <c r="O53" s="28">
        <v>420</v>
      </c>
      <c r="P53" s="25">
        <v>60</v>
      </c>
      <c r="Q53" s="7">
        <v>3</v>
      </c>
      <c r="R53" s="41"/>
    </row>
    <row r="54" spans="1:18" ht="17.25" thickBot="1" x14ac:dyDescent="0.35">
      <c r="L54" s="41"/>
      <c r="M54" s="41"/>
      <c r="N54" s="10">
        <v>70</v>
      </c>
      <c r="O54" s="29">
        <v>430</v>
      </c>
      <c r="P54" s="26">
        <v>65</v>
      </c>
      <c r="Q54" s="11">
        <v>3.1</v>
      </c>
      <c r="R54" s="41"/>
    </row>
    <row r="55" spans="1:18" x14ac:dyDescent="0.3">
      <c r="L55" s="41"/>
      <c r="M55" s="41"/>
      <c r="N55" s="6">
        <v>75</v>
      </c>
      <c r="O55" s="28">
        <v>440</v>
      </c>
      <c r="P55" s="25">
        <v>70</v>
      </c>
      <c r="Q55" s="7">
        <v>3.2</v>
      </c>
      <c r="R55" s="41"/>
    </row>
    <row r="56" spans="1:18" ht="17.25" thickBot="1" x14ac:dyDescent="0.35">
      <c r="N56" s="10">
        <v>80</v>
      </c>
      <c r="O56" s="29">
        <v>450</v>
      </c>
      <c r="P56" s="26">
        <v>75</v>
      </c>
      <c r="Q56" s="11">
        <v>3.3</v>
      </c>
    </row>
    <row r="57" spans="1:18" x14ac:dyDescent="0.3">
      <c r="N57" s="6">
        <v>85</v>
      </c>
      <c r="O57" s="28">
        <v>460</v>
      </c>
      <c r="P57" s="25">
        <v>80</v>
      </c>
      <c r="Q57" s="7">
        <v>3.4</v>
      </c>
    </row>
    <row r="58" spans="1:18" ht="17.25" thickBot="1" x14ac:dyDescent="0.35">
      <c r="N58" s="10">
        <v>90</v>
      </c>
      <c r="O58" s="29">
        <v>470</v>
      </c>
      <c r="P58" s="26">
        <v>85</v>
      </c>
      <c r="Q58" s="11">
        <v>3.5</v>
      </c>
    </row>
    <row r="59" spans="1:18" x14ac:dyDescent="0.3">
      <c r="N59" s="6">
        <v>95</v>
      </c>
      <c r="O59" s="28">
        <v>480</v>
      </c>
      <c r="P59" s="25">
        <v>90</v>
      </c>
      <c r="Q59" s="7">
        <v>3.6</v>
      </c>
    </row>
    <row r="60" spans="1:18" ht="17.25" thickBot="1" x14ac:dyDescent="0.35">
      <c r="N60" s="10">
        <v>100</v>
      </c>
      <c r="O60" s="29">
        <v>490</v>
      </c>
      <c r="P60" s="26">
        <v>95</v>
      </c>
      <c r="Q60" s="11">
        <v>3.7</v>
      </c>
    </row>
    <row r="61" spans="1:18" x14ac:dyDescent="0.3">
      <c r="N61" s="6">
        <v>105</v>
      </c>
      <c r="O61" s="28">
        <v>500</v>
      </c>
      <c r="P61" s="25">
        <v>100</v>
      </c>
      <c r="Q61" s="7">
        <v>3.8</v>
      </c>
    </row>
    <row r="62" spans="1:18" ht="17.25" thickBot="1" x14ac:dyDescent="0.35">
      <c r="N62" s="10">
        <v>110</v>
      </c>
      <c r="O62" s="29">
        <v>510</v>
      </c>
      <c r="P62" s="26">
        <v>105</v>
      </c>
      <c r="Q62" s="11">
        <v>3.9</v>
      </c>
    </row>
    <row r="63" spans="1:18" x14ac:dyDescent="0.3">
      <c r="N63" s="6">
        <v>115</v>
      </c>
      <c r="O63" s="28">
        <v>520</v>
      </c>
      <c r="P63" s="25">
        <v>110</v>
      </c>
      <c r="Q63" s="7">
        <v>4</v>
      </c>
    </row>
    <row r="64" spans="1:18" ht="17.25" thickBot="1" x14ac:dyDescent="0.35">
      <c r="N64" s="10">
        <v>120</v>
      </c>
      <c r="O64" s="29">
        <v>530</v>
      </c>
      <c r="P64" s="26">
        <v>115</v>
      </c>
      <c r="Q64" s="11">
        <v>4.0999999999999996</v>
      </c>
    </row>
  </sheetData>
  <protectedRanges>
    <protectedRange sqref="E10 F3:F5 C7:F7 C21:F21 C27:F28 C29:D33 H3:K3 H16:K33 I7:K13 D3:D5 C3 C5 F8:F13 C8:D13 F22:F26 C22:D26 C16:D20 F16:F20 F29:F33 I4:K5 H4:H33" name="범위2_1_1_1_2_2_1_1_1_2_1_1"/>
    <protectedRange sqref="C6:F6 I6:K6" name="범위2_1_1_1_2_2_1_1_1_2_1_1_2_1"/>
  </protectedRanges>
  <mergeCells count="28">
    <mergeCell ref="L2:Q33"/>
    <mergeCell ref="C35:D35"/>
    <mergeCell ref="E35:G35"/>
    <mergeCell ref="C36:D36"/>
    <mergeCell ref="E36:G36"/>
    <mergeCell ref="I36:I38"/>
    <mergeCell ref="C37:D37"/>
    <mergeCell ref="E37:G37"/>
    <mergeCell ref="C38:D38"/>
    <mergeCell ref="E38:G38"/>
    <mergeCell ref="C39:D39"/>
    <mergeCell ref="E39:G39"/>
    <mergeCell ref="M39:M41"/>
    <mergeCell ref="C40:D40"/>
    <mergeCell ref="E40:G40"/>
    <mergeCell ref="C41:D41"/>
    <mergeCell ref="E41:G41"/>
    <mergeCell ref="L45:L46"/>
    <mergeCell ref="M45:M46"/>
    <mergeCell ref="I46:K46"/>
    <mergeCell ref="N38:O38"/>
    <mergeCell ref="P38:Q38"/>
    <mergeCell ref="I47:K47"/>
    <mergeCell ref="I48:K48"/>
    <mergeCell ref="C42:D42"/>
    <mergeCell ref="E42:G42"/>
    <mergeCell ref="I42:I43"/>
    <mergeCell ref="I45:K45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17"/>
  <sheetViews>
    <sheetView workbookViewId="0">
      <selection activeCell="I28" sqref="I28"/>
    </sheetView>
  </sheetViews>
  <sheetFormatPr defaultRowHeight="16.5" x14ac:dyDescent="0.3"/>
  <sheetData>
    <row r="1" spans="1:1" x14ac:dyDescent="0.3">
      <c r="A1">
        <v>236</v>
      </c>
    </row>
    <row r="2" spans="1:1" x14ac:dyDescent="0.3">
      <c r="A2">
        <v>29</v>
      </c>
    </row>
    <row r="3" spans="1:1" x14ac:dyDescent="0.3">
      <c r="A3">
        <v>374</v>
      </c>
    </row>
    <row r="4" spans="1:1" x14ac:dyDescent="0.3">
      <c r="A4">
        <v>110</v>
      </c>
    </row>
    <row r="5" spans="1:1" x14ac:dyDescent="0.3">
      <c r="A5">
        <v>39</v>
      </c>
    </row>
    <row r="6" spans="1:1" x14ac:dyDescent="0.3">
      <c r="A6">
        <v>39</v>
      </c>
    </row>
    <row r="7" spans="1:1" x14ac:dyDescent="0.3">
      <c r="A7">
        <v>195</v>
      </c>
    </row>
    <row r="8" spans="1:1" x14ac:dyDescent="0.3">
      <c r="A8">
        <v>143</v>
      </c>
    </row>
    <row r="9" spans="1:1" x14ac:dyDescent="0.3">
      <c r="A9">
        <v>176</v>
      </c>
    </row>
    <row r="10" spans="1:1" x14ac:dyDescent="0.3">
      <c r="A10">
        <v>256</v>
      </c>
    </row>
    <row r="11" spans="1:1" x14ac:dyDescent="0.3">
      <c r="A11">
        <v>174</v>
      </c>
    </row>
    <row r="12" spans="1:1" x14ac:dyDescent="0.3">
      <c r="A12">
        <v>279</v>
      </c>
    </row>
    <row r="13" spans="1:1" x14ac:dyDescent="0.3">
      <c r="A13">
        <v>255</v>
      </c>
    </row>
    <row r="14" spans="1:1" x14ac:dyDescent="0.3">
      <c r="A14">
        <v>253</v>
      </c>
    </row>
    <row r="15" spans="1:1" x14ac:dyDescent="0.3">
      <c r="A15">
        <v>94</v>
      </c>
    </row>
    <row r="16" spans="1:1" x14ac:dyDescent="0.3">
      <c r="A16">
        <v>314</v>
      </c>
    </row>
    <row r="17" spans="1:1" x14ac:dyDescent="0.3">
      <c r="A17">
        <v>354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I20" sqref="I20"/>
    </sheetView>
  </sheetViews>
  <sheetFormatPr defaultColWidth="12.375" defaultRowHeight="16.5" x14ac:dyDescent="0.3"/>
  <cols>
    <col min="1" max="1" width="12.375" style="131" customWidth="1"/>
    <col min="2" max="2" width="4.375" style="131" customWidth="1"/>
    <col min="3" max="3" width="4.5" style="131" customWidth="1"/>
    <col min="4" max="4" width="4.25" style="131" customWidth="1"/>
    <col min="5" max="5" width="4.375" style="131" customWidth="1"/>
    <col min="6" max="6" width="4.25" style="131" customWidth="1"/>
    <col min="7" max="7" width="8.375" style="131" customWidth="1"/>
    <col min="8" max="8" width="9.625" style="131" customWidth="1"/>
    <col min="9" max="9" width="11.5" style="131" customWidth="1"/>
    <col min="10" max="10" width="11" style="131" bestFit="1" customWidth="1"/>
    <col min="11" max="11" width="12" style="131" customWidth="1"/>
    <col min="12" max="255" width="9" style="131" customWidth="1"/>
    <col min="256" max="16384" width="12.375" style="131"/>
  </cols>
  <sheetData>
    <row r="1" spans="1:17" s="12" customFormat="1" ht="17.25" customHeight="1" thickBot="1" x14ac:dyDescent="0.35">
      <c r="A1" s="270" t="s">
        <v>2</v>
      </c>
      <c r="B1" s="271" t="s">
        <v>3</v>
      </c>
      <c r="C1" s="272" t="s">
        <v>4</v>
      </c>
      <c r="D1" s="273" t="s">
        <v>5</v>
      </c>
      <c r="E1" s="274" t="s">
        <v>4</v>
      </c>
      <c r="F1" s="275" t="s">
        <v>5</v>
      </c>
      <c r="G1" s="276" t="s">
        <v>6</v>
      </c>
      <c r="H1" s="277" t="s">
        <v>7</v>
      </c>
      <c r="I1" s="277" t="s">
        <v>28</v>
      </c>
      <c r="J1" s="276" t="s">
        <v>43</v>
      </c>
      <c r="K1" s="278" t="s">
        <v>8</v>
      </c>
      <c r="L1" s="369" t="s">
        <v>9</v>
      </c>
      <c r="M1" s="370"/>
      <c r="N1" s="370"/>
      <c r="O1" s="370"/>
      <c r="P1" s="370"/>
      <c r="Q1" s="371"/>
    </row>
    <row r="2" spans="1:17" s="155" customFormat="1" ht="14.25" customHeight="1" thickTop="1" x14ac:dyDescent="0.3">
      <c r="A2" s="51">
        <v>44896</v>
      </c>
      <c r="B2" s="54" t="s">
        <v>342</v>
      </c>
      <c r="C2" s="55"/>
      <c r="D2" s="56"/>
      <c r="E2" s="57"/>
      <c r="F2" s="58"/>
      <c r="G2" s="59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2">
        <v>1</v>
      </c>
      <c r="I2" s="52"/>
      <c r="J2" s="52"/>
      <c r="K2" s="53"/>
      <c r="L2" s="372"/>
      <c r="M2" s="373"/>
      <c r="N2" s="373"/>
      <c r="O2" s="373"/>
      <c r="P2" s="373"/>
      <c r="Q2" s="374"/>
    </row>
    <row r="3" spans="1:17" s="153" customFormat="1" x14ac:dyDescent="0.3">
      <c r="A3" s="51">
        <v>44897</v>
      </c>
      <c r="B3" s="54" t="s">
        <v>44</v>
      </c>
      <c r="C3" s="55"/>
      <c r="D3" s="56"/>
      <c r="E3" s="57"/>
      <c r="F3" s="58"/>
      <c r="G3" s="59" t="str">
        <f t="shared" si="0"/>
        <v>休</v>
      </c>
      <c r="H3" s="52">
        <v>1</v>
      </c>
      <c r="I3" s="52"/>
      <c r="J3" s="52"/>
      <c r="K3" s="53"/>
      <c r="L3" s="372"/>
      <c r="M3" s="373"/>
      <c r="N3" s="373"/>
      <c r="O3" s="373"/>
      <c r="P3" s="373"/>
      <c r="Q3" s="374"/>
    </row>
    <row r="4" spans="1:17" s="153" customFormat="1" ht="14.25" customHeight="1" x14ac:dyDescent="0.3">
      <c r="A4" s="330">
        <v>44898</v>
      </c>
      <c r="B4" s="331" t="s">
        <v>45</v>
      </c>
      <c r="C4" s="332"/>
      <c r="D4" s="333"/>
      <c r="E4" s="334"/>
      <c r="F4" s="335"/>
      <c r="G4" s="336" t="str">
        <f t="shared" si="0"/>
        <v>休</v>
      </c>
      <c r="H4" s="337">
        <v>1</v>
      </c>
      <c r="I4" s="337"/>
      <c r="J4" s="337"/>
      <c r="K4" s="338"/>
      <c r="L4" s="372"/>
      <c r="M4" s="373"/>
      <c r="N4" s="373"/>
      <c r="O4" s="373"/>
      <c r="P4" s="373"/>
      <c r="Q4" s="374"/>
    </row>
    <row r="5" spans="1:17" s="153" customFormat="1" x14ac:dyDescent="0.3">
      <c r="A5" s="339">
        <v>44899</v>
      </c>
      <c r="B5" s="340" t="s">
        <v>46</v>
      </c>
      <c r="C5" s="341"/>
      <c r="D5" s="342"/>
      <c r="E5" s="343"/>
      <c r="F5" s="344"/>
      <c r="G5" s="345" t="str">
        <f t="shared" si="0"/>
        <v>休</v>
      </c>
      <c r="H5" s="346">
        <v>1</v>
      </c>
      <c r="I5" s="346"/>
      <c r="J5" s="346"/>
      <c r="K5" s="347"/>
      <c r="L5" s="372"/>
      <c r="M5" s="373"/>
      <c r="N5" s="373"/>
      <c r="O5" s="373"/>
      <c r="P5" s="373"/>
      <c r="Q5" s="374"/>
    </row>
    <row r="6" spans="1:17" s="153" customFormat="1" x14ac:dyDescent="0.3">
      <c r="A6" s="51">
        <v>44900</v>
      </c>
      <c r="B6" s="54" t="s">
        <v>47</v>
      </c>
      <c r="C6" s="55"/>
      <c r="D6" s="56"/>
      <c r="E6" s="57"/>
      <c r="F6" s="58"/>
      <c r="G6" s="59" t="str">
        <f t="shared" si="0"/>
        <v>休</v>
      </c>
      <c r="H6" s="52">
        <v>1</v>
      </c>
      <c r="I6" s="52"/>
      <c r="J6" s="52"/>
      <c r="K6" s="53"/>
      <c r="L6" s="372"/>
      <c r="M6" s="373"/>
      <c r="N6" s="373"/>
      <c r="O6" s="373"/>
      <c r="P6" s="373"/>
      <c r="Q6" s="374"/>
    </row>
    <row r="7" spans="1:17" s="153" customFormat="1" x14ac:dyDescent="0.3">
      <c r="A7" s="51">
        <v>44901</v>
      </c>
      <c r="B7" s="54" t="s">
        <v>48</v>
      </c>
      <c r="C7" s="55"/>
      <c r="D7" s="56"/>
      <c r="E7" s="57"/>
      <c r="F7" s="58"/>
      <c r="G7" s="59" t="str">
        <f t="shared" si="0"/>
        <v>休</v>
      </c>
      <c r="H7" s="52">
        <v>1</v>
      </c>
      <c r="I7" s="52"/>
      <c r="J7" s="52"/>
      <c r="K7" s="53"/>
      <c r="L7" s="372"/>
      <c r="M7" s="373"/>
      <c r="N7" s="373"/>
      <c r="O7" s="373"/>
      <c r="P7" s="373"/>
      <c r="Q7" s="374"/>
    </row>
    <row r="8" spans="1:17" s="94" customFormat="1" x14ac:dyDescent="0.3">
      <c r="A8" s="51">
        <v>44902</v>
      </c>
      <c r="B8" s="54" t="s">
        <v>49</v>
      </c>
      <c r="C8" s="55"/>
      <c r="D8" s="56"/>
      <c r="E8" s="57"/>
      <c r="F8" s="58"/>
      <c r="G8" s="59" t="str">
        <f t="shared" si="0"/>
        <v>休</v>
      </c>
      <c r="H8" s="52">
        <v>1</v>
      </c>
      <c r="I8" s="52"/>
      <c r="J8" s="52"/>
      <c r="K8" s="53"/>
      <c r="L8" s="372"/>
      <c r="M8" s="373"/>
      <c r="N8" s="373"/>
      <c r="O8" s="373"/>
      <c r="P8" s="373"/>
      <c r="Q8" s="374"/>
    </row>
    <row r="9" spans="1:17" s="155" customFormat="1" x14ac:dyDescent="0.3">
      <c r="A9" s="51">
        <v>44903</v>
      </c>
      <c r="B9" s="54" t="s">
        <v>50</v>
      </c>
      <c r="C9" s="55"/>
      <c r="D9" s="56"/>
      <c r="E9" s="57"/>
      <c r="F9" s="58"/>
      <c r="G9" s="59" t="str">
        <f t="shared" si="0"/>
        <v>休</v>
      </c>
      <c r="H9" s="52">
        <v>1</v>
      </c>
      <c r="I9" s="52"/>
      <c r="J9" s="52"/>
      <c r="K9" s="53"/>
      <c r="L9" s="372"/>
      <c r="M9" s="373"/>
      <c r="N9" s="373"/>
      <c r="O9" s="373"/>
      <c r="P9" s="373"/>
      <c r="Q9" s="374"/>
    </row>
    <row r="10" spans="1:17" s="153" customFormat="1" x14ac:dyDescent="0.3">
      <c r="A10" s="51">
        <v>44904</v>
      </c>
      <c r="B10" s="54" t="s">
        <v>44</v>
      </c>
      <c r="C10" s="55"/>
      <c r="D10" s="56"/>
      <c r="E10" s="57"/>
      <c r="F10" s="58"/>
      <c r="G10" s="59" t="str">
        <f t="shared" si="0"/>
        <v>休</v>
      </c>
      <c r="H10" s="52">
        <v>1</v>
      </c>
      <c r="I10" s="52"/>
      <c r="J10" s="52"/>
      <c r="K10" s="53"/>
      <c r="L10" s="372"/>
      <c r="M10" s="373"/>
      <c r="N10" s="373"/>
      <c r="O10" s="373"/>
      <c r="P10" s="373"/>
      <c r="Q10" s="374"/>
    </row>
    <row r="11" spans="1:17" s="153" customFormat="1" x14ac:dyDescent="0.3">
      <c r="A11" s="330">
        <v>44905</v>
      </c>
      <c r="B11" s="331" t="s">
        <v>45</v>
      </c>
      <c r="C11" s="332"/>
      <c r="D11" s="333"/>
      <c r="E11" s="334"/>
      <c r="F11" s="335"/>
      <c r="G11" s="336" t="str">
        <f t="shared" si="0"/>
        <v>休</v>
      </c>
      <c r="H11" s="337">
        <v>1</v>
      </c>
      <c r="I11" s="337"/>
      <c r="J11" s="337"/>
      <c r="K11" s="338"/>
      <c r="L11" s="372"/>
      <c r="M11" s="373"/>
      <c r="N11" s="373"/>
      <c r="O11" s="373"/>
      <c r="P11" s="373"/>
      <c r="Q11" s="374"/>
    </row>
    <row r="12" spans="1:17" s="153" customFormat="1" x14ac:dyDescent="0.3">
      <c r="A12" s="339">
        <v>44906</v>
      </c>
      <c r="B12" s="340" t="s">
        <v>46</v>
      </c>
      <c r="C12" s="341"/>
      <c r="D12" s="342"/>
      <c r="E12" s="343"/>
      <c r="F12" s="344"/>
      <c r="G12" s="345" t="str">
        <f t="shared" si="0"/>
        <v>休</v>
      </c>
      <c r="H12" s="346">
        <v>1</v>
      </c>
      <c r="I12" s="346"/>
      <c r="J12" s="346"/>
      <c r="K12" s="347"/>
      <c r="L12" s="372"/>
      <c r="M12" s="373"/>
      <c r="N12" s="373"/>
      <c r="O12" s="373"/>
      <c r="P12" s="373"/>
      <c r="Q12" s="374"/>
    </row>
    <row r="13" spans="1:17" s="153" customFormat="1" x14ac:dyDescent="0.3">
      <c r="A13" s="51">
        <v>44907</v>
      </c>
      <c r="B13" s="54" t="s">
        <v>47</v>
      </c>
      <c r="C13" s="55"/>
      <c r="D13" s="56"/>
      <c r="E13" s="57"/>
      <c r="F13" s="58"/>
      <c r="G13" s="59" t="str">
        <f t="shared" si="0"/>
        <v>休</v>
      </c>
      <c r="H13" s="52">
        <v>1</v>
      </c>
      <c r="I13" s="52"/>
      <c r="J13" s="52"/>
      <c r="K13" s="53"/>
      <c r="L13" s="372"/>
      <c r="M13" s="373"/>
      <c r="N13" s="373"/>
      <c r="O13" s="373"/>
      <c r="P13" s="373"/>
      <c r="Q13" s="374"/>
    </row>
    <row r="14" spans="1:17" s="153" customFormat="1" x14ac:dyDescent="0.3">
      <c r="A14" s="51">
        <v>44908</v>
      </c>
      <c r="B14" s="54" t="s">
        <v>48</v>
      </c>
      <c r="C14" s="55"/>
      <c r="D14" s="56"/>
      <c r="E14" s="57"/>
      <c r="F14" s="58"/>
      <c r="G14" s="59" t="str">
        <f t="shared" si="0"/>
        <v>休</v>
      </c>
      <c r="H14" s="52">
        <v>1</v>
      </c>
      <c r="I14" s="52"/>
      <c r="J14" s="52"/>
      <c r="K14" s="53"/>
      <c r="L14" s="372"/>
      <c r="M14" s="373"/>
      <c r="N14" s="373"/>
      <c r="O14" s="373"/>
      <c r="P14" s="373"/>
      <c r="Q14" s="374"/>
    </row>
    <row r="15" spans="1:17" s="94" customFormat="1" x14ac:dyDescent="0.3">
      <c r="A15" s="51">
        <v>44909</v>
      </c>
      <c r="B15" s="54" t="s">
        <v>49</v>
      </c>
      <c r="C15" s="55"/>
      <c r="D15" s="56"/>
      <c r="E15" s="57"/>
      <c r="F15" s="58"/>
      <c r="G15" s="59" t="str">
        <f t="shared" si="0"/>
        <v>休</v>
      </c>
      <c r="H15" s="52">
        <v>1</v>
      </c>
      <c r="I15" s="52"/>
      <c r="J15" s="52"/>
      <c r="K15" s="53"/>
      <c r="L15" s="372"/>
      <c r="M15" s="373"/>
      <c r="N15" s="373"/>
      <c r="O15" s="373"/>
      <c r="P15" s="373"/>
      <c r="Q15" s="374"/>
    </row>
    <row r="16" spans="1:17" s="155" customFormat="1" x14ac:dyDescent="0.3">
      <c r="A16" s="51">
        <v>44910</v>
      </c>
      <c r="B16" s="54" t="s">
        <v>50</v>
      </c>
      <c r="C16" s="55"/>
      <c r="D16" s="56"/>
      <c r="E16" s="57"/>
      <c r="F16" s="58"/>
      <c r="G16" s="59" t="str">
        <f t="shared" si="0"/>
        <v>休</v>
      </c>
      <c r="H16" s="52">
        <v>1</v>
      </c>
      <c r="I16" s="52"/>
      <c r="J16" s="52"/>
      <c r="K16" s="53"/>
      <c r="L16" s="372"/>
      <c r="M16" s="373"/>
      <c r="N16" s="373"/>
      <c r="O16" s="373"/>
      <c r="P16" s="373"/>
      <c r="Q16" s="374"/>
    </row>
    <row r="17" spans="1:17" s="153" customFormat="1" x14ac:dyDescent="0.3">
      <c r="A17" s="51">
        <v>44911</v>
      </c>
      <c r="B17" s="54" t="s">
        <v>44</v>
      </c>
      <c r="C17" s="55"/>
      <c r="D17" s="56"/>
      <c r="E17" s="57"/>
      <c r="F17" s="58"/>
      <c r="G17" s="59" t="str">
        <f t="shared" si="0"/>
        <v>休</v>
      </c>
      <c r="H17" s="52">
        <v>1</v>
      </c>
      <c r="I17" s="52"/>
      <c r="J17" s="52"/>
      <c r="K17" s="53"/>
      <c r="L17" s="372"/>
      <c r="M17" s="373"/>
      <c r="N17" s="373"/>
      <c r="O17" s="373"/>
      <c r="P17" s="373"/>
      <c r="Q17" s="374"/>
    </row>
    <row r="18" spans="1:17" s="153" customFormat="1" x14ac:dyDescent="0.3">
      <c r="A18" s="330">
        <v>44912</v>
      </c>
      <c r="B18" s="331" t="s">
        <v>45</v>
      </c>
      <c r="C18" s="332"/>
      <c r="D18" s="333"/>
      <c r="E18" s="334"/>
      <c r="F18" s="335"/>
      <c r="G18" s="336" t="str">
        <f t="shared" si="0"/>
        <v>休</v>
      </c>
      <c r="H18" s="337">
        <v>1</v>
      </c>
      <c r="I18" s="337"/>
      <c r="J18" s="337"/>
      <c r="K18" s="338"/>
      <c r="L18" s="372"/>
      <c r="M18" s="373"/>
      <c r="N18" s="373"/>
      <c r="O18" s="373"/>
      <c r="P18" s="373"/>
      <c r="Q18" s="374"/>
    </row>
    <row r="19" spans="1:17" s="153" customFormat="1" x14ac:dyDescent="0.3">
      <c r="A19" s="339">
        <v>44913</v>
      </c>
      <c r="B19" s="340" t="s">
        <v>46</v>
      </c>
      <c r="C19" s="341"/>
      <c r="D19" s="342"/>
      <c r="E19" s="343"/>
      <c r="F19" s="344"/>
      <c r="G19" s="345" t="str">
        <f t="shared" si="0"/>
        <v>休</v>
      </c>
      <c r="H19" s="346">
        <v>1</v>
      </c>
      <c r="I19" s="346"/>
      <c r="J19" s="346"/>
      <c r="K19" s="347"/>
      <c r="L19" s="372"/>
      <c r="M19" s="373"/>
      <c r="N19" s="373"/>
      <c r="O19" s="373"/>
      <c r="P19" s="373"/>
      <c r="Q19" s="374"/>
    </row>
    <row r="20" spans="1:17" s="153" customFormat="1" x14ac:dyDescent="0.3">
      <c r="A20" s="51">
        <v>44914</v>
      </c>
      <c r="B20" s="54" t="s">
        <v>47</v>
      </c>
      <c r="C20" s="55"/>
      <c r="D20" s="56"/>
      <c r="E20" s="57"/>
      <c r="F20" s="58"/>
      <c r="G20" s="59" t="str">
        <f t="shared" si="0"/>
        <v>休</v>
      </c>
      <c r="H20" s="52">
        <v>1</v>
      </c>
      <c r="I20" s="52"/>
      <c r="J20" s="52"/>
      <c r="K20" s="53"/>
      <c r="L20" s="372"/>
      <c r="M20" s="373"/>
      <c r="N20" s="373"/>
      <c r="O20" s="373"/>
      <c r="P20" s="373"/>
      <c r="Q20" s="374"/>
    </row>
    <row r="21" spans="1:17" s="153" customFormat="1" x14ac:dyDescent="0.3">
      <c r="A21" s="51">
        <v>44915</v>
      </c>
      <c r="B21" s="54" t="s">
        <v>48</v>
      </c>
      <c r="C21" s="55"/>
      <c r="D21" s="56"/>
      <c r="E21" s="57"/>
      <c r="F21" s="58"/>
      <c r="G21" s="59" t="str">
        <f t="shared" si="0"/>
        <v>休</v>
      </c>
      <c r="H21" s="52">
        <v>1</v>
      </c>
      <c r="I21" s="52"/>
      <c r="J21" s="52"/>
      <c r="K21" s="53"/>
      <c r="L21" s="372"/>
      <c r="M21" s="373"/>
      <c r="N21" s="373"/>
      <c r="O21" s="373"/>
      <c r="P21" s="373"/>
      <c r="Q21" s="374"/>
    </row>
    <row r="22" spans="1:17" s="94" customFormat="1" x14ac:dyDescent="0.3">
      <c r="A22" s="51">
        <v>44916</v>
      </c>
      <c r="B22" s="54" t="s">
        <v>49</v>
      </c>
      <c r="C22" s="55"/>
      <c r="D22" s="56"/>
      <c r="E22" s="57"/>
      <c r="F22" s="58"/>
      <c r="G22" s="59" t="str">
        <f t="shared" si="0"/>
        <v>休</v>
      </c>
      <c r="H22" s="52">
        <v>1</v>
      </c>
      <c r="I22" s="52"/>
      <c r="J22" s="52"/>
      <c r="K22" s="53"/>
      <c r="L22" s="372"/>
      <c r="M22" s="373"/>
      <c r="N22" s="373"/>
      <c r="O22" s="373"/>
      <c r="P22" s="373"/>
      <c r="Q22" s="374"/>
    </row>
    <row r="23" spans="1:17" s="155" customFormat="1" x14ac:dyDescent="0.3">
      <c r="A23" s="51">
        <v>44917</v>
      </c>
      <c r="B23" s="54" t="s">
        <v>50</v>
      </c>
      <c r="C23" s="55"/>
      <c r="D23" s="56"/>
      <c r="E23" s="57"/>
      <c r="F23" s="58"/>
      <c r="G23" s="59" t="str">
        <f t="shared" si="0"/>
        <v>休</v>
      </c>
      <c r="H23" s="52">
        <v>1</v>
      </c>
      <c r="I23" s="52"/>
      <c r="J23" s="52"/>
      <c r="K23" s="53"/>
      <c r="L23" s="372"/>
      <c r="M23" s="373"/>
      <c r="N23" s="373"/>
      <c r="O23" s="373"/>
      <c r="P23" s="373"/>
      <c r="Q23" s="374"/>
    </row>
    <row r="24" spans="1:17" s="153" customFormat="1" x14ac:dyDescent="0.3">
      <c r="A24" s="51">
        <v>44918</v>
      </c>
      <c r="B24" s="54" t="s">
        <v>44</v>
      </c>
      <c r="C24" s="55"/>
      <c r="D24" s="56"/>
      <c r="E24" s="57"/>
      <c r="F24" s="58"/>
      <c r="G24" s="59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2">
        <v>1</v>
      </c>
      <c r="I24" s="52"/>
      <c r="J24" s="52"/>
      <c r="K24" s="53"/>
      <c r="L24" s="372"/>
      <c r="M24" s="373"/>
      <c r="N24" s="373"/>
      <c r="O24" s="373"/>
      <c r="P24" s="373"/>
      <c r="Q24" s="374"/>
    </row>
    <row r="25" spans="1:17" s="153" customFormat="1" x14ac:dyDescent="0.3">
      <c r="A25" s="330">
        <v>44919</v>
      </c>
      <c r="B25" s="331" t="s">
        <v>45</v>
      </c>
      <c r="C25" s="332"/>
      <c r="D25" s="333"/>
      <c r="E25" s="334"/>
      <c r="F25" s="335"/>
      <c r="G25" s="336" t="str">
        <f t="shared" si="0"/>
        <v>休</v>
      </c>
      <c r="H25" s="337">
        <v>1</v>
      </c>
      <c r="I25" s="337"/>
      <c r="J25" s="337" t="s">
        <v>102</v>
      </c>
      <c r="K25" s="338"/>
      <c r="L25" s="372"/>
      <c r="M25" s="373"/>
      <c r="N25" s="373"/>
      <c r="O25" s="373"/>
      <c r="P25" s="373"/>
      <c r="Q25" s="374"/>
    </row>
    <row r="26" spans="1:17" s="153" customFormat="1" x14ac:dyDescent="0.3">
      <c r="A26" s="339">
        <v>44920</v>
      </c>
      <c r="B26" s="340" t="s">
        <v>46</v>
      </c>
      <c r="C26" s="341"/>
      <c r="D26" s="342"/>
      <c r="E26" s="343"/>
      <c r="F26" s="344"/>
      <c r="G26" s="345" t="str">
        <f t="shared" si="0"/>
        <v>休</v>
      </c>
      <c r="H26" s="346">
        <v>1</v>
      </c>
      <c r="I26" s="346"/>
      <c r="J26" s="346"/>
      <c r="K26" s="347"/>
      <c r="L26" s="372"/>
      <c r="M26" s="373"/>
      <c r="N26" s="373"/>
      <c r="O26" s="373"/>
      <c r="P26" s="373"/>
      <c r="Q26" s="374"/>
    </row>
    <row r="27" spans="1:17" s="153" customFormat="1" ht="17.25" thickBot="1" x14ac:dyDescent="0.35">
      <c r="A27" s="51">
        <v>44921</v>
      </c>
      <c r="B27" s="54" t="s">
        <v>47</v>
      </c>
      <c r="C27" s="55"/>
      <c r="D27" s="56"/>
      <c r="E27" s="57"/>
      <c r="F27" s="58"/>
      <c r="G27" s="59" t="str">
        <f t="shared" si="0"/>
        <v>休</v>
      </c>
      <c r="H27" s="52">
        <v>1</v>
      </c>
      <c r="I27" s="52"/>
      <c r="J27" s="52"/>
      <c r="K27" s="53"/>
      <c r="L27" s="375"/>
      <c r="M27" s="376"/>
      <c r="N27" s="376"/>
      <c r="O27" s="376"/>
      <c r="P27" s="376"/>
      <c r="Q27" s="377"/>
    </row>
    <row r="28" spans="1:17" s="153" customFormat="1" x14ac:dyDescent="0.3">
      <c r="A28" s="51">
        <v>44922</v>
      </c>
      <c r="B28" s="54" t="s">
        <v>48</v>
      </c>
      <c r="C28" s="55"/>
      <c r="D28" s="56"/>
      <c r="E28" s="57"/>
      <c r="F28" s="58"/>
      <c r="G28" s="59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2"/>
      <c r="I28" s="52"/>
      <c r="J28" s="52"/>
      <c r="K28" s="53"/>
    </row>
    <row r="29" spans="1:17" s="94" customFormat="1" x14ac:dyDescent="0.3">
      <c r="A29" s="51">
        <v>44923</v>
      </c>
      <c r="B29" s="54" t="s">
        <v>49</v>
      </c>
      <c r="C29" s="55"/>
      <c r="D29" s="56"/>
      <c r="E29" s="57"/>
      <c r="F29" s="58"/>
      <c r="G29" s="59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2"/>
      <c r="I29" s="52"/>
      <c r="J29" s="52"/>
      <c r="K29" s="53"/>
    </row>
    <row r="30" spans="1:17" s="155" customFormat="1" x14ac:dyDescent="0.3">
      <c r="A30" s="51">
        <v>44924</v>
      </c>
      <c r="B30" s="54" t="s">
        <v>50</v>
      </c>
      <c r="C30" s="55"/>
      <c r="D30" s="56"/>
      <c r="E30" s="57"/>
      <c r="F30" s="58"/>
      <c r="G30" s="59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2"/>
      <c r="I30" s="52"/>
      <c r="J30" s="52"/>
      <c r="K30" s="53"/>
    </row>
    <row r="31" spans="1:17" s="153" customFormat="1" x14ac:dyDescent="0.3">
      <c r="A31" s="51">
        <v>44925</v>
      </c>
      <c r="B31" s="54" t="s">
        <v>44</v>
      </c>
      <c r="C31" s="55"/>
      <c r="D31" s="56"/>
      <c r="E31" s="57"/>
      <c r="F31" s="58"/>
      <c r="G31" s="59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2"/>
      <c r="I31" s="52"/>
      <c r="J31" s="52"/>
      <c r="K31" s="53"/>
    </row>
    <row r="32" spans="1:17" s="153" customFormat="1" x14ac:dyDescent="0.3">
      <c r="A32" s="330">
        <v>44926</v>
      </c>
      <c r="B32" s="331" t="s">
        <v>45</v>
      </c>
      <c r="C32" s="332"/>
      <c r="D32" s="333"/>
      <c r="E32" s="334"/>
      <c r="F32" s="335"/>
      <c r="G32" s="336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337"/>
      <c r="I32" s="337"/>
      <c r="J32" s="337"/>
      <c r="K32" s="338"/>
    </row>
    <row r="33" spans="1:18" s="153" customFormat="1" x14ac:dyDescent="0.3">
      <c r="A33" s="51"/>
      <c r="B33" s="54"/>
      <c r="C33" s="55"/>
      <c r="D33" s="56"/>
      <c r="E33" s="57"/>
      <c r="F33" s="58"/>
      <c r="G33" s="59"/>
      <c r="H33" s="52"/>
      <c r="I33" s="52"/>
      <c r="J33" s="52"/>
      <c r="K33" s="53"/>
    </row>
    <row r="34" spans="1:18" s="153" customFormat="1" ht="17.25" thickBot="1" x14ac:dyDescent="0.35">
      <c r="A34" s="12"/>
      <c r="B34" s="12"/>
      <c r="C34" s="12"/>
      <c r="D34" s="12"/>
      <c r="E34" s="12"/>
      <c r="F34" s="12"/>
      <c r="G34" s="279">
        <f>SUM(G2:G33)</f>
        <v>0</v>
      </c>
      <c r="H34" s="279">
        <f>SUM(H2:H33)</f>
        <v>26</v>
      </c>
      <c r="I34" s="281">
        <f>SUM(I2:I33)</f>
        <v>0</v>
      </c>
      <c r="J34" s="281">
        <f>SUM(J2:J33)</f>
        <v>0</v>
      </c>
      <c r="K34" s="12"/>
      <c r="L34" s="12"/>
      <c r="M34" s="12"/>
      <c r="N34" s="12"/>
      <c r="O34" s="12"/>
      <c r="P34" s="12"/>
      <c r="Q34" s="12"/>
    </row>
    <row r="35" spans="1:18" ht="18" thickTop="1" thickBot="1" x14ac:dyDescent="0.35">
      <c r="A35" s="12"/>
      <c r="B35" s="12"/>
      <c r="C35" s="12"/>
      <c r="D35" s="12"/>
      <c r="E35" s="12"/>
      <c r="F35" s="12"/>
      <c r="G35" s="279">
        <f>SUM(G2:G34)</f>
        <v>0</v>
      </c>
      <c r="H35" s="280">
        <f>SUM(H2:H34)</f>
        <v>52</v>
      </c>
      <c r="I35" s="281">
        <f>SUM(I2:I34)</f>
        <v>0</v>
      </c>
      <c r="J35" s="281">
        <f>SUM(J2:J34)</f>
        <v>0</v>
      </c>
      <c r="K35" s="12"/>
      <c r="L35" s="12"/>
      <c r="M35" s="12"/>
      <c r="N35" s="12"/>
      <c r="O35" s="12"/>
      <c r="P35" s="12"/>
      <c r="Q35" s="12"/>
      <c r="R35" s="12"/>
    </row>
    <row r="36" spans="1:18" ht="18" thickTop="1" thickBo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7.25" thickBot="1" x14ac:dyDescent="0.35">
      <c r="A37" s="12"/>
      <c r="B37" s="12"/>
      <c r="C37" s="378" t="s">
        <v>10</v>
      </c>
      <c r="D37" s="379"/>
      <c r="E37" s="380"/>
      <c r="F37" s="381"/>
      <c r="G37" s="382"/>
      <c r="H37" s="12"/>
      <c r="I37" s="282" t="s">
        <v>19</v>
      </c>
      <c r="J37" s="283" t="s">
        <v>21</v>
      </c>
      <c r="K37" s="284" t="s">
        <v>22</v>
      </c>
      <c r="L37" s="12"/>
      <c r="M37" s="310" t="s">
        <v>11</v>
      </c>
      <c r="N37" s="383" t="s">
        <v>12</v>
      </c>
      <c r="O37" s="384"/>
      <c r="P37" s="385" t="s">
        <v>13</v>
      </c>
      <c r="Q37" s="384"/>
      <c r="R37" s="12"/>
    </row>
    <row r="38" spans="1:18" x14ac:dyDescent="0.3">
      <c r="A38" s="12"/>
      <c r="B38" s="12"/>
      <c r="C38" s="355" t="s">
        <v>26</v>
      </c>
      <c r="D38" s="356"/>
      <c r="E38" s="357" t="e">
        <f>E37*J38/K38</f>
        <v>#DIV/0!</v>
      </c>
      <c r="F38" s="358"/>
      <c r="G38" s="359"/>
      <c r="H38" s="12"/>
      <c r="I38" s="360" t="s">
        <v>25</v>
      </c>
      <c r="J38" s="285"/>
      <c r="K38" s="286"/>
      <c r="L38" s="12"/>
      <c r="M38" s="363">
        <v>25</v>
      </c>
      <c r="N38" s="287"/>
      <c r="O38" s="288"/>
      <c r="P38" s="289"/>
      <c r="Q38" s="288"/>
      <c r="R38" s="12"/>
    </row>
    <row r="39" spans="1:18" x14ac:dyDescent="0.3">
      <c r="A39" s="12"/>
      <c r="B39" s="12"/>
      <c r="C39" s="355" t="s">
        <v>28</v>
      </c>
      <c r="D39" s="356"/>
      <c r="E39" s="357">
        <f>I35</f>
        <v>0</v>
      </c>
      <c r="F39" s="358"/>
      <c r="G39" s="359"/>
      <c r="H39" s="12"/>
      <c r="I39" s="361"/>
      <c r="J39" s="290" t="s">
        <v>23</v>
      </c>
      <c r="K39" s="286"/>
      <c r="L39" s="291"/>
      <c r="M39" s="364"/>
      <c r="N39" s="292" t="s">
        <v>14</v>
      </c>
      <c r="O39" s="53" t="s">
        <v>15</v>
      </c>
      <c r="P39" s="293" t="s">
        <v>14</v>
      </c>
      <c r="Q39" s="53" t="s">
        <v>16</v>
      </c>
      <c r="R39" s="12"/>
    </row>
    <row r="40" spans="1:18" ht="17.25" thickBot="1" x14ac:dyDescent="0.35">
      <c r="A40" s="12"/>
      <c r="B40" s="12"/>
      <c r="C40" s="355" t="s">
        <v>29</v>
      </c>
      <c r="D40" s="356"/>
      <c r="E40" s="366">
        <f>J35</f>
        <v>0</v>
      </c>
      <c r="F40" s="367"/>
      <c r="G40" s="368"/>
      <c r="H40" s="12"/>
      <c r="I40" s="362"/>
      <c r="J40" s="294" t="s">
        <v>24</v>
      </c>
      <c r="K40" s="295"/>
      <c r="L40" s="291"/>
      <c r="M40" s="365"/>
      <c r="N40" s="292" t="s">
        <v>17</v>
      </c>
      <c r="O40" s="53">
        <v>300</v>
      </c>
      <c r="P40" s="293" t="s">
        <v>18</v>
      </c>
      <c r="Q40" s="53">
        <v>1.8</v>
      </c>
      <c r="R40" s="12"/>
    </row>
    <row r="41" spans="1:18" x14ac:dyDescent="0.3">
      <c r="A41" s="12"/>
      <c r="B41" s="12"/>
      <c r="C41" s="355" t="s">
        <v>30</v>
      </c>
      <c r="D41" s="356"/>
      <c r="E41" s="366"/>
      <c r="F41" s="367"/>
      <c r="G41" s="368"/>
      <c r="H41" s="12"/>
      <c r="I41" s="296"/>
      <c r="J41" s="296"/>
      <c r="K41" s="296"/>
      <c r="L41" s="296"/>
      <c r="N41" s="292">
        <v>10</v>
      </c>
      <c r="O41" s="53">
        <v>310</v>
      </c>
      <c r="P41" s="293">
        <v>5</v>
      </c>
      <c r="Q41" s="53">
        <v>1.9</v>
      </c>
      <c r="R41" s="12"/>
    </row>
    <row r="42" spans="1:18" ht="17.25" thickBot="1" x14ac:dyDescent="0.35">
      <c r="A42" s="12"/>
      <c r="B42" s="12"/>
      <c r="C42" s="355" t="s">
        <v>31</v>
      </c>
      <c r="D42" s="356"/>
      <c r="E42" s="366" t="e">
        <f>E38-E39-E40</f>
        <v>#DIV/0!</v>
      </c>
      <c r="F42" s="367"/>
      <c r="G42" s="368"/>
      <c r="H42" s="12"/>
      <c r="I42" s="12"/>
      <c r="J42" s="12"/>
      <c r="K42" s="297"/>
      <c r="L42" s="12"/>
      <c r="M42" s="12"/>
      <c r="N42" s="292">
        <v>15</v>
      </c>
      <c r="O42" s="53">
        <v>320</v>
      </c>
      <c r="P42" s="293">
        <v>10</v>
      </c>
      <c r="Q42" s="53">
        <v>2</v>
      </c>
      <c r="R42" s="12"/>
    </row>
    <row r="43" spans="1:18" x14ac:dyDescent="0.3">
      <c r="A43" s="12"/>
      <c r="B43" s="12"/>
      <c r="C43" s="355" t="s">
        <v>27</v>
      </c>
      <c r="D43" s="356"/>
      <c r="E43" s="389" t="e">
        <f>E42*0.033</f>
        <v>#DIV/0!</v>
      </c>
      <c r="F43" s="367"/>
      <c r="G43" s="368"/>
      <c r="H43" s="12"/>
      <c r="I43" s="282" t="s">
        <v>20</v>
      </c>
      <c r="J43" s="298" t="s">
        <v>33</v>
      </c>
      <c r="K43" s="299" t="s">
        <v>34</v>
      </c>
      <c r="L43" s="12"/>
      <c r="M43" s="300" t="s">
        <v>11</v>
      </c>
      <c r="N43" s="292">
        <v>20</v>
      </c>
      <c r="O43" s="53">
        <v>330</v>
      </c>
      <c r="P43" s="293">
        <v>15</v>
      </c>
      <c r="Q43" s="53">
        <v>2.1</v>
      </c>
      <c r="R43" s="12"/>
    </row>
    <row r="44" spans="1:18" ht="17.25" thickBot="1" x14ac:dyDescent="0.35">
      <c r="A44" s="12"/>
      <c r="B44" s="12"/>
      <c r="C44" s="390" t="s">
        <v>32</v>
      </c>
      <c r="D44" s="391"/>
      <c r="E44" s="392" t="e">
        <f>E42-E41-E43</f>
        <v>#DIV/0!</v>
      </c>
      <c r="F44" s="393"/>
      <c r="G44" s="394"/>
      <c r="H44" s="12"/>
      <c r="I44" s="395"/>
      <c r="J44" s="301"/>
      <c r="K44" s="302"/>
      <c r="L44" s="408"/>
      <c r="M44" s="397"/>
      <c r="N44" s="292">
        <v>25</v>
      </c>
      <c r="O44" s="53">
        <v>340</v>
      </c>
      <c r="P44" s="293">
        <v>20</v>
      </c>
      <c r="Q44" s="53">
        <v>2.2000000000000002</v>
      </c>
      <c r="R44" s="12"/>
    </row>
    <row r="45" spans="1:18" ht="17.25" thickBot="1" x14ac:dyDescent="0.35">
      <c r="A45" s="12"/>
      <c r="B45" s="12"/>
      <c r="C45" s="12"/>
      <c r="D45" s="12"/>
      <c r="E45" s="12"/>
      <c r="F45" s="12"/>
      <c r="G45" s="303"/>
      <c r="H45" s="12"/>
      <c r="I45" s="396"/>
      <c r="J45" s="304" t="s">
        <v>35</v>
      </c>
      <c r="K45" s="305"/>
      <c r="L45" s="408"/>
      <c r="M45" s="365"/>
      <c r="N45" s="292">
        <v>30</v>
      </c>
      <c r="O45" s="53">
        <v>350</v>
      </c>
      <c r="P45" s="293">
        <v>25</v>
      </c>
      <c r="Q45" s="53">
        <v>2.2999999999999998</v>
      </c>
      <c r="R45" s="12"/>
    </row>
    <row r="46" spans="1:18" ht="17.25" thickBot="1" x14ac:dyDescent="0.35">
      <c r="A46" s="12"/>
      <c r="B46" s="12"/>
      <c r="C46" s="12"/>
      <c r="D46" s="12"/>
      <c r="E46" s="12"/>
      <c r="F46" s="12"/>
      <c r="G46" s="12"/>
      <c r="H46" s="303"/>
      <c r="I46" s="398"/>
      <c r="J46" s="398"/>
      <c r="K46" s="398"/>
      <c r="L46" s="398"/>
      <c r="N46" s="292">
        <v>35</v>
      </c>
      <c r="O46" s="53">
        <v>360</v>
      </c>
      <c r="P46" s="293">
        <v>30</v>
      </c>
      <c r="Q46" s="53">
        <v>2.4</v>
      </c>
      <c r="R46" s="12"/>
    </row>
    <row r="47" spans="1:18" ht="17.25" thickBot="1" x14ac:dyDescent="0.35">
      <c r="A47" s="12"/>
      <c r="B47" s="12"/>
      <c r="C47" s="12"/>
      <c r="D47" s="12"/>
      <c r="E47" s="12"/>
      <c r="F47" s="12"/>
      <c r="G47" s="12"/>
      <c r="H47" s="12"/>
      <c r="I47" s="399" t="s">
        <v>36</v>
      </c>
      <c r="J47" s="400"/>
      <c r="K47" s="401"/>
      <c r="L47" s="12"/>
      <c r="M47" s="12"/>
      <c r="N47" s="292">
        <v>40</v>
      </c>
      <c r="O47" s="53">
        <v>370</v>
      </c>
      <c r="P47" s="293">
        <v>35</v>
      </c>
      <c r="Q47" s="53">
        <v>2.5</v>
      </c>
      <c r="R47" s="12"/>
    </row>
    <row r="48" spans="1:18" x14ac:dyDescent="0.3">
      <c r="A48" s="12"/>
      <c r="B48" s="12"/>
      <c r="C48" s="12"/>
      <c r="D48" s="12"/>
      <c r="E48" s="12"/>
      <c r="F48" s="12"/>
      <c r="G48" s="306"/>
      <c r="H48" s="12"/>
      <c r="I48" s="402"/>
      <c r="J48" s="403"/>
      <c r="K48" s="404"/>
      <c r="L48" s="12"/>
      <c r="M48" s="12"/>
      <c r="N48" s="292">
        <v>45</v>
      </c>
      <c r="O48" s="53">
        <v>380</v>
      </c>
      <c r="P48" s="293">
        <v>40</v>
      </c>
      <c r="Q48" s="53">
        <v>2.6</v>
      </c>
      <c r="R48" s="12"/>
    </row>
    <row r="49" spans="1:18" x14ac:dyDescent="0.3">
      <c r="A49" s="12"/>
      <c r="B49" s="12"/>
      <c r="C49" s="12"/>
      <c r="D49" s="12"/>
      <c r="E49" s="12"/>
      <c r="F49" s="12"/>
      <c r="G49" s="12"/>
      <c r="H49" s="12"/>
      <c r="I49" s="405"/>
      <c r="J49" s="406"/>
      <c r="K49" s="407"/>
      <c r="L49" s="12"/>
      <c r="M49" s="12"/>
      <c r="N49" s="292">
        <v>50</v>
      </c>
      <c r="O49" s="53">
        <v>390</v>
      </c>
      <c r="P49" s="293">
        <v>45</v>
      </c>
      <c r="Q49" s="53">
        <v>2.7</v>
      </c>
      <c r="R49" s="12"/>
    </row>
    <row r="50" spans="1:18" ht="17.25" thickBot="1" x14ac:dyDescent="0.35">
      <c r="A50" s="12"/>
      <c r="B50" s="12"/>
      <c r="C50" s="12"/>
      <c r="D50" s="12"/>
      <c r="E50" s="12"/>
      <c r="F50" s="12"/>
      <c r="G50" s="12"/>
      <c r="H50" s="12"/>
      <c r="I50" s="386"/>
      <c r="J50" s="387"/>
      <c r="K50" s="388"/>
      <c r="L50" s="12"/>
      <c r="M50" s="12"/>
      <c r="N50" s="292">
        <v>55</v>
      </c>
      <c r="O50" s="53">
        <v>400</v>
      </c>
      <c r="P50" s="293">
        <v>50</v>
      </c>
      <c r="Q50" s="53">
        <v>2.8</v>
      </c>
      <c r="R50" s="12"/>
    </row>
    <row r="51" spans="1:1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92">
        <v>60</v>
      </c>
      <c r="O51" s="53">
        <v>410</v>
      </c>
      <c r="P51" s="293">
        <v>55</v>
      </c>
      <c r="Q51" s="53">
        <v>2.9</v>
      </c>
      <c r="R51" s="12"/>
    </row>
    <row r="52" spans="1:1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92">
        <v>65</v>
      </c>
      <c r="O52" s="53">
        <v>420</v>
      </c>
      <c r="P52" s="293">
        <v>60</v>
      </c>
      <c r="Q52" s="53">
        <v>3</v>
      </c>
      <c r="R52" s="12"/>
    </row>
    <row r="53" spans="1:18" ht="17.2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307">
        <v>70</v>
      </c>
      <c r="O53" s="308">
        <v>430</v>
      </c>
      <c r="P53" s="309">
        <v>65</v>
      </c>
      <c r="Q53" s="308">
        <v>3.1</v>
      </c>
      <c r="R53" s="12"/>
    </row>
    <row r="54" spans="1:1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92">
        <v>75</v>
      </c>
      <c r="O54" s="53">
        <v>440</v>
      </c>
      <c r="P54" s="293">
        <v>70</v>
      </c>
      <c r="Q54" s="53">
        <v>3.2</v>
      </c>
      <c r="R54" s="12"/>
    </row>
    <row r="55" spans="1:18" ht="17.25" thickBot="1" x14ac:dyDescent="0.35">
      <c r="N55" s="307">
        <v>80</v>
      </c>
      <c r="O55" s="308">
        <v>450</v>
      </c>
      <c r="P55" s="309">
        <v>75</v>
      </c>
      <c r="Q55" s="308">
        <v>3.3</v>
      </c>
    </row>
    <row r="56" spans="1:18" x14ac:dyDescent="0.3">
      <c r="N56" s="292">
        <v>85</v>
      </c>
      <c r="O56" s="53">
        <v>460</v>
      </c>
      <c r="P56" s="293">
        <v>80</v>
      </c>
      <c r="Q56" s="53">
        <v>3.4</v>
      </c>
    </row>
    <row r="57" spans="1:18" ht="17.25" thickBot="1" x14ac:dyDescent="0.35">
      <c r="N57" s="307">
        <v>90</v>
      </c>
      <c r="O57" s="308">
        <v>470</v>
      </c>
      <c r="P57" s="309">
        <v>85</v>
      </c>
      <c r="Q57" s="308">
        <v>3.5</v>
      </c>
    </row>
    <row r="58" spans="1:18" x14ac:dyDescent="0.3">
      <c r="N58" s="292">
        <v>95</v>
      </c>
      <c r="O58" s="53">
        <v>480</v>
      </c>
      <c r="P58" s="293">
        <v>90</v>
      </c>
      <c r="Q58" s="53">
        <v>3.6</v>
      </c>
    </row>
    <row r="59" spans="1:18" ht="17.25" thickBot="1" x14ac:dyDescent="0.35">
      <c r="N59" s="307">
        <v>100</v>
      </c>
      <c r="O59" s="308">
        <v>490</v>
      </c>
      <c r="P59" s="309">
        <v>95</v>
      </c>
      <c r="Q59" s="308">
        <v>3.7</v>
      </c>
    </row>
    <row r="60" spans="1:18" x14ac:dyDescent="0.3">
      <c r="N60" s="292">
        <v>105</v>
      </c>
      <c r="O60" s="53">
        <v>500</v>
      </c>
      <c r="P60" s="293">
        <v>100</v>
      </c>
      <c r="Q60" s="53">
        <v>3.8</v>
      </c>
    </row>
    <row r="61" spans="1:18" ht="17.25" thickBot="1" x14ac:dyDescent="0.35">
      <c r="N61" s="307">
        <v>110</v>
      </c>
      <c r="O61" s="308">
        <v>510</v>
      </c>
      <c r="P61" s="309">
        <v>105</v>
      </c>
      <c r="Q61" s="308">
        <v>3.9</v>
      </c>
    </row>
    <row r="62" spans="1:18" x14ac:dyDescent="0.3">
      <c r="N62" s="292">
        <v>115</v>
      </c>
      <c r="O62" s="53">
        <v>520</v>
      </c>
      <c r="P62" s="293">
        <v>110</v>
      </c>
      <c r="Q62" s="53">
        <v>4</v>
      </c>
    </row>
    <row r="63" spans="1:18" ht="17.25" thickBot="1" x14ac:dyDescent="0.35">
      <c r="N63" s="307">
        <v>120</v>
      </c>
      <c r="O63" s="308">
        <v>530</v>
      </c>
      <c r="P63" s="309">
        <v>115</v>
      </c>
      <c r="Q63" s="308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M44:M45"/>
    <mergeCell ref="I46:L46"/>
    <mergeCell ref="I47:K47"/>
    <mergeCell ref="I48:K48"/>
    <mergeCell ref="I49:K49"/>
    <mergeCell ref="L44:L45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L1:Q27"/>
    <mergeCell ref="C37:D37"/>
    <mergeCell ref="E37:G37"/>
    <mergeCell ref="N37:O37"/>
    <mergeCell ref="P37:Q37"/>
    <mergeCell ref="C38:D38"/>
    <mergeCell ref="E38:G38"/>
    <mergeCell ref="I38:I40"/>
    <mergeCell ref="M38:M40"/>
    <mergeCell ref="C39:D39"/>
    <mergeCell ref="E39:G39"/>
    <mergeCell ref="C40:D40"/>
    <mergeCell ref="E40:G40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H31" sqref="H31"/>
    </sheetView>
  </sheetViews>
  <sheetFormatPr defaultColWidth="12.375" defaultRowHeight="16.5" x14ac:dyDescent="0.3"/>
  <cols>
    <col min="1" max="1" width="12.375" style="131" customWidth="1"/>
    <col min="2" max="2" width="4.375" style="131" customWidth="1"/>
    <col min="3" max="3" width="4.5" style="131" customWidth="1"/>
    <col min="4" max="4" width="4.25" style="131" customWidth="1"/>
    <col min="5" max="5" width="4.375" style="131" customWidth="1"/>
    <col min="6" max="6" width="4.25" style="131" customWidth="1"/>
    <col min="7" max="7" width="8.375" style="131" customWidth="1"/>
    <col min="8" max="8" width="9.625" style="131" customWidth="1"/>
    <col min="9" max="9" width="11.5" style="131" customWidth="1"/>
    <col min="10" max="10" width="11" style="131" bestFit="1" customWidth="1"/>
    <col min="11" max="11" width="12" style="131" customWidth="1"/>
    <col min="12" max="255" width="9" style="131" customWidth="1"/>
    <col min="256" max="16384" width="12.375" style="131"/>
  </cols>
  <sheetData>
    <row r="1" spans="1:18" s="12" customFormat="1" ht="17.25" customHeight="1" thickBot="1" x14ac:dyDescent="0.35">
      <c r="A1" s="270" t="s">
        <v>2</v>
      </c>
      <c r="B1" s="271" t="s">
        <v>3</v>
      </c>
      <c r="C1" s="272" t="s">
        <v>4</v>
      </c>
      <c r="D1" s="273" t="s">
        <v>5</v>
      </c>
      <c r="E1" s="274" t="s">
        <v>4</v>
      </c>
      <c r="F1" s="275" t="s">
        <v>5</v>
      </c>
      <c r="G1" s="276" t="s">
        <v>6</v>
      </c>
      <c r="H1" s="277" t="s">
        <v>7</v>
      </c>
      <c r="I1" s="277" t="s">
        <v>28</v>
      </c>
      <c r="J1" s="276" t="s">
        <v>43</v>
      </c>
      <c r="K1" s="278" t="s">
        <v>8</v>
      </c>
      <c r="L1" s="369" t="s">
        <v>9</v>
      </c>
      <c r="M1" s="370"/>
      <c r="N1" s="370"/>
      <c r="O1" s="370"/>
      <c r="P1" s="370"/>
      <c r="Q1" s="371"/>
      <c r="R1" s="12">
        <v>800</v>
      </c>
    </row>
    <row r="2" spans="1:18" s="155" customFormat="1" ht="14.25" customHeight="1" thickTop="1" x14ac:dyDescent="0.3">
      <c r="A2" s="51">
        <v>44896</v>
      </c>
      <c r="B2" s="54" t="s">
        <v>342</v>
      </c>
      <c r="C2" s="55">
        <v>21</v>
      </c>
      <c r="D2" s="56"/>
      <c r="E2" s="57">
        <v>2</v>
      </c>
      <c r="F2" s="58"/>
      <c r="G2" s="59">
        <f t="shared" ref="G2:G27" si="0">IF(AND(C2=0,E2=0,D2=0,F2=0),"休",IF(OR(C2=0,E2=0,),"시간확인",IF(C2&gt;E2,IF(D2&gt;0,((24-C2-1)+E2)+(((60-D2)+F2)/60),((24-C2)+E2)+((D2+F2)/60)),IF(D2&gt;0,(E2-C2-1)+(((60-D2)+F2)/60),(E2-C2)+((D2+F2)/60)))))</f>
        <v>5</v>
      </c>
      <c r="H2" s="52">
        <v>1</v>
      </c>
      <c r="I2" s="52"/>
      <c r="J2" s="52"/>
      <c r="K2" s="53"/>
      <c r="L2" s="372"/>
      <c r="M2" s="373"/>
      <c r="N2" s="373"/>
      <c r="O2" s="373"/>
      <c r="P2" s="373"/>
      <c r="Q2" s="374"/>
    </row>
    <row r="3" spans="1:18" s="153" customFormat="1" x14ac:dyDescent="0.3">
      <c r="A3" s="51">
        <v>44897</v>
      </c>
      <c r="B3" s="54" t="s">
        <v>44</v>
      </c>
      <c r="C3" s="55">
        <v>22</v>
      </c>
      <c r="D3" s="56"/>
      <c r="E3" s="57">
        <v>2</v>
      </c>
      <c r="F3" s="58">
        <v>30</v>
      </c>
      <c r="G3" s="59">
        <f t="shared" si="0"/>
        <v>4.5</v>
      </c>
      <c r="H3" s="52">
        <v>1</v>
      </c>
      <c r="I3" s="52"/>
      <c r="J3" s="52"/>
      <c r="K3" s="53"/>
      <c r="L3" s="372"/>
      <c r="M3" s="373"/>
      <c r="N3" s="373"/>
      <c r="O3" s="373"/>
      <c r="P3" s="373"/>
      <c r="Q3" s="374"/>
    </row>
    <row r="4" spans="1:18" s="153" customFormat="1" ht="14.25" customHeight="1" x14ac:dyDescent="0.3">
      <c r="A4" s="330">
        <v>44898</v>
      </c>
      <c r="B4" s="331" t="s">
        <v>45</v>
      </c>
      <c r="C4" s="332"/>
      <c r="D4" s="333"/>
      <c r="E4" s="334"/>
      <c r="F4" s="335"/>
      <c r="G4" s="336" t="str">
        <f t="shared" si="0"/>
        <v>休</v>
      </c>
      <c r="H4" s="337"/>
      <c r="I4" s="337"/>
      <c r="J4" s="337"/>
      <c r="K4" s="338"/>
      <c r="L4" s="372"/>
      <c r="M4" s="373"/>
      <c r="N4" s="373"/>
      <c r="O4" s="373"/>
      <c r="P4" s="373"/>
      <c r="Q4" s="374"/>
    </row>
    <row r="5" spans="1:18" s="153" customFormat="1" x14ac:dyDescent="0.3">
      <c r="A5" s="339">
        <v>44899</v>
      </c>
      <c r="B5" s="340" t="s">
        <v>46</v>
      </c>
      <c r="C5" s="341"/>
      <c r="D5" s="342"/>
      <c r="E5" s="343"/>
      <c r="F5" s="344"/>
      <c r="G5" s="345" t="str">
        <f t="shared" si="0"/>
        <v>休</v>
      </c>
      <c r="H5" s="346"/>
      <c r="I5" s="346"/>
      <c r="J5" s="346"/>
      <c r="K5" s="347"/>
      <c r="L5" s="372"/>
      <c r="M5" s="373"/>
      <c r="N5" s="373"/>
      <c r="O5" s="373"/>
      <c r="P5" s="373"/>
      <c r="Q5" s="374"/>
    </row>
    <row r="6" spans="1:18" s="153" customFormat="1" x14ac:dyDescent="0.3">
      <c r="A6" s="51">
        <v>44900</v>
      </c>
      <c r="B6" s="54" t="s">
        <v>47</v>
      </c>
      <c r="C6" s="55">
        <v>21</v>
      </c>
      <c r="D6" s="56">
        <v>30</v>
      </c>
      <c r="E6" s="57">
        <v>2</v>
      </c>
      <c r="F6" s="58"/>
      <c r="G6" s="59">
        <f t="shared" si="0"/>
        <v>4.5</v>
      </c>
      <c r="H6" s="52">
        <v>1</v>
      </c>
      <c r="I6" s="52"/>
      <c r="J6" s="52"/>
      <c r="K6" s="53"/>
      <c r="L6" s="372"/>
      <c r="M6" s="373"/>
      <c r="N6" s="373"/>
      <c r="O6" s="373"/>
      <c r="P6" s="373"/>
      <c r="Q6" s="374"/>
    </row>
    <row r="7" spans="1:18" s="153" customFormat="1" x14ac:dyDescent="0.3">
      <c r="A7" s="51">
        <v>44901</v>
      </c>
      <c r="B7" s="54" t="s">
        <v>48</v>
      </c>
      <c r="C7" s="55"/>
      <c r="D7" s="56"/>
      <c r="E7" s="57"/>
      <c r="F7" s="58"/>
      <c r="G7" s="59" t="str">
        <f t="shared" si="0"/>
        <v>休</v>
      </c>
      <c r="H7" s="52"/>
      <c r="I7" s="52"/>
      <c r="J7" s="52"/>
      <c r="K7" s="53"/>
      <c r="L7" s="372"/>
      <c r="M7" s="373"/>
      <c r="N7" s="373"/>
      <c r="O7" s="373"/>
      <c r="P7" s="373"/>
      <c r="Q7" s="374"/>
    </row>
    <row r="8" spans="1:18" s="94" customFormat="1" x14ac:dyDescent="0.3">
      <c r="A8" s="51">
        <v>44902</v>
      </c>
      <c r="B8" s="54" t="s">
        <v>49</v>
      </c>
      <c r="C8" s="55">
        <v>20</v>
      </c>
      <c r="D8" s="56">
        <v>30</v>
      </c>
      <c r="E8" s="57">
        <v>3</v>
      </c>
      <c r="F8" s="58"/>
      <c r="G8" s="59">
        <f t="shared" si="0"/>
        <v>6.5</v>
      </c>
      <c r="H8" s="52">
        <v>1</v>
      </c>
      <c r="I8" s="52"/>
      <c r="J8" s="52"/>
      <c r="K8" s="53"/>
      <c r="L8" s="372"/>
      <c r="M8" s="373"/>
      <c r="N8" s="373"/>
      <c r="O8" s="373"/>
      <c r="P8" s="373"/>
      <c r="Q8" s="374"/>
    </row>
    <row r="9" spans="1:18" s="155" customFormat="1" x14ac:dyDescent="0.3">
      <c r="A9" s="51">
        <v>44903</v>
      </c>
      <c r="B9" s="54" t="s">
        <v>50</v>
      </c>
      <c r="C9" s="55">
        <v>21</v>
      </c>
      <c r="D9" s="56"/>
      <c r="E9" s="57">
        <v>3</v>
      </c>
      <c r="F9" s="58"/>
      <c r="G9" s="59">
        <f t="shared" si="0"/>
        <v>6</v>
      </c>
      <c r="H9" s="52">
        <v>1</v>
      </c>
      <c r="I9" s="52"/>
      <c r="J9" s="52"/>
      <c r="K9" s="53"/>
      <c r="L9" s="372"/>
      <c r="M9" s="373"/>
      <c r="N9" s="373"/>
      <c r="O9" s="373"/>
      <c r="P9" s="373"/>
      <c r="Q9" s="374"/>
    </row>
    <row r="10" spans="1:18" s="153" customFormat="1" x14ac:dyDescent="0.3">
      <c r="A10" s="51">
        <v>44904</v>
      </c>
      <c r="B10" s="54" t="s">
        <v>44</v>
      </c>
      <c r="C10" s="55">
        <v>20</v>
      </c>
      <c r="D10" s="56">
        <v>30</v>
      </c>
      <c r="E10" s="57">
        <v>3</v>
      </c>
      <c r="F10" s="58"/>
      <c r="G10" s="59">
        <f t="shared" si="0"/>
        <v>6.5</v>
      </c>
      <c r="H10" s="52">
        <v>1</v>
      </c>
      <c r="I10" s="52"/>
      <c r="J10" s="52"/>
      <c r="K10" s="53"/>
      <c r="L10" s="372"/>
      <c r="M10" s="373"/>
      <c r="N10" s="373"/>
      <c r="O10" s="373"/>
      <c r="P10" s="373"/>
      <c r="Q10" s="374"/>
    </row>
    <row r="11" spans="1:18" s="153" customFormat="1" x14ac:dyDescent="0.3">
      <c r="A11" s="330">
        <v>44905</v>
      </c>
      <c r="B11" s="331" t="s">
        <v>45</v>
      </c>
      <c r="C11" s="332"/>
      <c r="D11" s="333"/>
      <c r="E11" s="334"/>
      <c r="F11" s="335"/>
      <c r="G11" s="336" t="str">
        <f t="shared" si="0"/>
        <v>休</v>
      </c>
      <c r="H11" s="337"/>
      <c r="I11" s="337"/>
      <c r="J11" s="337"/>
      <c r="K11" s="338"/>
      <c r="L11" s="372"/>
      <c r="M11" s="373"/>
      <c r="N11" s="373"/>
      <c r="O11" s="373"/>
      <c r="P11" s="373"/>
      <c r="Q11" s="374"/>
    </row>
    <row r="12" spans="1:18" s="153" customFormat="1" x14ac:dyDescent="0.3">
      <c r="A12" s="339">
        <v>44906</v>
      </c>
      <c r="B12" s="340" t="s">
        <v>46</v>
      </c>
      <c r="C12" s="341"/>
      <c r="D12" s="342"/>
      <c r="E12" s="343"/>
      <c r="F12" s="344"/>
      <c r="G12" s="345" t="str">
        <f t="shared" si="0"/>
        <v>休</v>
      </c>
      <c r="H12" s="346"/>
      <c r="I12" s="346"/>
      <c r="J12" s="346"/>
      <c r="K12" s="347"/>
      <c r="L12" s="372"/>
      <c r="M12" s="373"/>
      <c r="N12" s="373"/>
      <c r="O12" s="373"/>
      <c r="P12" s="373"/>
      <c r="Q12" s="374"/>
    </row>
    <row r="13" spans="1:18" s="153" customFormat="1" x14ac:dyDescent="0.3">
      <c r="A13" s="51">
        <v>44907</v>
      </c>
      <c r="B13" s="54" t="s">
        <v>47</v>
      </c>
      <c r="C13" s="55">
        <v>21</v>
      </c>
      <c r="D13" s="56"/>
      <c r="E13" s="57">
        <v>1</v>
      </c>
      <c r="F13" s="58"/>
      <c r="G13" s="59">
        <f t="shared" si="0"/>
        <v>4</v>
      </c>
      <c r="H13" s="52">
        <v>1</v>
      </c>
      <c r="I13" s="52"/>
      <c r="J13" s="52"/>
      <c r="K13" s="53"/>
      <c r="L13" s="372"/>
      <c r="M13" s="373"/>
      <c r="N13" s="373"/>
      <c r="O13" s="373"/>
      <c r="P13" s="373"/>
      <c r="Q13" s="374"/>
    </row>
    <row r="14" spans="1:18" s="153" customFormat="1" x14ac:dyDescent="0.3">
      <c r="A14" s="51">
        <v>44908</v>
      </c>
      <c r="B14" s="54" t="s">
        <v>48</v>
      </c>
      <c r="C14" s="55"/>
      <c r="D14" s="56"/>
      <c r="E14" s="57"/>
      <c r="F14" s="58"/>
      <c r="G14" s="59" t="str">
        <f t="shared" si="0"/>
        <v>休</v>
      </c>
      <c r="H14" s="52"/>
      <c r="I14" s="52"/>
      <c r="J14" s="52"/>
      <c r="K14" s="53"/>
      <c r="L14" s="372"/>
      <c r="M14" s="373"/>
      <c r="N14" s="373"/>
      <c r="O14" s="373"/>
      <c r="P14" s="373"/>
      <c r="Q14" s="374"/>
    </row>
    <row r="15" spans="1:18" s="94" customFormat="1" x14ac:dyDescent="0.3">
      <c r="A15" s="51">
        <v>44909</v>
      </c>
      <c r="B15" s="54" t="s">
        <v>49</v>
      </c>
      <c r="C15" s="55">
        <v>21</v>
      </c>
      <c r="D15" s="56">
        <v>30</v>
      </c>
      <c r="E15" s="57">
        <v>2</v>
      </c>
      <c r="F15" s="58">
        <v>30</v>
      </c>
      <c r="G15" s="59">
        <f t="shared" si="0"/>
        <v>5</v>
      </c>
      <c r="H15" s="52">
        <v>1</v>
      </c>
      <c r="I15" s="52"/>
      <c r="J15" s="52"/>
      <c r="K15" s="53"/>
      <c r="L15" s="372"/>
      <c r="M15" s="373"/>
      <c r="N15" s="373"/>
      <c r="O15" s="373"/>
      <c r="P15" s="373"/>
      <c r="Q15" s="374"/>
    </row>
    <row r="16" spans="1:18" s="155" customFormat="1" x14ac:dyDescent="0.3">
      <c r="A16" s="51">
        <v>44910</v>
      </c>
      <c r="B16" s="54" t="s">
        <v>50</v>
      </c>
      <c r="C16" s="55">
        <v>20</v>
      </c>
      <c r="D16" s="56">
        <v>30</v>
      </c>
      <c r="E16" s="57">
        <v>3</v>
      </c>
      <c r="F16" s="58"/>
      <c r="G16" s="59">
        <f t="shared" si="0"/>
        <v>6.5</v>
      </c>
      <c r="H16" s="52">
        <v>1</v>
      </c>
      <c r="I16" s="52"/>
      <c r="J16" s="52"/>
      <c r="K16" s="53"/>
      <c r="L16" s="372"/>
      <c r="M16" s="373"/>
      <c r="N16" s="373"/>
      <c r="O16" s="373"/>
      <c r="P16" s="373"/>
      <c r="Q16" s="374"/>
    </row>
    <row r="17" spans="1:17" s="153" customFormat="1" x14ac:dyDescent="0.3">
      <c r="A17" s="51">
        <v>44911</v>
      </c>
      <c r="B17" s="54" t="s">
        <v>44</v>
      </c>
      <c r="C17" s="55">
        <v>21</v>
      </c>
      <c r="D17" s="56"/>
      <c r="E17" s="57">
        <v>3</v>
      </c>
      <c r="F17" s="58"/>
      <c r="G17" s="59">
        <f t="shared" si="0"/>
        <v>6</v>
      </c>
      <c r="H17" s="52">
        <v>1</v>
      </c>
      <c r="I17" s="52"/>
      <c r="J17" s="52"/>
      <c r="K17" s="53"/>
      <c r="L17" s="372"/>
      <c r="M17" s="373"/>
      <c r="N17" s="373"/>
      <c r="O17" s="373"/>
      <c r="P17" s="373"/>
      <c r="Q17" s="374"/>
    </row>
    <row r="18" spans="1:17" s="153" customFormat="1" x14ac:dyDescent="0.3">
      <c r="A18" s="330">
        <v>44912</v>
      </c>
      <c r="B18" s="331" t="s">
        <v>45</v>
      </c>
      <c r="C18" s="332"/>
      <c r="D18" s="333"/>
      <c r="E18" s="334"/>
      <c r="F18" s="335"/>
      <c r="G18" s="336" t="str">
        <f t="shared" si="0"/>
        <v>休</v>
      </c>
      <c r="H18" s="337"/>
      <c r="I18" s="337"/>
      <c r="J18" s="337"/>
      <c r="K18" s="338"/>
      <c r="L18" s="372"/>
      <c r="M18" s="373"/>
      <c r="N18" s="373"/>
      <c r="O18" s="373"/>
      <c r="P18" s="373"/>
      <c r="Q18" s="374"/>
    </row>
    <row r="19" spans="1:17" s="153" customFormat="1" x14ac:dyDescent="0.3">
      <c r="A19" s="339">
        <v>44913</v>
      </c>
      <c r="B19" s="340" t="s">
        <v>46</v>
      </c>
      <c r="C19" s="341"/>
      <c r="D19" s="342"/>
      <c r="E19" s="343"/>
      <c r="F19" s="344"/>
      <c r="G19" s="345" t="str">
        <f t="shared" si="0"/>
        <v>休</v>
      </c>
      <c r="H19" s="346"/>
      <c r="I19" s="346"/>
      <c r="J19" s="346"/>
      <c r="K19" s="347"/>
      <c r="L19" s="372"/>
      <c r="M19" s="373"/>
      <c r="N19" s="373"/>
      <c r="O19" s="373"/>
      <c r="P19" s="373"/>
      <c r="Q19" s="374"/>
    </row>
    <row r="20" spans="1:17" s="153" customFormat="1" x14ac:dyDescent="0.3">
      <c r="A20" s="51">
        <v>44914</v>
      </c>
      <c r="B20" s="54" t="s">
        <v>47</v>
      </c>
      <c r="C20" s="55">
        <v>21</v>
      </c>
      <c r="D20" s="56"/>
      <c r="E20" s="57">
        <v>2</v>
      </c>
      <c r="F20" s="58"/>
      <c r="G20" s="59">
        <f t="shared" si="0"/>
        <v>5</v>
      </c>
      <c r="H20" s="52">
        <v>1</v>
      </c>
      <c r="I20" s="52"/>
      <c r="J20" s="52"/>
      <c r="K20" s="53"/>
      <c r="L20" s="372"/>
      <c r="M20" s="373"/>
      <c r="N20" s="373"/>
      <c r="O20" s="373"/>
      <c r="P20" s="373"/>
      <c r="Q20" s="374"/>
    </row>
    <row r="21" spans="1:17" s="153" customFormat="1" x14ac:dyDescent="0.3">
      <c r="A21" s="51">
        <v>44915</v>
      </c>
      <c r="B21" s="54" t="s">
        <v>48</v>
      </c>
      <c r="C21" s="55">
        <v>21</v>
      </c>
      <c r="D21" s="56"/>
      <c r="E21" s="57">
        <v>3</v>
      </c>
      <c r="F21" s="58"/>
      <c r="G21" s="59">
        <f t="shared" si="0"/>
        <v>6</v>
      </c>
      <c r="H21" s="52">
        <v>1</v>
      </c>
      <c r="I21" s="52"/>
      <c r="J21" s="52"/>
      <c r="K21" s="53"/>
      <c r="L21" s="372"/>
      <c r="M21" s="373"/>
      <c r="N21" s="373"/>
      <c r="O21" s="373"/>
      <c r="P21" s="373"/>
      <c r="Q21" s="374"/>
    </row>
    <row r="22" spans="1:17" s="94" customFormat="1" x14ac:dyDescent="0.3">
      <c r="A22" s="51">
        <v>44916</v>
      </c>
      <c r="B22" s="54" t="s">
        <v>49</v>
      </c>
      <c r="C22" s="55">
        <v>22</v>
      </c>
      <c r="D22" s="56"/>
      <c r="E22" s="57">
        <v>2</v>
      </c>
      <c r="F22" s="58"/>
      <c r="G22" s="59">
        <f t="shared" si="0"/>
        <v>4</v>
      </c>
      <c r="H22" s="52">
        <v>1</v>
      </c>
      <c r="I22" s="52"/>
      <c r="J22" s="52"/>
      <c r="K22" s="53"/>
      <c r="L22" s="372"/>
      <c r="M22" s="373"/>
      <c r="N22" s="373"/>
      <c r="O22" s="373"/>
      <c r="P22" s="373"/>
      <c r="Q22" s="374"/>
    </row>
    <row r="23" spans="1:17" s="155" customFormat="1" x14ac:dyDescent="0.3">
      <c r="A23" s="51">
        <v>44917</v>
      </c>
      <c r="B23" s="54" t="s">
        <v>50</v>
      </c>
      <c r="C23" s="55">
        <v>21</v>
      </c>
      <c r="D23" s="56"/>
      <c r="E23" s="57">
        <v>3</v>
      </c>
      <c r="F23" s="58">
        <v>30</v>
      </c>
      <c r="G23" s="59">
        <f t="shared" si="0"/>
        <v>6.5</v>
      </c>
      <c r="H23" s="52">
        <v>1</v>
      </c>
      <c r="I23" s="52"/>
      <c r="J23" s="52"/>
      <c r="K23" s="53"/>
      <c r="L23" s="372"/>
      <c r="M23" s="373"/>
      <c r="N23" s="373"/>
      <c r="O23" s="373"/>
      <c r="P23" s="373"/>
      <c r="Q23" s="374"/>
    </row>
    <row r="24" spans="1:17" s="153" customFormat="1" x14ac:dyDescent="0.3">
      <c r="A24" s="51">
        <v>44918</v>
      </c>
      <c r="B24" s="54" t="s">
        <v>44</v>
      </c>
      <c r="C24" s="55">
        <v>21</v>
      </c>
      <c r="D24" s="56">
        <v>30</v>
      </c>
      <c r="E24" s="57">
        <v>2</v>
      </c>
      <c r="F24" s="58">
        <v>30</v>
      </c>
      <c r="G24" s="59">
        <f>IF(AND(C24=0,E24=0,D24=0,F24=0),"休",IF(OR(C24=0,E24=0,),"시간확인",IF(C24&gt;E24,IF(D24&gt;0,((24-C24-1)+E24)+(((60-D24)+F24)/60),((24-C24)+E24)+((D24+F24)/60)),IF(D24&gt;0,(E24-C24-1)+(((60-D24)+F24)/60),(E24-C24)+((D24+F24)/60)))))</f>
        <v>5</v>
      </c>
      <c r="H24" s="52">
        <v>1</v>
      </c>
      <c r="I24" s="52"/>
      <c r="J24" s="52"/>
      <c r="K24" s="53"/>
      <c r="L24" s="372"/>
      <c r="M24" s="373"/>
      <c r="N24" s="373"/>
      <c r="O24" s="373"/>
      <c r="P24" s="373"/>
      <c r="Q24" s="374"/>
    </row>
    <row r="25" spans="1:17" s="153" customFormat="1" x14ac:dyDescent="0.3">
      <c r="A25" s="330">
        <v>44919</v>
      </c>
      <c r="B25" s="331" t="s">
        <v>45</v>
      </c>
      <c r="C25" s="332"/>
      <c r="D25" s="333"/>
      <c r="E25" s="334"/>
      <c r="F25" s="335"/>
      <c r="G25" s="336" t="str">
        <f t="shared" si="0"/>
        <v>休</v>
      </c>
      <c r="H25" s="337"/>
      <c r="I25" s="337"/>
      <c r="J25" s="337" t="s">
        <v>102</v>
      </c>
      <c r="K25" s="338"/>
      <c r="L25" s="372"/>
      <c r="M25" s="373"/>
      <c r="N25" s="373"/>
      <c r="O25" s="373"/>
      <c r="P25" s="373"/>
      <c r="Q25" s="374"/>
    </row>
    <row r="26" spans="1:17" s="153" customFormat="1" x14ac:dyDescent="0.3">
      <c r="A26" s="339">
        <v>44920</v>
      </c>
      <c r="B26" s="340" t="s">
        <v>46</v>
      </c>
      <c r="C26" s="341"/>
      <c r="D26" s="342"/>
      <c r="E26" s="343"/>
      <c r="F26" s="344"/>
      <c r="G26" s="345" t="str">
        <f t="shared" si="0"/>
        <v>休</v>
      </c>
      <c r="H26" s="346"/>
      <c r="I26" s="346"/>
      <c r="J26" s="346"/>
      <c r="K26" s="347"/>
      <c r="L26" s="372"/>
      <c r="M26" s="373"/>
      <c r="N26" s="373"/>
      <c r="O26" s="373"/>
      <c r="P26" s="373"/>
      <c r="Q26" s="374"/>
    </row>
    <row r="27" spans="1:17" s="153" customFormat="1" ht="17.25" thickBot="1" x14ac:dyDescent="0.35">
      <c r="A27" s="51">
        <v>44921</v>
      </c>
      <c r="B27" s="54" t="s">
        <v>47</v>
      </c>
      <c r="C27" s="55">
        <v>21</v>
      </c>
      <c r="D27" s="56"/>
      <c r="E27" s="57">
        <v>1</v>
      </c>
      <c r="F27" s="58">
        <v>30</v>
      </c>
      <c r="G27" s="59">
        <f t="shared" si="0"/>
        <v>4.5</v>
      </c>
      <c r="H27" s="52">
        <v>1</v>
      </c>
      <c r="I27" s="52"/>
      <c r="J27" s="52"/>
      <c r="K27" s="53"/>
      <c r="L27" s="375"/>
      <c r="M27" s="376"/>
      <c r="N27" s="376"/>
      <c r="O27" s="376"/>
      <c r="P27" s="376"/>
      <c r="Q27" s="377"/>
    </row>
    <row r="28" spans="1:17" s="153" customFormat="1" x14ac:dyDescent="0.3">
      <c r="A28" s="51">
        <v>44922</v>
      </c>
      <c r="B28" s="54" t="s">
        <v>48</v>
      </c>
      <c r="C28" s="55">
        <v>20</v>
      </c>
      <c r="D28" s="56"/>
      <c r="E28" s="57">
        <v>2</v>
      </c>
      <c r="F28" s="58"/>
      <c r="G28" s="59">
        <f>IF(AND(C28=0,E28=0,D28=0,F28=0),"休",IF(OR(C28=0,E28=0,),"시간확인",IF(C28&gt;E28,IF(D28&gt;0,((24-C28-1)+E28)+(((60-D28)+F28)/60),((24-C28)+E28)+((D28+F28)/60)),IF(D28&gt;0,(E28-C28-1)+(((60-D28)+F28)/60),(E28-C28)+((D28+F28)/60)))))</f>
        <v>6</v>
      </c>
      <c r="H28" s="52">
        <v>1</v>
      </c>
      <c r="I28" s="52"/>
      <c r="J28" s="52"/>
      <c r="K28" s="53"/>
    </row>
    <row r="29" spans="1:17" s="94" customFormat="1" x14ac:dyDescent="0.3">
      <c r="A29" s="51">
        <v>44923</v>
      </c>
      <c r="B29" s="54" t="s">
        <v>49</v>
      </c>
      <c r="C29" s="55">
        <v>21</v>
      </c>
      <c r="D29" s="56"/>
      <c r="E29" s="57">
        <v>1</v>
      </c>
      <c r="F29" s="58"/>
      <c r="G29" s="59">
        <f>IF(AND(C29=0,E29=0,D29=0,F29=0),"休",IF(OR(C29=0,E29=0,),"시간확인",IF(C29&gt;E29,IF(D29&gt;0,((24-C29-1)+E29)+(((60-D29)+F29)/60),((24-C29)+E29)+((D29+F29)/60)),IF(D29&gt;0,(E29-C29-1)+(((60-D29)+F29)/60),(E29-C29)+((D29+F29)/60)))))</f>
        <v>4</v>
      </c>
      <c r="H29" s="52">
        <v>1</v>
      </c>
      <c r="I29" s="52"/>
      <c r="J29" s="52"/>
      <c r="K29" s="53"/>
    </row>
    <row r="30" spans="1:17" s="155" customFormat="1" x14ac:dyDescent="0.3">
      <c r="A30" s="51">
        <v>44924</v>
      </c>
      <c r="B30" s="54" t="s">
        <v>50</v>
      </c>
      <c r="C30" s="55">
        <v>20</v>
      </c>
      <c r="D30" s="56"/>
      <c r="E30" s="57">
        <v>1</v>
      </c>
      <c r="F30" s="58">
        <v>30</v>
      </c>
      <c r="G30" s="59">
        <f>IF(AND(C30=0,E30=0,D30=0,F30=0),"休",IF(OR(C30=0,E30=0,),"시간확인",IF(C30&gt;E30,IF(D30&gt;0,((24-C30-1)+E30)+(((60-D30)+F30)/60),((24-C30)+E30)+((D30+F30)/60)),IF(D30&gt;0,(E30-C30-1)+(((60-D30)+F30)/60),(E30-C30)+((D30+F30)/60)))))</f>
        <v>5.5</v>
      </c>
      <c r="H30" s="52">
        <v>1</v>
      </c>
      <c r="I30" s="52"/>
      <c r="J30" s="52"/>
      <c r="K30" s="53"/>
    </row>
    <row r="31" spans="1:17" s="153" customFormat="1" x14ac:dyDescent="0.3">
      <c r="A31" s="51">
        <v>44925</v>
      </c>
      <c r="B31" s="54" t="s">
        <v>44</v>
      </c>
      <c r="C31" s="55">
        <v>20</v>
      </c>
      <c r="D31" s="56">
        <v>30</v>
      </c>
      <c r="E31" s="57">
        <v>2</v>
      </c>
      <c r="F31" s="58"/>
      <c r="G31" s="59">
        <f>IF(AND(C31=0,E31=0,D31=0,F31=0),"休",IF(OR(C31=0,E31=0,),"시간확인",IF(C31&gt;E31,IF(D31&gt;0,((24-C31-1)+E31)+(((60-D31)+F31)/60),((24-C31)+E31)+((D31+F31)/60)),IF(D31&gt;0,(E31-C31-1)+(((60-D31)+F31)/60),(E31-C31)+((D31+F31)/60)))))</f>
        <v>5.5</v>
      </c>
      <c r="H31" s="52">
        <v>1</v>
      </c>
      <c r="I31" s="52"/>
      <c r="J31" s="52"/>
      <c r="K31" s="53"/>
    </row>
    <row r="32" spans="1:17" s="153" customFormat="1" x14ac:dyDescent="0.3">
      <c r="A32" s="330">
        <v>44926</v>
      </c>
      <c r="B32" s="331" t="s">
        <v>45</v>
      </c>
      <c r="C32" s="332"/>
      <c r="D32" s="333"/>
      <c r="E32" s="334"/>
      <c r="F32" s="335"/>
      <c r="G32" s="336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337"/>
      <c r="I32" s="337"/>
      <c r="J32" s="337"/>
      <c r="K32" s="338"/>
    </row>
    <row r="33" spans="1:18" s="153" customFormat="1" x14ac:dyDescent="0.3">
      <c r="A33" s="51"/>
      <c r="B33" s="54"/>
      <c r="C33" s="55"/>
      <c r="D33" s="56"/>
      <c r="E33" s="57"/>
      <c r="F33" s="58"/>
      <c r="G33" s="59"/>
      <c r="H33" s="52"/>
      <c r="I33" s="52"/>
      <c r="J33" s="52"/>
      <c r="K33" s="53"/>
    </row>
    <row r="34" spans="1:18" s="153" customFormat="1" ht="17.25" thickBot="1" x14ac:dyDescent="0.35">
      <c r="A34" s="51"/>
      <c r="B34" s="54"/>
      <c r="C34" s="55"/>
      <c r="D34" s="56"/>
      <c r="E34" s="57"/>
      <c r="F34" s="58"/>
      <c r="G34" s="59"/>
      <c r="H34" s="52"/>
      <c r="I34" s="52"/>
      <c r="J34" s="281">
        <f>SUM(J2:J33)</f>
        <v>0</v>
      </c>
      <c r="K34" s="12"/>
      <c r="L34" s="12"/>
      <c r="M34" s="12"/>
      <c r="N34" s="12"/>
      <c r="O34" s="12"/>
      <c r="P34" s="12"/>
      <c r="Q34" s="12"/>
    </row>
    <row r="35" spans="1:18" ht="18" thickTop="1" thickBot="1" x14ac:dyDescent="0.35">
      <c r="A35" s="12"/>
      <c r="B35" s="12"/>
      <c r="C35" s="12"/>
      <c r="D35" s="12"/>
      <c r="E35" s="12"/>
      <c r="F35" s="12"/>
      <c r="G35" s="279">
        <f>SUM(G2:G34)</f>
        <v>106.5</v>
      </c>
      <c r="H35" s="280">
        <f>SUM(H2:H34)</f>
        <v>20</v>
      </c>
      <c r="I35" s="281">
        <f>SUM(I2:I34)</f>
        <v>0</v>
      </c>
      <c r="J35" s="281">
        <f>SUM(J2:J34)</f>
        <v>0</v>
      </c>
      <c r="K35" s="12"/>
      <c r="L35" s="12"/>
      <c r="M35" s="12"/>
      <c r="N35" s="12"/>
      <c r="O35" s="12"/>
      <c r="P35" s="12"/>
      <c r="Q35" s="12"/>
      <c r="R35" s="12"/>
    </row>
    <row r="36" spans="1:18" ht="18" thickTop="1" thickBo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7.25" thickBot="1" x14ac:dyDescent="0.35">
      <c r="A37" s="12"/>
      <c r="B37" s="12"/>
      <c r="C37" s="378" t="s">
        <v>10</v>
      </c>
      <c r="D37" s="379"/>
      <c r="E37" s="380"/>
      <c r="F37" s="381"/>
      <c r="G37" s="382"/>
      <c r="H37" s="12"/>
      <c r="I37" s="282" t="s">
        <v>19</v>
      </c>
      <c r="J37" s="283" t="s">
        <v>21</v>
      </c>
      <c r="K37" s="284" t="s">
        <v>22</v>
      </c>
      <c r="L37" s="12"/>
      <c r="M37" s="310" t="s">
        <v>11</v>
      </c>
      <c r="N37" s="383" t="s">
        <v>12</v>
      </c>
      <c r="O37" s="384"/>
      <c r="P37" s="385" t="s">
        <v>13</v>
      </c>
      <c r="Q37" s="384"/>
      <c r="R37" s="12"/>
    </row>
    <row r="38" spans="1:18" x14ac:dyDescent="0.3">
      <c r="A38" s="12"/>
      <c r="B38" s="12"/>
      <c r="C38" s="355" t="s">
        <v>26</v>
      </c>
      <c r="D38" s="356"/>
      <c r="E38" s="357" t="e">
        <f>E37*J38/K38</f>
        <v>#DIV/0!</v>
      </c>
      <c r="F38" s="358"/>
      <c r="G38" s="359"/>
      <c r="H38" s="12"/>
      <c r="I38" s="360" t="s">
        <v>25</v>
      </c>
      <c r="J38" s="285"/>
      <c r="K38" s="286"/>
      <c r="L38" s="12"/>
      <c r="M38" s="363">
        <v>25</v>
      </c>
      <c r="N38" s="287"/>
      <c r="O38" s="288"/>
      <c r="P38" s="289"/>
      <c r="Q38" s="288"/>
      <c r="R38" s="12"/>
    </row>
    <row r="39" spans="1:18" x14ac:dyDescent="0.3">
      <c r="A39" s="12"/>
      <c r="B39" s="12"/>
      <c r="C39" s="355" t="s">
        <v>28</v>
      </c>
      <c r="D39" s="356"/>
      <c r="E39" s="357">
        <f>I35</f>
        <v>0</v>
      </c>
      <c r="F39" s="358"/>
      <c r="G39" s="359"/>
      <c r="H39" s="12"/>
      <c r="I39" s="361"/>
      <c r="J39" s="290" t="s">
        <v>23</v>
      </c>
      <c r="K39" s="286"/>
      <c r="L39" s="291"/>
      <c r="M39" s="364"/>
      <c r="N39" s="292" t="s">
        <v>14</v>
      </c>
      <c r="O39" s="53" t="s">
        <v>15</v>
      </c>
      <c r="P39" s="293" t="s">
        <v>14</v>
      </c>
      <c r="Q39" s="53" t="s">
        <v>16</v>
      </c>
      <c r="R39" s="12"/>
    </row>
    <row r="40" spans="1:18" ht="17.25" thickBot="1" x14ac:dyDescent="0.35">
      <c r="A40" s="12"/>
      <c r="B40" s="12"/>
      <c r="C40" s="355" t="s">
        <v>29</v>
      </c>
      <c r="D40" s="356"/>
      <c r="E40" s="366">
        <f>J35</f>
        <v>0</v>
      </c>
      <c r="F40" s="367"/>
      <c r="G40" s="368"/>
      <c r="H40" s="12"/>
      <c r="I40" s="362"/>
      <c r="J40" s="294" t="s">
        <v>24</v>
      </c>
      <c r="K40" s="295"/>
      <c r="L40" s="291"/>
      <c r="M40" s="365"/>
      <c r="N40" s="292" t="s">
        <v>17</v>
      </c>
      <c r="O40" s="53">
        <v>300</v>
      </c>
      <c r="P40" s="293" t="s">
        <v>18</v>
      </c>
      <c r="Q40" s="53">
        <v>1.8</v>
      </c>
      <c r="R40" s="12"/>
    </row>
    <row r="41" spans="1:18" x14ac:dyDescent="0.3">
      <c r="A41" s="12"/>
      <c r="B41" s="12"/>
      <c r="C41" s="355" t="s">
        <v>30</v>
      </c>
      <c r="D41" s="356"/>
      <c r="E41" s="366"/>
      <c r="F41" s="367"/>
      <c r="G41" s="368"/>
      <c r="H41" s="12"/>
      <c r="I41" s="296"/>
      <c r="J41" s="296"/>
      <c r="K41" s="296"/>
      <c r="L41" s="296"/>
      <c r="N41" s="292">
        <v>10</v>
      </c>
      <c r="O41" s="53">
        <v>310</v>
      </c>
      <c r="P41" s="293">
        <v>5</v>
      </c>
      <c r="Q41" s="53">
        <v>1.9</v>
      </c>
      <c r="R41" s="12"/>
    </row>
    <row r="42" spans="1:18" ht="17.25" thickBot="1" x14ac:dyDescent="0.35">
      <c r="A42" s="12"/>
      <c r="B42" s="12"/>
      <c r="C42" s="355" t="s">
        <v>31</v>
      </c>
      <c r="D42" s="356"/>
      <c r="E42" s="366" t="e">
        <f>E38-E39-E40</f>
        <v>#DIV/0!</v>
      </c>
      <c r="F42" s="367"/>
      <c r="G42" s="368"/>
      <c r="H42" s="12" t="s">
        <v>261</v>
      </c>
      <c r="I42" s="12"/>
      <c r="J42" s="12"/>
      <c r="K42" s="297"/>
      <c r="L42" s="12"/>
      <c r="M42" s="12"/>
      <c r="N42" s="292">
        <v>15</v>
      </c>
      <c r="O42" s="53">
        <v>320</v>
      </c>
      <c r="P42" s="293">
        <v>10</v>
      </c>
      <c r="Q42" s="53">
        <v>2</v>
      </c>
      <c r="R42" s="12"/>
    </row>
    <row r="43" spans="1:18" x14ac:dyDescent="0.3">
      <c r="A43" s="12"/>
      <c r="B43" s="12"/>
      <c r="C43" s="355" t="s">
        <v>27</v>
      </c>
      <c r="D43" s="356"/>
      <c r="E43" s="389" t="e">
        <f>E42*0.033</f>
        <v>#DIV/0!</v>
      </c>
      <c r="F43" s="367"/>
      <c r="G43" s="368"/>
      <c r="H43" s="12"/>
      <c r="I43" s="282" t="s">
        <v>20</v>
      </c>
      <c r="J43" s="298" t="s">
        <v>33</v>
      </c>
      <c r="K43" s="299" t="s">
        <v>34</v>
      </c>
      <c r="L43" s="12"/>
      <c r="M43" s="300" t="s">
        <v>11</v>
      </c>
      <c r="N43" s="292">
        <v>20</v>
      </c>
      <c r="O43" s="53">
        <v>330</v>
      </c>
      <c r="P43" s="293">
        <v>15</v>
      </c>
      <c r="Q43" s="53">
        <v>2.1</v>
      </c>
      <c r="R43" s="12"/>
    </row>
    <row r="44" spans="1:18" ht="17.25" thickBot="1" x14ac:dyDescent="0.35">
      <c r="A44" s="12"/>
      <c r="B44" s="12"/>
      <c r="C44" s="390" t="s">
        <v>32</v>
      </c>
      <c r="D44" s="391"/>
      <c r="E44" s="392" t="e">
        <f>E42-E41-E43</f>
        <v>#DIV/0!</v>
      </c>
      <c r="F44" s="393"/>
      <c r="G44" s="394"/>
      <c r="H44" s="12"/>
      <c r="I44" s="395"/>
      <c r="J44" s="301"/>
      <c r="K44" s="302"/>
      <c r="L44" s="408"/>
      <c r="M44" s="397"/>
      <c r="N44" s="292">
        <v>25</v>
      </c>
      <c r="O44" s="53">
        <v>340</v>
      </c>
      <c r="P44" s="293">
        <v>20</v>
      </c>
      <c r="Q44" s="53">
        <v>2.2000000000000002</v>
      </c>
      <c r="R44" s="12"/>
    </row>
    <row r="45" spans="1:18" ht="17.25" thickBot="1" x14ac:dyDescent="0.35">
      <c r="A45" s="12"/>
      <c r="B45" s="12"/>
      <c r="C45" s="12"/>
      <c r="D45" s="12"/>
      <c r="E45" s="12"/>
      <c r="F45" s="12"/>
      <c r="G45" s="303"/>
      <c r="H45" s="12"/>
      <c r="I45" s="396"/>
      <c r="J45" s="304" t="s">
        <v>35</v>
      </c>
      <c r="K45" s="305"/>
      <c r="L45" s="408"/>
      <c r="M45" s="365"/>
      <c r="N45" s="292">
        <v>30</v>
      </c>
      <c r="O45" s="53">
        <v>350</v>
      </c>
      <c r="P45" s="293">
        <v>25</v>
      </c>
      <c r="Q45" s="53">
        <v>2.2999999999999998</v>
      </c>
      <c r="R45" s="12"/>
    </row>
    <row r="46" spans="1:18" ht="17.25" thickBot="1" x14ac:dyDescent="0.35">
      <c r="A46" s="12"/>
      <c r="B46" s="12"/>
      <c r="C46" s="12"/>
      <c r="D46" s="12"/>
      <c r="E46" s="12"/>
      <c r="F46" s="12"/>
      <c r="G46" s="12"/>
      <c r="H46" s="303"/>
      <c r="I46" s="398"/>
      <c r="J46" s="398"/>
      <c r="K46" s="398"/>
      <c r="L46" s="398"/>
      <c r="N46" s="292">
        <v>35</v>
      </c>
      <c r="O46" s="53">
        <v>360</v>
      </c>
      <c r="P46" s="293">
        <v>30</v>
      </c>
      <c r="Q46" s="53">
        <v>2.4</v>
      </c>
      <c r="R46" s="12"/>
    </row>
    <row r="47" spans="1:18" ht="17.25" thickBot="1" x14ac:dyDescent="0.35">
      <c r="A47" s="12"/>
      <c r="B47" s="12"/>
      <c r="C47" s="12"/>
      <c r="D47" s="12"/>
      <c r="E47" s="12"/>
      <c r="F47" s="12"/>
      <c r="G47" s="12"/>
      <c r="H47" s="12"/>
      <c r="I47" s="399" t="s">
        <v>36</v>
      </c>
      <c r="J47" s="400"/>
      <c r="K47" s="401"/>
      <c r="L47" s="12"/>
      <c r="M47" s="12"/>
      <c r="N47" s="292">
        <v>40</v>
      </c>
      <c r="O47" s="53">
        <v>370</v>
      </c>
      <c r="P47" s="293">
        <v>35</v>
      </c>
      <c r="Q47" s="53">
        <v>2.5</v>
      </c>
      <c r="R47" s="12"/>
    </row>
    <row r="48" spans="1:18" x14ac:dyDescent="0.3">
      <c r="A48" s="12"/>
      <c r="B48" s="12"/>
      <c r="C48" s="12"/>
      <c r="D48" s="12"/>
      <c r="E48" s="12"/>
      <c r="F48" s="12"/>
      <c r="G48" s="306"/>
      <c r="H48" s="12"/>
      <c r="I48" s="402"/>
      <c r="J48" s="403"/>
      <c r="K48" s="404"/>
      <c r="L48" s="12"/>
      <c r="M48" s="12"/>
      <c r="N48" s="292">
        <v>45</v>
      </c>
      <c r="O48" s="53">
        <v>380</v>
      </c>
      <c r="P48" s="293">
        <v>40</v>
      </c>
      <c r="Q48" s="53">
        <v>2.6</v>
      </c>
      <c r="R48" s="12"/>
    </row>
    <row r="49" spans="1:18" x14ac:dyDescent="0.3">
      <c r="A49" s="12"/>
      <c r="B49" s="12"/>
      <c r="C49" s="12"/>
      <c r="D49" s="12"/>
      <c r="E49" s="12"/>
      <c r="F49" s="12"/>
      <c r="G49" s="12"/>
      <c r="H49" s="12"/>
      <c r="I49" s="405"/>
      <c r="J49" s="406"/>
      <c r="K49" s="407"/>
      <c r="L49" s="12"/>
      <c r="M49" s="12"/>
      <c r="N49" s="292">
        <v>50</v>
      </c>
      <c r="O49" s="53">
        <v>390</v>
      </c>
      <c r="P49" s="293">
        <v>45</v>
      </c>
      <c r="Q49" s="53">
        <v>2.7</v>
      </c>
      <c r="R49" s="12"/>
    </row>
    <row r="50" spans="1:18" ht="17.25" thickBot="1" x14ac:dyDescent="0.35">
      <c r="A50" s="12"/>
      <c r="B50" s="12"/>
      <c r="C50" s="12"/>
      <c r="D50" s="12"/>
      <c r="E50" s="12"/>
      <c r="F50" s="12"/>
      <c r="G50" s="12"/>
      <c r="H50" s="12"/>
      <c r="I50" s="386"/>
      <c r="J50" s="387"/>
      <c r="K50" s="388"/>
      <c r="L50" s="12"/>
      <c r="M50" s="12"/>
      <c r="N50" s="292">
        <v>55</v>
      </c>
      <c r="O50" s="53">
        <v>400</v>
      </c>
      <c r="P50" s="293">
        <v>50</v>
      </c>
      <c r="Q50" s="53">
        <v>2.8</v>
      </c>
      <c r="R50" s="12"/>
    </row>
    <row r="51" spans="1:1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92">
        <v>60</v>
      </c>
      <c r="O51" s="53">
        <v>410</v>
      </c>
      <c r="P51" s="293">
        <v>55</v>
      </c>
      <c r="Q51" s="53">
        <v>2.9</v>
      </c>
      <c r="R51" s="12"/>
    </row>
    <row r="52" spans="1:1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92">
        <v>65</v>
      </c>
      <c r="O52" s="53">
        <v>420</v>
      </c>
      <c r="P52" s="293">
        <v>60</v>
      </c>
      <c r="Q52" s="53">
        <v>3</v>
      </c>
      <c r="R52" s="12"/>
    </row>
    <row r="53" spans="1:18" ht="17.2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307">
        <v>70</v>
      </c>
      <c r="O53" s="308">
        <v>430</v>
      </c>
      <c r="P53" s="309">
        <v>65</v>
      </c>
      <c r="Q53" s="308">
        <v>3.1</v>
      </c>
      <c r="R53" s="12"/>
    </row>
    <row r="54" spans="1:1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92">
        <v>75</v>
      </c>
      <c r="O54" s="53">
        <v>440</v>
      </c>
      <c r="P54" s="293">
        <v>70</v>
      </c>
      <c r="Q54" s="53">
        <v>3.2</v>
      </c>
      <c r="R54" s="12"/>
    </row>
    <row r="55" spans="1:18" ht="17.25" thickBot="1" x14ac:dyDescent="0.35">
      <c r="N55" s="307">
        <v>80</v>
      </c>
      <c r="O55" s="308">
        <v>450</v>
      </c>
      <c r="P55" s="309">
        <v>75</v>
      </c>
      <c r="Q55" s="308">
        <v>3.3</v>
      </c>
    </row>
    <row r="56" spans="1:18" x14ac:dyDescent="0.3">
      <c r="N56" s="292">
        <v>85</v>
      </c>
      <c r="O56" s="53">
        <v>460</v>
      </c>
      <c r="P56" s="293">
        <v>80</v>
      </c>
      <c r="Q56" s="53">
        <v>3.4</v>
      </c>
    </row>
    <row r="57" spans="1:18" ht="17.25" thickBot="1" x14ac:dyDescent="0.35">
      <c r="N57" s="307">
        <v>90</v>
      </c>
      <c r="O57" s="308">
        <v>470</v>
      </c>
      <c r="P57" s="309">
        <v>85</v>
      </c>
      <c r="Q57" s="308">
        <v>3.5</v>
      </c>
    </row>
    <row r="58" spans="1:18" x14ac:dyDescent="0.3">
      <c r="N58" s="292">
        <v>95</v>
      </c>
      <c r="O58" s="53">
        <v>480</v>
      </c>
      <c r="P58" s="293">
        <v>90</v>
      </c>
      <c r="Q58" s="53">
        <v>3.6</v>
      </c>
    </row>
    <row r="59" spans="1:18" ht="17.25" thickBot="1" x14ac:dyDescent="0.35">
      <c r="N59" s="307">
        <v>100</v>
      </c>
      <c r="O59" s="308">
        <v>490</v>
      </c>
      <c r="P59" s="309">
        <v>95</v>
      </c>
      <c r="Q59" s="308">
        <v>3.7</v>
      </c>
    </row>
    <row r="60" spans="1:18" x14ac:dyDescent="0.3">
      <c r="N60" s="292">
        <v>105</v>
      </c>
      <c r="O60" s="53">
        <v>500</v>
      </c>
      <c r="P60" s="293">
        <v>100</v>
      </c>
      <c r="Q60" s="53">
        <v>3.8</v>
      </c>
    </row>
    <row r="61" spans="1:18" ht="17.25" thickBot="1" x14ac:dyDescent="0.35">
      <c r="N61" s="307">
        <v>110</v>
      </c>
      <c r="O61" s="308">
        <v>510</v>
      </c>
      <c r="P61" s="309">
        <v>105</v>
      </c>
      <c r="Q61" s="308">
        <v>3.9</v>
      </c>
    </row>
    <row r="62" spans="1:18" x14ac:dyDescent="0.3">
      <c r="N62" s="292">
        <v>115</v>
      </c>
      <c r="O62" s="53">
        <v>520</v>
      </c>
      <c r="P62" s="293">
        <v>110</v>
      </c>
      <c r="Q62" s="53">
        <v>4</v>
      </c>
    </row>
    <row r="63" spans="1:18" ht="17.25" thickBot="1" x14ac:dyDescent="0.35">
      <c r="N63" s="307">
        <v>120</v>
      </c>
      <c r="O63" s="308">
        <v>530</v>
      </c>
      <c r="P63" s="309">
        <v>115</v>
      </c>
      <c r="Q63" s="308">
        <v>4.0999999999999996</v>
      </c>
    </row>
  </sheetData>
  <protectedRanges>
    <protectedRange sqref="F34 H34:I34 C34:D34" name="범위2_1_1_1_2_2_1_1_1_2_1_2_1_1_1_1_1"/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M44:M45"/>
    <mergeCell ref="I46:L46"/>
    <mergeCell ref="I47:K47"/>
    <mergeCell ref="I48:K48"/>
    <mergeCell ref="I49:K49"/>
    <mergeCell ref="L44:L45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L1:Q27"/>
    <mergeCell ref="C37:D37"/>
    <mergeCell ref="E37:G37"/>
    <mergeCell ref="N37:O37"/>
    <mergeCell ref="P37:Q37"/>
    <mergeCell ref="C38:D38"/>
    <mergeCell ref="E38:G38"/>
    <mergeCell ref="I38:I40"/>
    <mergeCell ref="M38:M40"/>
    <mergeCell ref="C39:D39"/>
    <mergeCell ref="E39:G39"/>
    <mergeCell ref="C40:D40"/>
    <mergeCell ref="E40:G40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R63"/>
  <sheetViews>
    <sheetView tabSelected="1" zoomScale="85" zoomScaleNormal="85" workbookViewId="0">
      <pane ySplit="1" topLeftCell="A13" activePane="bottomLeft" state="frozen"/>
      <selection activeCell="B29" sqref="B29"/>
      <selection pane="bottomLeft" activeCell="E31" sqref="E31"/>
    </sheetView>
  </sheetViews>
  <sheetFormatPr defaultColWidth="12.375" defaultRowHeight="16.5" x14ac:dyDescent="0.3"/>
  <cols>
    <col min="1" max="1" width="12.375" style="131" customWidth="1"/>
    <col min="2" max="2" width="4.375" style="131" customWidth="1"/>
    <col min="3" max="3" width="4.5" style="131" customWidth="1"/>
    <col min="4" max="4" width="4.25" style="131" customWidth="1"/>
    <col min="5" max="5" width="4.375" style="131" customWidth="1"/>
    <col min="6" max="6" width="4.25" style="131" customWidth="1"/>
    <col min="7" max="7" width="8.375" style="131" customWidth="1"/>
    <col min="8" max="8" width="9.625" style="131" customWidth="1"/>
    <col min="9" max="9" width="11.5" style="131" customWidth="1"/>
    <col min="10" max="10" width="11" style="131" bestFit="1" customWidth="1"/>
    <col min="11" max="11" width="12" style="131" customWidth="1"/>
    <col min="12" max="255" width="9" style="131" customWidth="1"/>
    <col min="256" max="16384" width="12.375" style="131"/>
  </cols>
  <sheetData>
    <row r="1" spans="1:18" s="12" customFormat="1" ht="17.25" customHeight="1" thickBot="1" x14ac:dyDescent="0.35">
      <c r="A1" s="270" t="s">
        <v>2</v>
      </c>
      <c r="B1" s="271" t="s">
        <v>3</v>
      </c>
      <c r="C1" s="272" t="s">
        <v>4</v>
      </c>
      <c r="D1" s="273" t="s">
        <v>5</v>
      </c>
      <c r="E1" s="274" t="s">
        <v>4</v>
      </c>
      <c r="F1" s="275" t="s">
        <v>5</v>
      </c>
      <c r="G1" s="276" t="s">
        <v>6</v>
      </c>
      <c r="H1" s="277" t="s">
        <v>7</v>
      </c>
      <c r="I1" s="277" t="s">
        <v>28</v>
      </c>
      <c r="J1" s="276" t="s">
        <v>43</v>
      </c>
      <c r="K1" s="278" t="s">
        <v>8</v>
      </c>
      <c r="L1" s="369" t="s">
        <v>9</v>
      </c>
      <c r="M1" s="370"/>
      <c r="N1" s="370"/>
      <c r="O1" s="370"/>
      <c r="P1" s="370"/>
      <c r="Q1" s="371"/>
      <c r="R1" s="12">
        <v>45</v>
      </c>
    </row>
    <row r="2" spans="1:18" s="155" customFormat="1" ht="15.75" customHeight="1" thickTop="1" x14ac:dyDescent="0.3">
      <c r="A2" s="51">
        <v>44896</v>
      </c>
      <c r="B2" s="54" t="s">
        <v>342</v>
      </c>
      <c r="C2" s="55">
        <v>20</v>
      </c>
      <c r="D2" s="56"/>
      <c r="E2" s="57">
        <v>1</v>
      </c>
      <c r="F2" s="58">
        <v>30</v>
      </c>
      <c r="G2" s="59">
        <f t="shared" ref="G2:G27" si="0">IF(AND(C2=0,E2=0,D2=0,F2=0),"休",IF(OR(C2=0,E2=0,),"시간확인",IF(C2&gt;E2,IF(D2&gt;0,((24-C2-1)+E2)+(((60-D2)+F2)/60),((24-C2)+E2)+((D2+F2)/60)),IF(D2&gt;0,(E2-C2-1)+(((60-D2)+F2)/60),(E2-C2)+((D2+F2)/60)))))</f>
        <v>5.5</v>
      </c>
      <c r="H2" s="52">
        <v>5.5</v>
      </c>
      <c r="I2" s="52"/>
      <c r="J2" s="52"/>
      <c r="K2" s="53"/>
      <c r="L2" s="372"/>
      <c r="M2" s="373"/>
      <c r="N2" s="373"/>
      <c r="O2" s="373"/>
      <c r="P2" s="373"/>
      <c r="Q2" s="374"/>
    </row>
    <row r="3" spans="1:18" s="153" customFormat="1" x14ac:dyDescent="0.3">
      <c r="A3" s="51">
        <v>44897</v>
      </c>
      <c r="B3" s="54" t="s">
        <v>44</v>
      </c>
      <c r="C3" s="55">
        <v>20</v>
      </c>
      <c r="D3" s="56"/>
      <c r="E3" s="57">
        <v>2</v>
      </c>
      <c r="F3" s="58">
        <v>30</v>
      </c>
      <c r="G3" s="59">
        <f t="shared" si="0"/>
        <v>6.5</v>
      </c>
      <c r="H3" s="52">
        <v>6.5</v>
      </c>
      <c r="I3" s="52"/>
      <c r="J3" s="52"/>
      <c r="K3" s="53"/>
      <c r="L3" s="372"/>
      <c r="M3" s="373"/>
      <c r="N3" s="373"/>
      <c r="O3" s="373"/>
      <c r="P3" s="373"/>
      <c r="Q3" s="374"/>
    </row>
    <row r="4" spans="1:18" s="153" customFormat="1" ht="14.25" customHeight="1" x14ac:dyDescent="0.3">
      <c r="A4" s="330">
        <v>44898</v>
      </c>
      <c r="B4" s="331" t="s">
        <v>45</v>
      </c>
      <c r="C4" s="332"/>
      <c r="D4" s="333"/>
      <c r="E4" s="334"/>
      <c r="F4" s="335"/>
      <c r="G4" s="336" t="str">
        <f t="shared" si="0"/>
        <v>休</v>
      </c>
      <c r="H4" s="337"/>
      <c r="I4" s="337"/>
      <c r="J4" s="337"/>
      <c r="K4" s="338"/>
      <c r="L4" s="372"/>
      <c r="M4" s="373"/>
      <c r="N4" s="373"/>
      <c r="O4" s="373"/>
      <c r="P4" s="373"/>
      <c r="Q4" s="374"/>
    </row>
    <row r="5" spans="1:18" s="153" customFormat="1" x14ac:dyDescent="0.3">
      <c r="A5" s="339">
        <v>44899</v>
      </c>
      <c r="B5" s="340" t="s">
        <v>46</v>
      </c>
      <c r="C5" s="341"/>
      <c r="D5" s="342"/>
      <c r="E5" s="343"/>
      <c r="F5" s="344"/>
      <c r="G5" s="345" t="str">
        <f t="shared" si="0"/>
        <v>休</v>
      </c>
      <c r="H5" s="346"/>
      <c r="I5" s="346"/>
      <c r="J5" s="346"/>
      <c r="K5" s="347"/>
      <c r="L5" s="372"/>
      <c r="M5" s="373"/>
      <c r="N5" s="373"/>
      <c r="O5" s="373"/>
      <c r="P5" s="373"/>
      <c r="Q5" s="374"/>
    </row>
    <row r="6" spans="1:18" s="153" customFormat="1" x14ac:dyDescent="0.3">
      <c r="A6" s="51">
        <v>44900</v>
      </c>
      <c r="B6" s="54" t="s">
        <v>47</v>
      </c>
      <c r="C6" s="55">
        <v>20</v>
      </c>
      <c r="D6" s="56"/>
      <c r="E6" s="57">
        <v>1</v>
      </c>
      <c r="F6" s="58">
        <v>30</v>
      </c>
      <c r="G6" s="59">
        <f t="shared" si="0"/>
        <v>5.5</v>
      </c>
      <c r="H6" s="52">
        <v>5.5</v>
      </c>
      <c r="I6" s="52"/>
      <c r="J6" s="52"/>
      <c r="K6" s="53"/>
      <c r="L6" s="372"/>
      <c r="M6" s="373"/>
      <c r="N6" s="373"/>
      <c r="O6" s="373"/>
      <c r="P6" s="373"/>
      <c r="Q6" s="374"/>
    </row>
    <row r="7" spans="1:18" s="153" customFormat="1" x14ac:dyDescent="0.3">
      <c r="A7" s="51">
        <v>44901</v>
      </c>
      <c r="B7" s="54" t="s">
        <v>48</v>
      </c>
      <c r="C7" s="55"/>
      <c r="D7" s="56"/>
      <c r="E7" s="57"/>
      <c r="F7" s="58"/>
      <c r="G7" s="59" t="str">
        <f t="shared" si="0"/>
        <v>休</v>
      </c>
      <c r="H7" s="52"/>
      <c r="I7" s="52"/>
      <c r="J7" s="52"/>
      <c r="K7" s="53"/>
      <c r="L7" s="372"/>
      <c r="M7" s="373"/>
      <c r="N7" s="373"/>
      <c r="O7" s="373"/>
      <c r="P7" s="373"/>
      <c r="Q7" s="374"/>
    </row>
    <row r="8" spans="1:18" s="94" customFormat="1" x14ac:dyDescent="0.3">
      <c r="A8" s="51">
        <v>44902</v>
      </c>
      <c r="B8" s="54" t="s">
        <v>49</v>
      </c>
      <c r="C8" s="55">
        <v>20</v>
      </c>
      <c r="D8" s="56"/>
      <c r="E8" s="57">
        <v>2</v>
      </c>
      <c r="F8" s="58">
        <v>30</v>
      </c>
      <c r="G8" s="59">
        <f t="shared" si="0"/>
        <v>6.5</v>
      </c>
      <c r="H8" s="52">
        <v>6.5</v>
      </c>
      <c r="I8" s="52"/>
      <c r="J8" s="52"/>
      <c r="K8" s="53"/>
      <c r="L8" s="372"/>
      <c r="M8" s="373"/>
      <c r="N8" s="373"/>
      <c r="O8" s="373"/>
      <c r="P8" s="373"/>
      <c r="Q8" s="374"/>
    </row>
    <row r="9" spans="1:18" s="155" customFormat="1" x14ac:dyDescent="0.3">
      <c r="A9" s="51">
        <v>44903</v>
      </c>
      <c r="B9" s="54" t="s">
        <v>50</v>
      </c>
      <c r="C9" s="55">
        <v>22</v>
      </c>
      <c r="D9" s="56"/>
      <c r="E9" s="57">
        <v>2</v>
      </c>
      <c r="F9" s="58">
        <v>30</v>
      </c>
      <c r="G9" s="59">
        <f t="shared" si="0"/>
        <v>4.5</v>
      </c>
      <c r="H9" s="52">
        <v>4.5</v>
      </c>
      <c r="I9" s="52"/>
      <c r="J9" s="52"/>
      <c r="K9" s="53"/>
      <c r="L9" s="372"/>
      <c r="M9" s="373"/>
      <c r="N9" s="373"/>
      <c r="O9" s="373"/>
      <c r="P9" s="373"/>
      <c r="Q9" s="374"/>
    </row>
    <row r="10" spans="1:18" s="153" customFormat="1" x14ac:dyDescent="0.3">
      <c r="A10" s="51">
        <v>44904</v>
      </c>
      <c r="B10" s="54" t="s">
        <v>44</v>
      </c>
      <c r="C10" s="55"/>
      <c r="D10" s="56"/>
      <c r="E10" s="57"/>
      <c r="F10" s="58"/>
      <c r="G10" s="59" t="str">
        <f t="shared" si="0"/>
        <v>休</v>
      </c>
      <c r="H10" s="52"/>
      <c r="I10" s="52"/>
      <c r="J10" s="52"/>
      <c r="K10" s="53"/>
      <c r="L10" s="372"/>
      <c r="M10" s="373"/>
      <c r="N10" s="373"/>
      <c r="O10" s="373"/>
      <c r="P10" s="373"/>
      <c r="Q10" s="374"/>
    </row>
    <row r="11" spans="1:18" s="153" customFormat="1" x14ac:dyDescent="0.3">
      <c r="A11" s="330">
        <v>44905</v>
      </c>
      <c r="B11" s="331" t="s">
        <v>45</v>
      </c>
      <c r="C11" s="332"/>
      <c r="D11" s="333"/>
      <c r="E11" s="334"/>
      <c r="F11" s="335"/>
      <c r="G11" s="336" t="str">
        <f t="shared" si="0"/>
        <v>休</v>
      </c>
      <c r="H11" s="337"/>
      <c r="I11" s="337"/>
      <c r="J11" s="337"/>
      <c r="K11" s="338"/>
      <c r="L11" s="372"/>
      <c r="M11" s="373"/>
      <c r="N11" s="373"/>
      <c r="O11" s="373"/>
      <c r="P11" s="373"/>
      <c r="Q11" s="374"/>
    </row>
    <row r="12" spans="1:18" s="153" customFormat="1" x14ac:dyDescent="0.3">
      <c r="A12" s="339">
        <v>44906</v>
      </c>
      <c r="B12" s="340" t="s">
        <v>46</v>
      </c>
      <c r="C12" s="341"/>
      <c r="D12" s="342"/>
      <c r="E12" s="343"/>
      <c r="F12" s="344"/>
      <c r="G12" s="345" t="str">
        <f t="shared" si="0"/>
        <v>休</v>
      </c>
      <c r="H12" s="346"/>
      <c r="I12" s="346"/>
      <c r="J12" s="346"/>
      <c r="K12" s="347"/>
      <c r="L12" s="372"/>
      <c r="M12" s="373"/>
      <c r="N12" s="373"/>
      <c r="O12" s="373"/>
      <c r="P12" s="373"/>
      <c r="Q12" s="374"/>
    </row>
    <row r="13" spans="1:18" s="153" customFormat="1" x14ac:dyDescent="0.3">
      <c r="A13" s="51">
        <v>44907</v>
      </c>
      <c r="B13" s="54" t="s">
        <v>47</v>
      </c>
      <c r="C13" s="55">
        <v>20</v>
      </c>
      <c r="D13" s="56">
        <v>30</v>
      </c>
      <c r="E13" s="57">
        <v>24</v>
      </c>
      <c r="F13" s="58"/>
      <c r="G13" s="59">
        <f t="shared" si="0"/>
        <v>3.5</v>
      </c>
      <c r="H13" s="52">
        <v>3.5</v>
      </c>
      <c r="I13" s="52"/>
      <c r="J13" s="52"/>
      <c r="K13" s="53"/>
      <c r="L13" s="372"/>
      <c r="M13" s="373"/>
      <c r="N13" s="373"/>
      <c r="O13" s="373"/>
      <c r="P13" s="373"/>
      <c r="Q13" s="374"/>
    </row>
    <row r="14" spans="1:18" s="153" customFormat="1" x14ac:dyDescent="0.3">
      <c r="A14" s="51">
        <v>44908</v>
      </c>
      <c r="B14" s="54" t="s">
        <v>48</v>
      </c>
      <c r="C14" s="55"/>
      <c r="D14" s="56"/>
      <c r="E14" s="57"/>
      <c r="F14" s="58"/>
      <c r="G14" s="59" t="str">
        <f t="shared" si="0"/>
        <v>休</v>
      </c>
      <c r="H14" s="52"/>
      <c r="I14" s="52"/>
      <c r="J14" s="52"/>
      <c r="K14" s="53"/>
      <c r="L14" s="372"/>
      <c r="M14" s="373"/>
      <c r="N14" s="373"/>
      <c r="O14" s="373"/>
      <c r="P14" s="373"/>
      <c r="Q14" s="374"/>
    </row>
    <row r="15" spans="1:18" s="94" customFormat="1" x14ac:dyDescent="0.3">
      <c r="A15" s="51">
        <v>44909</v>
      </c>
      <c r="B15" s="54" t="s">
        <v>49</v>
      </c>
      <c r="C15" s="55">
        <v>20</v>
      </c>
      <c r="D15" s="56"/>
      <c r="E15" s="57">
        <v>2</v>
      </c>
      <c r="F15" s="58"/>
      <c r="G15" s="59">
        <f t="shared" si="0"/>
        <v>6</v>
      </c>
      <c r="H15" s="52">
        <v>6</v>
      </c>
      <c r="I15" s="52"/>
      <c r="J15" s="52"/>
      <c r="K15" s="53"/>
      <c r="L15" s="372"/>
      <c r="M15" s="373"/>
      <c r="N15" s="373"/>
      <c r="O15" s="373"/>
      <c r="P15" s="373"/>
      <c r="Q15" s="374"/>
    </row>
    <row r="16" spans="1:18" s="155" customFormat="1" x14ac:dyDescent="0.3">
      <c r="A16" s="51">
        <v>44910</v>
      </c>
      <c r="B16" s="54" t="s">
        <v>50</v>
      </c>
      <c r="C16" s="55"/>
      <c r="D16" s="56"/>
      <c r="E16" s="57"/>
      <c r="F16" s="58"/>
      <c r="G16" s="59" t="str">
        <f t="shared" si="0"/>
        <v>休</v>
      </c>
      <c r="H16" s="52"/>
      <c r="I16" s="52"/>
      <c r="J16" s="52"/>
      <c r="K16" s="53"/>
      <c r="L16" s="372"/>
      <c r="M16" s="373"/>
      <c r="N16" s="373"/>
      <c r="O16" s="373"/>
      <c r="P16" s="373"/>
      <c r="Q16" s="374"/>
    </row>
    <row r="17" spans="1:17" s="153" customFormat="1" x14ac:dyDescent="0.3">
      <c r="A17" s="51">
        <v>44911</v>
      </c>
      <c r="B17" s="54" t="s">
        <v>44</v>
      </c>
      <c r="C17" s="55">
        <v>20</v>
      </c>
      <c r="D17" s="56"/>
      <c r="E17" s="57">
        <v>24</v>
      </c>
      <c r="F17" s="58"/>
      <c r="G17" s="59">
        <f t="shared" si="0"/>
        <v>4</v>
      </c>
      <c r="H17" s="52">
        <v>4</v>
      </c>
      <c r="I17" s="52"/>
      <c r="J17" s="52"/>
      <c r="K17" s="53"/>
      <c r="L17" s="372"/>
      <c r="M17" s="373"/>
      <c r="N17" s="373"/>
      <c r="O17" s="373"/>
      <c r="P17" s="373"/>
      <c r="Q17" s="374"/>
    </row>
    <row r="18" spans="1:17" s="153" customFormat="1" x14ac:dyDescent="0.3">
      <c r="A18" s="330">
        <v>44912</v>
      </c>
      <c r="B18" s="331" t="s">
        <v>45</v>
      </c>
      <c r="C18" s="332"/>
      <c r="D18" s="333"/>
      <c r="E18" s="334"/>
      <c r="F18" s="335"/>
      <c r="G18" s="336" t="str">
        <f t="shared" si="0"/>
        <v>休</v>
      </c>
      <c r="H18" s="337"/>
      <c r="I18" s="337"/>
      <c r="J18" s="337"/>
      <c r="K18" s="338"/>
      <c r="L18" s="372"/>
      <c r="M18" s="373"/>
      <c r="N18" s="373"/>
      <c r="O18" s="373"/>
      <c r="P18" s="373"/>
      <c r="Q18" s="374"/>
    </row>
    <row r="19" spans="1:17" s="153" customFormat="1" x14ac:dyDescent="0.3">
      <c r="A19" s="339">
        <v>44913</v>
      </c>
      <c r="B19" s="340" t="s">
        <v>46</v>
      </c>
      <c r="C19" s="341"/>
      <c r="D19" s="342"/>
      <c r="E19" s="343"/>
      <c r="F19" s="344"/>
      <c r="G19" s="345" t="str">
        <f t="shared" si="0"/>
        <v>休</v>
      </c>
      <c r="H19" s="346"/>
      <c r="I19" s="346"/>
      <c r="J19" s="346"/>
      <c r="K19" s="347"/>
      <c r="L19" s="372"/>
      <c r="M19" s="373"/>
      <c r="N19" s="373"/>
      <c r="O19" s="373"/>
      <c r="P19" s="373"/>
      <c r="Q19" s="374"/>
    </row>
    <row r="20" spans="1:17" s="153" customFormat="1" x14ac:dyDescent="0.3">
      <c r="A20" s="51">
        <v>44914</v>
      </c>
      <c r="B20" s="54" t="s">
        <v>47</v>
      </c>
      <c r="C20" s="55">
        <v>20</v>
      </c>
      <c r="D20" s="56"/>
      <c r="E20" s="57">
        <v>1</v>
      </c>
      <c r="F20" s="58">
        <v>30</v>
      </c>
      <c r="G20" s="59">
        <f t="shared" si="0"/>
        <v>5.5</v>
      </c>
      <c r="H20" s="52">
        <v>5.5</v>
      </c>
      <c r="I20" s="52"/>
      <c r="J20" s="52"/>
      <c r="K20" s="53"/>
      <c r="L20" s="372"/>
      <c r="M20" s="373"/>
      <c r="N20" s="373"/>
      <c r="O20" s="373"/>
      <c r="P20" s="373"/>
      <c r="Q20" s="374"/>
    </row>
    <row r="21" spans="1:17" s="153" customFormat="1" x14ac:dyDescent="0.3">
      <c r="A21" s="51">
        <v>44915</v>
      </c>
      <c r="B21" s="54" t="s">
        <v>48</v>
      </c>
      <c r="C21" s="55">
        <v>20</v>
      </c>
      <c r="D21" s="56"/>
      <c r="E21" s="57">
        <v>24</v>
      </c>
      <c r="F21" s="58"/>
      <c r="G21" s="59">
        <f t="shared" si="0"/>
        <v>4</v>
      </c>
      <c r="H21" s="52">
        <v>4</v>
      </c>
      <c r="I21" s="52"/>
      <c r="J21" s="52"/>
      <c r="K21" s="53"/>
      <c r="L21" s="372"/>
      <c r="M21" s="373"/>
      <c r="N21" s="373"/>
      <c r="O21" s="373"/>
      <c r="P21" s="373"/>
      <c r="Q21" s="374"/>
    </row>
    <row r="22" spans="1:17" s="94" customFormat="1" x14ac:dyDescent="0.3">
      <c r="A22" s="51">
        <v>44916</v>
      </c>
      <c r="B22" s="54" t="s">
        <v>49</v>
      </c>
      <c r="C22" s="55">
        <v>20</v>
      </c>
      <c r="D22" s="56"/>
      <c r="E22" s="57">
        <v>3</v>
      </c>
      <c r="F22" s="58">
        <v>30</v>
      </c>
      <c r="G22" s="59">
        <f t="shared" si="0"/>
        <v>7.5</v>
      </c>
      <c r="H22" s="52">
        <v>7.5</v>
      </c>
      <c r="I22" s="52"/>
      <c r="J22" s="52"/>
      <c r="K22" s="53"/>
      <c r="L22" s="372"/>
      <c r="M22" s="373"/>
      <c r="N22" s="373"/>
      <c r="O22" s="373"/>
      <c r="P22" s="373"/>
      <c r="Q22" s="374"/>
    </row>
    <row r="23" spans="1:17" s="155" customFormat="1" x14ac:dyDescent="0.3">
      <c r="A23" s="51">
        <v>44917</v>
      </c>
      <c r="B23" s="54" t="s">
        <v>50</v>
      </c>
      <c r="C23" s="55">
        <v>20</v>
      </c>
      <c r="D23" s="56"/>
      <c r="E23" s="57">
        <v>23</v>
      </c>
      <c r="F23" s="58"/>
      <c r="G23" s="59">
        <f t="shared" si="0"/>
        <v>3</v>
      </c>
      <c r="H23" s="52">
        <v>3</v>
      </c>
      <c r="I23" s="52"/>
      <c r="J23" s="52"/>
      <c r="K23" s="53"/>
      <c r="L23" s="372"/>
      <c r="M23" s="373"/>
      <c r="N23" s="373"/>
      <c r="O23" s="373"/>
      <c r="P23" s="373"/>
      <c r="Q23" s="374"/>
    </row>
    <row r="24" spans="1:17" s="153" customFormat="1" x14ac:dyDescent="0.3">
      <c r="A24" s="51">
        <v>44918</v>
      </c>
      <c r="B24" s="54" t="s">
        <v>44</v>
      </c>
      <c r="C24" s="55">
        <v>20</v>
      </c>
      <c r="D24" s="56"/>
      <c r="E24" s="57">
        <v>2</v>
      </c>
      <c r="F24" s="58"/>
      <c r="G24" s="59">
        <f>IF(AND(C24=0,E24=0,D24=0,F24=0),"休",IF(OR(C24=0,E24=0,),"시간확인",IF(C24&gt;E24,IF(D24&gt;0,((24-C24-1)+E24)+(((60-D24)+F24)/60),((24-C24)+E24)+((D24+F24)/60)),IF(D24&gt;0,(E24-C24-1)+(((60-D24)+F24)/60),(E24-C24)+((D24+F24)/60)))))</f>
        <v>6</v>
      </c>
      <c r="H24" s="52">
        <v>6</v>
      </c>
      <c r="I24" s="52"/>
      <c r="J24" s="52"/>
      <c r="K24" s="53"/>
      <c r="L24" s="372"/>
      <c r="M24" s="373"/>
      <c r="N24" s="373"/>
      <c r="O24" s="373"/>
      <c r="P24" s="373"/>
      <c r="Q24" s="374"/>
    </row>
    <row r="25" spans="1:17" s="153" customFormat="1" x14ac:dyDescent="0.3">
      <c r="A25" s="330">
        <v>44919</v>
      </c>
      <c r="B25" s="331" t="s">
        <v>45</v>
      </c>
      <c r="C25" s="332"/>
      <c r="D25" s="333"/>
      <c r="E25" s="334"/>
      <c r="F25" s="335"/>
      <c r="G25" s="336" t="str">
        <f t="shared" si="0"/>
        <v>休</v>
      </c>
      <c r="H25" s="337"/>
      <c r="I25" s="337"/>
      <c r="J25" s="337" t="s">
        <v>102</v>
      </c>
      <c r="K25" s="338"/>
      <c r="L25" s="372"/>
      <c r="M25" s="373"/>
      <c r="N25" s="373"/>
      <c r="O25" s="373"/>
      <c r="P25" s="373"/>
      <c r="Q25" s="374"/>
    </row>
    <row r="26" spans="1:17" s="153" customFormat="1" x14ac:dyDescent="0.3">
      <c r="A26" s="339">
        <v>44920</v>
      </c>
      <c r="B26" s="340" t="s">
        <v>46</v>
      </c>
      <c r="C26" s="341"/>
      <c r="D26" s="342"/>
      <c r="E26" s="343"/>
      <c r="F26" s="344"/>
      <c r="G26" s="345" t="str">
        <f t="shared" si="0"/>
        <v>休</v>
      </c>
      <c r="H26" s="346"/>
      <c r="I26" s="346"/>
      <c r="J26" s="346"/>
      <c r="K26" s="347"/>
      <c r="L26" s="372"/>
      <c r="M26" s="373"/>
      <c r="N26" s="373"/>
      <c r="O26" s="373"/>
      <c r="P26" s="373"/>
      <c r="Q26" s="374"/>
    </row>
    <row r="27" spans="1:17" s="153" customFormat="1" ht="17.25" thickBot="1" x14ac:dyDescent="0.35">
      <c r="A27" s="51">
        <v>44921</v>
      </c>
      <c r="B27" s="54" t="s">
        <v>47</v>
      </c>
      <c r="C27" s="55">
        <v>21</v>
      </c>
      <c r="D27" s="56"/>
      <c r="E27" s="57">
        <v>1</v>
      </c>
      <c r="F27" s="58">
        <v>30</v>
      </c>
      <c r="G27" s="59">
        <f t="shared" si="0"/>
        <v>4.5</v>
      </c>
      <c r="H27" s="52"/>
      <c r="I27" s="52"/>
      <c r="J27" s="52"/>
      <c r="K27" s="53"/>
      <c r="L27" s="375"/>
      <c r="M27" s="376"/>
      <c r="N27" s="376"/>
      <c r="O27" s="376"/>
      <c r="P27" s="376"/>
      <c r="Q27" s="377"/>
    </row>
    <row r="28" spans="1:17" s="153" customFormat="1" x14ac:dyDescent="0.3">
      <c r="A28" s="51">
        <v>44922</v>
      </c>
      <c r="B28" s="54" t="s">
        <v>48</v>
      </c>
      <c r="C28" s="55">
        <v>20</v>
      </c>
      <c r="D28" s="56"/>
      <c r="E28" s="57">
        <v>1</v>
      </c>
      <c r="F28" s="58">
        <v>30</v>
      </c>
      <c r="G28" s="59">
        <f>IF(AND(C28=0,E28=0,D28=0,F28=0),"休",IF(OR(C28=0,E28=0,),"시간확인",IF(C28&gt;E28,IF(D28&gt;0,((24-C28-1)+E28)+(((60-D28)+F28)/60),((24-C28)+E28)+((D28+F28)/60)),IF(D28&gt;0,(E28-C28-1)+(((60-D28)+F28)/60),(E28-C28)+((D28+F28)/60)))))</f>
        <v>5.5</v>
      </c>
      <c r="H28" s="52"/>
      <c r="I28" s="52"/>
      <c r="J28" s="52"/>
      <c r="K28" s="53"/>
    </row>
    <row r="29" spans="1:17" s="94" customFormat="1" x14ac:dyDescent="0.3">
      <c r="A29" s="51">
        <v>44923</v>
      </c>
      <c r="B29" s="54" t="s">
        <v>49</v>
      </c>
      <c r="C29" s="55">
        <v>20</v>
      </c>
      <c r="D29" s="56"/>
      <c r="E29" s="57">
        <v>23</v>
      </c>
      <c r="F29" s="58">
        <v>30</v>
      </c>
      <c r="G29" s="59">
        <f>IF(AND(C29=0,E29=0,D29=0,F29=0),"休",IF(OR(C29=0,E29=0,),"시간확인",IF(C29&gt;E29,IF(D29&gt;0,((24-C29-1)+E29)+(((60-D29)+F29)/60),((24-C29)+E29)+((D29+F29)/60)),IF(D29&gt;0,(E29-C29-1)+(((60-D29)+F29)/60),(E29-C29)+((D29+F29)/60)))))</f>
        <v>3.5</v>
      </c>
      <c r="H29" s="52"/>
      <c r="I29" s="52"/>
      <c r="J29" s="52"/>
      <c r="K29" s="53"/>
    </row>
    <row r="30" spans="1:17" s="155" customFormat="1" x14ac:dyDescent="0.3">
      <c r="A30" s="51">
        <v>44924</v>
      </c>
      <c r="B30" s="54" t="s">
        <v>50</v>
      </c>
      <c r="C30" s="55">
        <v>21</v>
      </c>
      <c r="D30" s="56"/>
      <c r="E30" s="57">
        <v>2</v>
      </c>
      <c r="F30" s="58"/>
      <c r="G30" s="59">
        <f>IF(AND(C30=0,E30=0,D30=0,F30=0),"休",IF(OR(C30=0,E30=0,),"시간확인",IF(C30&gt;E30,IF(D30&gt;0,((24-C30-1)+E30)+(((60-D30)+F30)/60),((24-C30)+E30)+((D30+F30)/60)),IF(D30&gt;0,(E30-C30-1)+(((60-D30)+F30)/60),(E30-C30)+((D30+F30)/60)))))</f>
        <v>5</v>
      </c>
      <c r="H30" s="52"/>
      <c r="I30" s="52"/>
      <c r="J30" s="52"/>
      <c r="K30" s="53"/>
    </row>
    <row r="31" spans="1:17" s="153" customFormat="1" x14ac:dyDescent="0.3">
      <c r="A31" s="51">
        <v>44925</v>
      </c>
      <c r="B31" s="54" t="s">
        <v>44</v>
      </c>
      <c r="C31" s="55">
        <v>21</v>
      </c>
      <c r="D31" s="56"/>
      <c r="E31" s="57">
        <v>2</v>
      </c>
      <c r="F31" s="58"/>
      <c r="G31" s="59">
        <f>IF(AND(C31=0,E31=0,D31=0,F31=0),"休",IF(OR(C31=0,E31=0,),"시간확인",IF(C31&gt;E31,IF(D31&gt;0,((24-C31-1)+E31)+(((60-D31)+F31)/60),((24-C31)+E31)+((D31+F31)/60)),IF(D31&gt;0,(E31-C31-1)+(((60-D31)+F31)/60),(E31-C31)+((D31+F31)/60)))))</f>
        <v>5</v>
      </c>
      <c r="H31" s="52"/>
      <c r="I31" s="52"/>
      <c r="J31" s="52"/>
      <c r="K31" s="53"/>
    </row>
    <row r="32" spans="1:17" s="153" customFormat="1" x14ac:dyDescent="0.3">
      <c r="A32" s="330">
        <v>44926</v>
      </c>
      <c r="B32" s="331" t="s">
        <v>45</v>
      </c>
      <c r="C32" s="332"/>
      <c r="D32" s="333"/>
      <c r="E32" s="334"/>
      <c r="F32" s="335"/>
      <c r="G32" s="336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337"/>
      <c r="I32" s="337"/>
      <c r="J32" s="337"/>
      <c r="K32" s="338"/>
    </row>
    <row r="33" spans="1:18" s="153" customFormat="1" x14ac:dyDescent="0.3">
      <c r="A33" s="51"/>
      <c r="B33" s="54"/>
      <c r="C33" s="55"/>
      <c r="D33" s="56"/>
      <c r="E33" s="57"/>
      <c r="F33" s="58"/>
      <c r="G33" s="59"/>
      <c r="H33" s="52"/>
      <c r="I33" s="52"/>
      <c r="J33" s="52"/>
      <c r="K33" s="53"/>
    </row>
    <row r="34" spans="1:18" s="153" customFormat="1" ht="17.25" thickBot="1" x14ac:dyDescent="0.35">
      <c r="A34" s="12"/>
      <c r="B34" s="12"/>
      <c r="C34" s="12"/>
      <c r="D34" s="12"/>
      <c r="E34" s="12"/>
      <c r="F34" s="12"/>
      <c r="G34" s="279">
        <f>SUM(G2:G33)</f>
        <v>91.5</v>
      </c>
      <c r="H34" s="279">
        <f>SUM(H2:H33)</f>
        <v>68</v>
      </c>
      <c r="I34" s="281">
        <f>SUM(I2:I33)</f>
        <v>0</v>
      </c>
      <c r="J34" s="281">
        <f>SUM(J2:J33)</f>
        <v>0</v>
      </c>
      <c r="K34" s="12"/>
      <c r="L34" s="12"/>
      <c r="M34" s="12"/>
      <c r="N34" s="12"/>
      <c r="O34" s="12"/>
      <c r="P34" s="12"/>
      <c r="Q34" s="12"/>
    </row>
    <row r="35" spans="1:18" ht="18" thickTop="1" thickBot="1" x14ac:dyDescent="0.35">
      <c r="A35" s="12"/>
      <c r="B35" s="12"/>
      <c r="C35" s="12"/>
      <c r="D35" s="12"/>
      <c r="E35" s="12"/>
      <c r="F35" s="12"/>
      <c r="G35" s="279">
        <f>SUM(G2:G34)</f>
        <v>183</v>
      </c>
      <c r="H35" s="280">
        <f>SUM(H2:H34)</f>
        <v>136</v>
      </c>
      <c r="I35" s="281">
        <f>SUM(I2:I34)</f>
        <v>0</v>
      </c>
      <c r="J35" s="281">
        <f>SUM(J2:J34)</f>
        <v>0</v>
      </c>
      <c r="K35" s="12"/>
      <c r="L35" s="12"/>
      <c r="M35" s="12"/>
      <c r="N35" s="12"/>
      <c r="O35" s="12"/>
      <c r="P35" s="12"/>
      <c r="Q35" s="12"/>
      <c r="R35" s="12"/>
    </row>
    <row r="36" spans="1:18" ht="18" thickTop="1" thickBo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7.25" thickBot="1" x14ac:dyDescent="0.35">
      <c r="A37" s="12"/>
      <c r="B37" s="12"/>
      <c r="C37" s="378" t="s">
        <v>10</v>
      </c>
      <c r="D37" s="379"/>
      <c r="E37" s="380"/>
      <c r="F37" s="381"/>
      <c r="G37" s="382"/>
      <c r="H37" s="12"/>
      <c r="I37" s="282" t="s">
        <v>19</v>
      </c>
      <c r="J37" s="283" t="s">
        <v>21</v>
      </c>
      <c r="K37" s="284" t="s">
        <v>22</v>
      </c>
      <c r="L37" s="12"/>
      <c r="M37" s="310" t="s">
        <v>11</v>
      </c>
      <c r="N37" s="383" t="s">
        <v>12</v>
      </c>
      <c r="O37" s="384"/>
      <c r="P37" s="385" t="s">
        <v>13</v>
      </c>
      <c r="Q37" s="384"/>
      <c r="R37" s="12"/>
    </row>
    <row r="38" spans="1:18" x14ac:dyDescent="0.3">
      <c r="A38" s="12"/>
      <c r="B38" s="12"/>
      <c r="C38" s="355" t="s">
        <v>26</v>
      </c>
      <c r="D38" s="356"/>
      <c r="E38" s="357" t="e">
        <f>E37*J38/K38</f>
        <v>#DIV/0!</v>
      </c>
      <c r="F38" s="358"/>
      <c r="G38" s="359"/>
      <c r="H38" s="12"/>
      <c r="I38" s="360" t="s">
        <v>25</v>
      </c>
      <c r="J38" s="285"/>
      <c r="K38" s="286"/>
      <c r="L38" s="12"/>
      <c r="M38" s="363">
        <v>25</v>
      </c>
      <c r="N38" s="287"/>
      <c r="O38" s="288"/>
      <c r="P38" s="289"/>
      <c r="Q38" s="288"/>
      <c r="R38" s="12"/>
    </row>
    <row r="39" spans="1:18" x14ac:dyDescent="0.3">
      <c r="A39" s="12"/>
      <c r="B39" s="12"/>
      <c r="C39" s="355" t="s">
        <v>28</v>
      </c>
      <c r="D39" s="356"/>
      <c r="E39" s="357">
        <f>I35</f>
        <v>0</v>
      </c>
      <c r="F39" s="358"/>
      <c r="G39" s="359"/>
      <c r="H39" s="12"/>
      <c r="I39" s="361"/>
      <c r="J39" s="290" t="s">
        <v>23</v>
      </c>
      <c r="K39" s="286"/>
      <c r="L39" s="291"/>
      <c r="M39" s="364"/>
      <c r="N39" s="292" t="s">
        <v>14</v>
      </c>
      <c r="O39" s="53" t="s">
        <v>15</v>
      </c>
      <c r="P39" s="293" t="s">
        <v>14</v>
      </c>
      <c r="Q39" s="53" t="s">
        <v>16</v>
      </c>
      <c r="R39" s="12"/>
    </row>
    <row r="40" spans="1:18" ht="17.25" thickBot="1" x14ac:dyDescent="0.35">
      <c r="A40" s="12"/>
      <c r="B40" s="12"/>
      <c r="C40" s="355" t="s">
        <v>29</v>
      </c>
      <c r="D40" s="356"/>
      <c r="E40" s="366">
        <f>J35</f>
        <v>0</v>
      </c>
      <c r="F40" s="367"/>
      <c r="G40" s="368"/>
      <c r="H40" s="12"/>
      <c r="I40" s="362"/>
      <c r="J40" s="294" t="s">
        <v>24</v>
      </c>
      <c r="K40" s="295"/>
      <c r="L40" s="291"/>
      <c r="M40" s="365"/>
      <c r="N40" s="292" t="s">
        <v>17</v>
      </c>
      <c r="O40" s="53">
        <v>300</v>
      </c>
      <c r="P40" s="293" t="s">
        <v>18</v>
      </c>
      <c r="Q40" s="53">
        <v>1.8</v>
      </c>
      <c r="R40" s="12"/>
    </row>
    <row r="41" spans="1:18" x14ac:dyDescent="0.3">
      <c r="A41" s="12"/>
      <c r="B41" s="12"/>
      <c r="C41" s="355" t="s">
        <v>30</v>
      </c>
      <c r="D41" s="356"/>
      <c r="E41" s="366"/>
      <c r="F41" s="367"/>
      <c r="G41" s="368"/>
      <c r="H41" s="12"/>
      <c r="I41" s="296"/>
      <c r="J41" s="296"/>
      <c r="K41" s="296"/>
      <c r="L41" s="296"/>
      <c r="N41" s="292">
        <v>10</v>
      </c>
      <c r="O41" s="53">
        <v>310</v>
      </c>
      <c r="P41" s="293">
        <v>5</v>
      </c>
      <c r="Q41" s="53">
        <v>1.9</v>
      </c>
      <c r="R41" s="12"/>
    </row>
    <row r="42" spans="1:18" ht="17.25" thickBot="1" x14ac:dyDescent="0.35">
      <c r="A42" s="12"/>
      <c r="B42" s="12"/>
      <c r="C42" s="355" t="s">
        <v>31</v>
      </c>
      <c r="D42" s="356"/>
      <c r="E42" s="366" t="e">
        <f>E38-E39-E40</f>
        <v>#DIV/0!</v>
      </c>
      <c r="F42" s="367"/>
      <c r="G42" s="368"/>
      <c r="H42" s="12"/>
      <c r="I42" s="12"/>
      <c r="J42" s="12"/>
      <c r="K42" s="297"/>
      <c r="L42" s="12"/>
      <c r="M42" s="12"/>
      <c r="N42" s="292">
        <v>15</v>
      </c>
      <c r="O42" s="53">
        <v>320</v>
      </c>
      <c r="P42" s="293">
        <v>10</v>
      </c>
      <c r="Q42" s="53">
        <v>2</v>
      </c>
      <c r="R42" s="12"/>
    </row>
    <row r="43" spans="1:18" x14ac:dyDescent="0.3">
      <c r="A43" s="12"/>
      <c r="B43" s="12"/>
      <c r="C43" s="355" t="s">
        <v>27</v>
      </c>
      <c r="D43" s="356"/>
      <c r="E43" s="389" t="e">
        <f>E42*0.033</f>
        <v>#DIV/0!</v>
      </c>
      <c r="F43" s="367"/>
      <c r="G43" s="368"/>
      <c r="H43" s="12"/>
      <c r="I43" s="282" t="s">
        <v>20</v>
      </c>
      <c r="J43" s="298" t="s">
        <v>33</v>
      </c>
      <c r="K43" s="299" t="s">
        <v>34</v>
      </c>
      <c r="L43" s="12"/>
      <c r="M43" s="300" t="s">
        <v>11</v>
      </c>
      <c r="N43" s="292">
        <v>20</v>
      </c>
      <c r="O43" s="53">
        <v>330</v>
      </c>
      <c r="P43" s="293">
        <v>15</v>
      </c>
      <c r="Q43" s="53">
        <v>2.1</v>
      </c>
      <c r="R43" s="12"/>
    </row>
    <row r="44" spans="1:18" ht="17.25" thickBot="1" x14ac:dyDescent="0.35">
      <c r="A44" s="12"/>
      <c r="B44" s="12"/>
      <c r="C44" s="390" t="s">
        <v>32</v>
      </c>
      <c r="D44" s="391"/>
      <c r="E44" s="392" t="e">
        <f>E42-E41-E43</f>
        <v>#DIV/0!</v>
      </c>
      <c r="F44" s="393"/>
      <c r="G44" s="394"/>
      <c r="H44" s="12"/>
      <c r="I44" s="395"/>
      <c r="J44" s="301"/>
      <c r="K44" s="302"/>
      <c r="L44" s="408"/>
      <c r="M44" s="397"/>
      <c r="N44" s="292">
        <v>25</v>
      </c>
      <c r="O44" s="53">
        <v>340</v>
      </c>
      <c r="P44" s="293">
        <v>20</v>
      </c>
      <c r="Q44" s="53">
        <v>2.2000000000000002</v>
      </c>
      <c r="R44" s="12"/>
    </row>
    <row r="45" spans="1:18" ht="17.25" thickBot="1" x14ac:dyDescent="0.35">
      <c r="A45" s="12"/>
      <c r="B45" s="12"/>
      <c r="C45" s="12"/>
      <c r="D45" s="12"/>
      <c r="E45" s="12"/>
      <c r="F45" s="12"/>
      <c r="G45" s="303"/>
      <c r="H45" s="12"/>
      <c r="I45" s="396"/>
      <c r="J45" s="304" t="s">
        <v>35</v>
      </c>
      <c r="K45" s="305"/>
      <c r="L45" s="408"/>
      <c r="M45" s="365"/>
      <c r="N45" s="292">
        <v>30</v>
      </c>
      <c r="O45" s="53">
        <v>350</v>
      </c>
      <c r="P45" s="293">
        <v>25</v>
      </c>
      <c r="Q45" s="53">
        <v>2.2999999999999998</v>
      </c>
      <c r="R45" s="12"/>
    </row>
    <row r="46" spans="1:18" ht="17.25" thickBot="1" x14ac:dyDescent="0.35">
      <c r="A46" s="12"/>
      <c r="B46" s="12"/>
      <c r="C46" s="12"/>
      <c r="D46" s="12"/>
      <c r="E46" s="12"/>
      <c r="F46" s="12"/>
      <c r="G46" s="12"/>
      <c r="H46" s="303"/>
      <c r="I46" s="398"/>
      <c r="J46" s="398"/>
      <c r="K46" s="398"/>
      <c r="L46" s="398"/>
      <c r="N46" s="292">
        <v>35</v>
      </c>
      <c r="O46" s="53">
        <v>360</v>
      </c>
      <c r="P46" s="293">
        <v>30</v>
      </c>
      <c r="Q46" s="53">
        <v>2.4</v>
      </c>
      <c r="R46" s="12"/>
    </row>
    <row r="47" spans="1:18" ht="17.25" thickBot="1" x14ac:dyDescent="0.35">
      <c r="A47" s="12"/>
      <c r="B47" s="12"/>
      <c r="C47" s="12"/>
      <c r="D47" s="12"/>
      <c r="E47" s="12"/>
      <c r="F47" s="12"/>
      <c r="G47" s="12"/>
      <c r="H47" s="12"/>
      <c r="I47" s="399" t="s">
        <v>36</v>
      </c>
      <c r="J47" s="400"/>
      <c r="K47" s="401"/>
      <c r="L47" s="12"/>
      <c r="M47" s="12"/>
      <c r="N47" s="292">
        <v>40</v>
      </c>
      <c r="O47" s="53">
        <v>370</v>
      </c>
      <c r="P47" s="293">
        <v>35</v>
      </c>
      <c r="Q47" s="53">
        <v>2.5</v>
      </c>
      <c r="R47" s="12"/>
    </row>
    <row r="48" spans="1:18" x14ac:dyDescent="0.3">
      <c r="A48" s="12"/>
      <c r="B48" s="12"/>
      <c r="C48" s="12"/>
      <c r="D48" s="12"/>
      <c r="E48" s="12"/>
      <c r="F48" s="12"/>
      <c r="G48" s="306"/>
      <c r="H48" s="12"/>
      <c r="I48" s="402"/>
      <c r="J48" s="403"/>
      <c r="K48" s="404"/>
      <c r="L48" s="12"/>
      <c r="M48" s="12"/>
      <c r="N48" s="292">
        <v>45</v>
      </c>
      <c r="O48" s="53">
        <v>380</v>
      </c>
      <c r="P48" s="293">
        <v>40</v>
      </c>
      <c r="Q48" s="53">
        <v>2.6</v>
      </c>
      <c r="R48" s="12"/>
    </row>
    <row r="49" spans="1:18" x14ac:dyDescent="0.3">
      <c r="A49" s="12"/>
      <c r="B49" s="12"/>
      <c r="C49" s="12"/>
      <c r="D49" s="12"/>
      <c r="E49" s="12"/>
      <c r="F49" s="12"/>
      <c r="G49" s="12"/>
      <c r="H49" s="12"/>
      <c r="I49" s="405"/>
      <c r="J49" s="406"/>
      <c r="K49" s="407"/>
      <c r="L49" s="12"/>
      <c r="M49" s="12"/>
      <c r="N49" s="292">
        <v>50</v>
      </c>
      <c r="O49" s="53">
        <v>390</v>
      </c>
      <c r="P49" s="293">
        <v>45</v>
      </c>
      <c r="Q49" s="53">
        <v>2.7</v>
      </c>
      <c r="R49" s="12"/>
    </row>
    <row r="50" spans="1:18" ht="17.25" thickBot="1" x14ac:dyDescent="0.35">
      <c r="A50" s="12"/>
      <c r="B50" s="12"/>
      <c r="C50" s="12"/>
      <c r="D50" s="12"/>
      <c r="E50" s="12"/>
      <c r="F50" s="12"/>
      <c r="G50" s="12"/>
      <c r="H50" s="12"/>
      <c r="I50" s="386"/>
      <c r="J50" s="387"/>
      <c r="K50" s="388"/>
      <c r="L50" s="12"/>
      <c r="M50" s="12"/>
      <c r="N50" s="292">
        <v>55</v>
      </c>
      <c r="O50" s="53">
        <v>400</v>
      </c>
      <c r="P50" s="293">
        <v>50</v>
      </c>
      <c r="Q50" s="53">
        <v>2.8</v>
      </c>
      <c r="R50" s="12"/>
    </row>
    <row r="51" spans="1:1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92">
        <v>60</v>
      </c>
      <c r="O51" s="53">
        <v>410</v>
      </c>
      <c r="P51" s="293">
        <v>55</v>
      </c>
      <c r="Q51" s="53">
        <v>2.9</v>
      </c>
      <c r="R51" s="12"/>
    </row>
    <row r="52" spans="1:1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92">
        <v>65</v>
      </c>
      <c r="O52" s="53">
        <v>420</v>
      </c>
      <c r="P52" s="293">
        <v>60</v>
      </c>
      <c r="Q52" s="53">
        <v>3</v>
      </c>
      <c r="R52" s="12"/>
    </row>
    <row r="53" spans="1:18" ht="17.2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307">
        <v>70</v>
      </c>
      <c r="O53" s="308">
        <v>430</v>
      </c>
      <c r="P53" s="309">
        <v>65</v>
      </c>
      <c r="Q53" s="308">
        <v>3.1</v>
      </c>
      <c r="R53" s="12"/>
    </row>
    <row r="54" spans="1:1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92">
        <v>75</v>
      </c>
      <c r="O54" s="53">
        <v>440</v>
      </c>
      <c r="P54" s="293">
        <v>70</v>
      </c>
      <c r="Q54" s="53">
        <v>3.2</v>
      </c>
      <c r="R54" s="12"/>
    </row>
    <row r="55" spans="1:18" ht="17.25" thickBot="1" x14ac:dyDescent="0.35">
      <c r="N55" s="307">
        <v>80</v>
      </c>
      <c r="O55" s="308">
        <v>450</v>
      </c>
      <c r="P55" s="309">
        <v>75</v>
      </c>
      <c r="Q55" s="308">
        <v>3.3</v>
      </c>
    </row>
    <row r="56" spans="1:18" x14ac:dyDescent="0.3">
      <c r="N56" s="292">
        <v>85</v>
      </c>
      <c r="O56" s="53">
        <v>460</v>
      </c>
      <c r="P56" s="293">
        <v>80</v>
      </c>
      <c r="Q56" s="53">
        <v>3.4</v>
      </c>
    </row>
    <row r="57" spans="1:18" ht="17.25" thickBot="1" x14ac:dyDescent="0.35">
      <c r="N57" s="307">
        <v>90</v>
      </c>
      <c r="O57" s="308">
        <v>470</v>
      </c>
      <c r="P57" s="309">
        <v>85</v>
      </c>
      <c r="Q57" s="308">
        <v>3.5</v>
      </c>
    </row>
    <row r="58" spans="1:18" x14ac:dyDescent="0.3">
      <c r="N58" s="292">
        <v>95</v>
      </c>
      <c r="O58" s="53">
        <v>480</v>
      </c>
      <c r="P58" s="293">
        <v>90</v>
      </c>
      <c r="Q58" s="53">
        <v>3.6</v>
      </c>
    </row>
    <row r="59" spans="1:18" ht="17.25" thickBot="1" x14ac:dyDescent="0.35">
      <c r="N59" s="307">
        <v>100</v>
      </c>
      <c r="O59" s="308">
        <v>490</v>
      </c>
      <c r="P59" s="309">
        <v>95</v>
      </c>
      <c r="Q59" s="308">
        <v>3.7</v>
      </c>
    </row>
    <row r="60" spans="1:18" x14ac:dyDescent="0.3">
      <c r="N60" s="292">
        <v>105</v>
      </c>
      <c r="O60" s="53">
        <v>500</v>
      </c>
      <c r="P60" s="293">
        <v>100</v>
      </c>
      <c r="Q60" s="53">
        <v>3.8</v>
      </c>
    </row>
    <row r="61" spans="1:18" ht="17.25" thickBot="1" x14ac:dyDescent="0.35">
      <c r="N61" s="307">
        <v>110</v>
      </c>
      <c r="O61" s="308">
        <v>510</v>
      </c>
      <c r="P61" s="309">
        <v>105</v>
      </c>
      <c r="Q61" s="308">
        <v>3.9</v>
      </c>
    </row>
    <row r="62" spans="1:18" x14ac:dyDescent="0.3">
      <c r="N62" s="292">
        <v>115</v>
      </c>
      <c r="O62" s="53">
        <v>520</v>
      </c>
      <c r="P62" s="293">
        <v>110</v>
      </c>
      <c r="Q62" s="53">
        <v>4</v>
      </c>
    </row>
    <row r="63" spans="1:18" ht="17.25" thickBot="1" x14ac:dyDescent="0.35">
      <c r="N63" s="307">
        <v>120</v>
      </c>
      <c r="O63" s="308">
        <v>530</v>
      </c>
      <c r="P63" s="309">
        <v>115</v>
      </c>
      <c r="Q63" s="308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C38:D38"/>
    <mergeCell ref="E38:G38"/>
    <mergeCell ref="I38:I40"/>
    <mergeCell ref="M38:M40"/>
    <mergeCell ref="C39:D39"/>
    <mergeCell ref="E39:G39"/>
    <mergeCell ref="C40:D40"/>
    <mergeCell ref="E40:G40"/>
    <mergeCell ref="L1:Q27"/>
    <mergeCell ref="C37:D37"/>
    <mergeCell ref="E37:G37"/>
    <mergeCell ref="N37:O37"/>
    <mergeCell ref="P37:Q37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M44:M45"/>
    <mergeCell ref="I46:L46"/>
    <mergeCell ref="I47:K47"/>
    <mergeCell ref="I48:K48"/>
    <mergeCell ref="I49:K49"/>
    <mergeCell ref="L44:L45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J25" sqref="J25"/>
    </sheetView>
  </sheetViews>
  <sheetFormatPr defaultColWidth="12.375" defaultRowHeight="16.5" x14ac:dyDescent="0.3"/>
  <cols>
    <col min="1" max="1" width="12.375" style="131" customWidth="1"/>
    <col min="2" max="2" width="4.375" style="131" customWidth="1"/>
    <col min="3" max="3" width="4.5" style="131" customWidth="1"/>
    <col min="4" max="4" width="4.25" style="131" customWidth="1"/>
    <col min="5" max="5" width="4.375" style="131" customWidth="1"/>
    <col min="6" max="6" width="4.25" style="131" customWidth="1"/>
    <col min="7" max="7" width="8.375" style="131" customWidth="1"/>
    <col min="8" max="8" width="9.625" style="131" customWidth="1"/>
    <col min="9" max="9" width="11.5" style="131" customWidth="1"/>
    <col min="10" max="10" width="11" style="131" bestFit="1" customWidth="1"/>
    <col min="11" max="11" width="12" style="131" customWidth="1"/>
    <col min="12" max="255" width="9" style="131" customWidth="1"/>
    <col min="256" max="16384" width="12.375" style="131"/>
  </cols>
  <sheetData>
    <row r="1" spans="1:18" s="12" customFormat="1" ht="17.25" customHeight="1" thickBot="1" x14ac:dyDescent="0.35">
      <c r="A1" s="270" t="s">
        <v>2</v>
      </c>
      <c r="B1" s="271" t="s">
        <v>3</v>
      </c>
      <c r="C1" s="272" t="s">
        <v>4</v>
      </c>
      <c r="D1" s="273" t="s">
        <v>5</v>
      </c>
      <c r="E1" s="274" t="s">
        <v>4</v>
      </c>
      <c r="F1" s="275" t="s">
        <v>5</v>
      </c>
      <c r="G1" s="276" t="s">
        <v>6</v>
      </c>
      <c r="H1" s="277" t="s">
        <v>7</v>
      </c>
      <c r="I1" s="277" t="s">
        <v>28</v>
      </c>
      <c r="J1" s="276" t="s">
        <v>43</v>
      </c>
      <c r="K1" s="278" t="s">
        <v>8</v>
      </c>
      <c r="L1" s="369" t="s">
        <v>9</v>
      </c>
      <c r="M1" s="370"/>
      <c r="N1" s="370"/>
      <c r="O1" s="370"/>
      <c r="P1" s="370"/>
      <c r="Q1" s="371"/>
      <c r="R1" s="12">
        <v>38</v>
      </c>
    </row>
    <row r="2" spans="1:18" s="155" customFormat="1" ht="14.25" customHeight="1" thickTop="1" x14ac:dyDescent="0.3">
      <c r="A2" s="51">
        <v>44896</v>
      </c>
      <c r="B2" s="54" t="s">
        <v>342</v>
      </c>
      <c r="C2" s="55"/>
      <c r="D2" s="56"/>
      <c r="E2" s="57"/>
      <c r="F2" s="58"/>
      <c r="G2" s="59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2"/>
      <c r="I2" s="52"/>
      <c r="J2" s="52"/>
      <c r="K2" s="53"/>
      <c r="L2" s="372"/>
      <c r="M2" s="373"/>
      <c r="N2" s="373"/>
      <c r="O2" s="373"/>
      <c r="P2" s="373"/>
      <c r="Q2" s="374"/>
    </row>
    <row r="3" spans="1:18" s="153" customFormat="1" x14ac:dyDescent="0.3">
      <c r="A3" s="51">
        <v>44897</v>
      </c>
      <c r="B3" s="54" t="s">
        <v>44</v>
      </c>
      <c r="C3" s="55"/>
      <c r="D3" s="56"/>
      <c r="E3" s="57"/>
      <c r="F3" s="58"/>
      <c r="G3" s="59" t="str">
        <f t="shared" si="0"/>
        <v>休</v>
      </c>
      <c r="H3" s="52"/>
      <c r="I3" s="52"/>
      <c r="J3" s="52"/>
      <c r="K3" s="53"/>
      <c r="L3" s="372"/>
      <c r="M3" s="373"/>
      <c r="N3" s="373"/>
      <c r="O3" s="373"/>
      <c r="P3" s="373"/>
      <c r="Q3" s="374"/>
    </row>
    <row r="4" spans="1:18" s="153" customFormat="1" ht="14.25" customHeight="1" x14ac:dyDescent="0.3">
      <c r="A4" s="330">
        <v>44898</v>
      </c>
      <c r="B4" s="331" t="s">
        <v>45</v>
      </c>
      <c r="C4" s="332"/>
      <c r="D4" s="333"/>
      <c r="E4" s="334"/>
      <c r="F4" s="335"/>
      <c r="G4" s="336" t="str">
        <f t="shared" si="0"/>
        <v>休</v>
      </c>
      <c r="H4" s="337"/>
      <c r="I4" s="337"/>
      <c r="J4" s="337"/>
      <c r="K4" s="338"/>
      <c r="L4" s="372"/>
      <c r="M4" s="373"/>
      <c r="N4" s="373"/>
      <c r="O4" s="373"/>
      <c r="P4" s="373"/>
      <c r="Q4" s="374"/>
    </row>
    <row r="5" spans="1:18" s="153" customFormat="1" x14ac:dyDescent="0.3">
      <c r="A5" s="339">
        <v>44899</v>
      </c>
      <c r="B5" s="340" t="s">
        <v>46</v>
      </c>
      <c r="C5" s="341"/>
      <c r="D5" s="342"/>
      <c r="E5" s="343"/>
      <c r="F5" s="344"/>
      <c r="G5" s="345" t="str">
        <f t="shared" si="0"/>
        <v>休</v>
      </c>
      <c r="H5" s="346"/>
      <c r="I5" s="346"/>
      <c r="J5" s="346"/>
      <c r="K5" s="347"/>
      <c r="L5" s="372"/>
      <c r="M5" s="373"/>
      <c r="N5" s="373"/>
      <c r="O5" s="373"/>
      <c r="P5" s="373"/>
      <c r="Q5" s="374"/>
    </row>
    <row r="6" spans="1:18" s="153" customFormat="1" x14ac:dyDescent="0.3">
      <c r="A6" s="51">
        <v>44900</v>
      </c>
      <c r="B6" s="54" t="s">
        <v>47</v>
      </c>
      <c r="C6" s="55">
        <v>20</v>
      </c>
      <c r="D6" s="56"/>
      <c r="E6" s="57">
        <v>2</v>
      </c>
      <c r="F6" s="58"/>
      <c r="G6" s="59">
        <f t="shared" si="0"/>
        <v>6</v>
      </c>
      <c r="H6" s="52">
        <v>6</v>
      </c>
      <c r="I6" s="52"/>
      <c r="J6" s="52"/>
      <c r="K6" s="53"/>
      <c r="L6" s="372"/>
      <c r="M6" s="373"/>
      <c r="N6" s="373"/>
      <c r="O6" s="373"/>
      <c r="P6" s="373"/>
      <c r="Q6" s="374"/>
    </row>
    <row r="7" spans="1:18" s="153" customFormat="1" x14ac:dyDescent="0.3">
      <c r="A7" s="51">
        <v>44901</v>
      </c>
      <c r="B7" s="54" t="s">
        <v>48</v>
      </c>
      <c r="C7" s="55"/>
      <c r="D7" s="56"/>
      <c r="E7" s="57"/>
      <c r="F7" s="58"/>
      <c r="G7" s="59" t="str">
        <f t="shared" si="0"/>
        <v>休</v>
      </c>
      <c r="H7" s="52"/>
      <c r="I7" s="52"/>
      <c r="J7" s="52"/>
      <c r="K7" s="53"/>
      <c r="L7" s="372"/>
      <c r="M7" s="373"/>
      <c r="N7" s="373"/>
      <c r="O7" s="373"/>
      <c r="P7" s="373"/>
      <c r="Q7" s="374"/>
    </row>
    <row r="8" spans="1:18" s="94" customFormat="1" x14ac:dyDescent="0.3">
      <c r="A8" s="51">
        <v>44902</v>
      </c>
      <c r="B8" s="54" t="s">
        <v>49</v>
      </c>
      <c r="C8" s="55">
        <v>20</v>
      </c>
      <c r="D8" s="56"/>
      <c r="E8" s="57">
        <v>24</v>
      </c>
      <c r="F8" s="58"/>
      <c r="G8" s="59">
        <f t="shared" si="0"/>
        <v>4</v>
      </c>
      <c r="H8" s="52">
        <v>4</v>
      </c>
      <c r="I8" s="52"/>
      <c r="J8" s="52"/>
      <c r="K8" s="53"/>
      <c r="L8" s="372"/>
      <c r="M8" s="373"/>
      <c r="N8" s="373"/>
      <c r="O8" s="373"/>
      <c r="P8" s="373"/>
      <c r="Q8" s="374"/>
    </row>
    <row r="9" spans="1:18" s="155" customFormat="1" x14ac:dyDescent="0.3">
      <c r="A9" s="51">
        <v>44903</v>
      </c>
      <c r="B9" s="54" t="s">
        <v>50</v>
      </c>
      <c r="C9" s="55">
        <v>20</v>
      </c>
      <c r="D9" s="56"/>
      <c r="E9" s="57">
        <v>2</v>
      </c>
      <c r="F9" s="58"/>
      <c r="G9" s="59">
        <f t="shared" si="0"/>
        <v>6</v>
      </c>
      <c r="H9" s="52">
        <v>6</v>
      </c>
      <c r="I9" s="52"/>
      <c r="J9" s="52"/>
      <c r="K9" s="53"/>
      <c r="L9" s="372"/>
      <c r="M9" s="373"/>
      <c r="N9" s="373"/>
      <c r="O9" s="373"/>
      <c r="P9" s="373"/>
      <c r="Q9" s="374"/>
    </row>
    <row r="10" spans="1:18" s="153" customFormat="1" x14ac:dyDescent="0.3">
      <c r="A10" s="51">
        <v>44904</v>
      </c>
      <c r="B10" s="54" t="s">
        <v>44</v>
      </c>
      <c r="C10" s="55">
        <v>20</v>
      </c>
      <c r="D10" s="56"/>
      <c r="E10" s="57">
        <v>1</v>
      </c>
      <c r="F10" s="58">
        <v>30</v>
      </c>
      <c r="G10" s="59">
        <f t="shared" si="0"/>
        <v>5.5</v>
      </c>
      <c r="H10" s="52">
        <v>5.5</v>
      </c>
      <c r="I10" s="52"/>
      <c r="J10" s="52"/>
      <c r="K10" s="53"/>
      <c r="L10" s="372"/>
      <c r="M10" s="373"/>
      <c r="N10" s="373"/>
      <c r="O10" s="373"/>
      <c r="P10" s="373"/>
      <c r="Q10" s="374"/>
    </row>
    <row r="11" spans="1:18" s="153" customFormat="1" x14ac:dyDescent="0.3">
      <c r="A11" s="330">
        <v>44905</v>
      </c>
      <c r="B11" s="331" t="s">
        <v>45</v>
      </c>
      <c r="C11" s="332"/>
      <c r="D11" s="333"/>
      <c r="E11" s="334"/>
      <c r="F11" s="335"/>
      <c r="G11" s="336" t="str">
        <f t="shared" si="0"/>
        <v>休</v>
      </c>
      <c r="H11" s="337"/>
      <c r="I11" s="337"/>
      <c r="J11" s="337"/>
      <c r="K11" s="338"/>
      <c r="L11" s="372"/>
      <c r="M11" s="373"/>
      <c r="N11" s="373"/>
      <c r="O11" s="373"/>
      <c r="P11" s="373"/>
      <c r="Q11" s="374"/>
    </row>
    <row r="12" spans="1:18" s="153" customFormat="1" x14ac:dyDescent="0.3">
      <c r="A12" s="339">
        <v>44906</v>
      </c>
      <c r="B12" s="340" t="s">
        <v>46</v>
      </c>
      <c r="C12" s="341"/>
      <c r="D12" s="342"/>
      <c r="E12" s="343"/>
      <c r="F12" s="344"/>
      <c r="G12" s="345" t="str">
        <f t="shared" si="0"/>
        <v>休</v>
      </c>
      <c r="H12" s="346"/>
      <c r="I12" s="346"/>
      <c r="J12" s="346"/>
      <c r="K12" s="347"/>
      <c r="L12" s="372"/>
      <c r="M12" s="373"/>
      <c r="N12" s="373"/>
      <c r="O12" s="373"/>
      <c r="P12" s="373"/>
      <c r="Q12" s="374"/>
    </row>
    <row r="13" spans="1:18" s="153" customFormat="1" x14ac:dyDescent="0.3">
      <c r="A13" s="51">
        <v>44907</v>
      </c>
      <c r="B13" s="54" t="s">
        <v>47</v>
      </c>
      <c r="C13" s="55">
        <v>21</v>
      </c>
      <c r="D13" s="56"/>
      <c r="E13" s="57">
        <v>2</v>
      </c>
      <c r="F13" s="58">
        <v>30</v>
      </c>
      <c r="G13" s="59">
        <f t="shared" si="0"/>
        <v>5.5</v>
      </c>
      <c r="H13" s="52">
        <v>5.5</v>
      </c>
      <c r="I13" s="52"/>
      <c r="J13" s="52"/>
      <c r="K13" s="53"/>
      <c r="L13" s="372"/>
      <c r="M13" s="373"/>
      <c r="N13" s="373"/>
      <c r="O13" s="373"/>
      <c r="P13" s="373"/>
      <c r="Q13" s="374"/>
    </row>
    <row r="14" spans="1:18" s="153" customFormat="1" x14ac:dyDescent="0.3">
      <c r="A14" s="51">
        <v>44908</v>
      </c>
      <c r="B14" s="54" t="s">
        <v>48</v>
      </c>
      <c r="C14" s="55"/>
      <c r="D14" s="56"/>
      <c r="E14" s="57"/>
      <c r="F14" s="58"/>
      <c r="G14" s="59" t="str">
        <f t="shared" si="0"/>
        <v>休</v>
      </c>
      <c r="H14" s="52"/>
      <c r="I14" s="52"/>
      <c r="J14" s="52"/>
      <c r="K14" s="53"/>
      <c r="L14" s="372"/>
      <c r="M14" s="373"/>
      <c r="N14" s="373"/>
      <c r="O14" s="373"/>
      <c r="P14" s="373"/>
      <c r="Q14" s="374"/>
    </row>
    <row r="15" spans="1:18" s="94" customFormat="1" x14ac:dyDescent="0.3">
      <c r="A15" s="51">
        <v>44909</v>
      </c>
      <c r="B15" s="54" t="s">
        <v>49</v>
      </c>
      <c r="C15" s="55">
        <v>20</v>
      </c>
      <c r="D15" s="56"/>
      <c r="E15" s="57">
        <v>2</v>
      </c>
      <c r="F15" s="58"/>
      <c r="G15" s="59">
        <f t="shared" si="0"/>
        <v>6</v>
      </c>
      <c r="H15" s="52">
        <v>6</v>
      </c>
      <c r="I15" s="52"/>
      <c r="J15" s="52"/>
      <c r="K15" s="53"/>
      <c r="L15" s="372"/>
      <c r="M15" s="373"/>
      <c r="N15" s="373"/>
      <c r="O15" s="373"/>
      <c r="P15" s="373"/>
      <c r="Q15" s="374"/>
    </row>
    <row r="16" spans="1:18" s="155" customFormat="1" x14ac:dyDescent="0.3">
      <c r="A16" s="51">
        <v>44910</v>
      </c>
      <c r="B16" s="54" t="s">
        <v>50</v>
      </c>
      <c r="C16" s="55">
        <v>20</v>
      </c>
      <c r="D16" s="56"/>
      <c r="E16" s="57">
        <v>1</v>
      </c>
      <c r="F16" s="58"/>
      <c r="G16" s="59">
        <f t="shared" si="0"/>
        <v>5</v>
      </c>
      <c r="H16" s="52">
        <v>5</v>
      </c>
      <c r="I16" s="52"/>
      <c r="J16" s="52"/>
      <c r="K16" s="53"/>
      <c r="L16" s="372"/>
      <c r="M16" s="373"/>
      <c r="N16" s="373"/>
      <c r="O16" s="373"/>
      <c r="P16" s="373"/>
      <c r="Q16" s="374"/>
    </row>
    <row r="17" spans="1:17" s="153" customFormat="1" x14ac:dyDescent="0.3">
      <c r="A17" s="51">
        <v>44911</v>
      </c>
      <c r="B17" s="54" t="s">
        <v>44</v>
      </c>
      <c r="C17" s="55">
        <v>20</v>
      </c>
      <c r="D17" s="56"/>
      <c r="E17" s="57">
        <v>2</v>
      </c>
      <c r="F17" s="58"/>
      <c r="G17" s="59">
        <f t="shared" si="0"/>
        <v>6</v>
      </c>
      <c r="H17" s="52">
        <v>6</v>
      </c>
      <c r="I17" s="52"/>
      <c r="J17" s="52"/>
      <c r="K17" s="53"/>
      <c r="L17" s="372"/>
      <c r="M17" s="373"/>
      <c r="N17" s="373"/>
      <c r="O17" s="373"/>
      <c r="P17" s="373"/>
      <c r="Q17" s="374"/>
    </row>
    <row r="18" spans="1:17" s="153" customFormat="1" x14ac:dyDescent="0.3">
      <c r="A18" s="330">
        <v>44912</v>
      </c>
      <c r="B18" s="331" t="s">
        <v>45</v>
      </c>
      <c r="C18" s="332"/>
      <c r="D18" s="333"/>
      <c r="E18" s="334"/>
      <c r="F18" s="335"/>
      <c r="G18" s="336" t="str">
        <f t="shared" si="0"/>
        <v>休</v>
      </c>
      <c r="H18" s="337"/>
      <c r="I18" s="337"/>
      <c r="J18" s="337"/>
      <c r="K18" s="338"/>
      <c r="L18" s="372"/>
      <c r="M18" s="373"/>
      <c r="N18" s="373"/>
      <c r="O18" s="373"/>
      <c r="P18" s="373"/>
      <c r="Q18" s="374"/>
    </row>
    <row r="19" spans="1:17" s="153" customFormat="1" x14ac:dyDescent="0.3">
      <c r="A19" s="339">
        <v>44913</v>
      </c>
      <c r="B19" s="340" t="s">
        <v>46</v>
      </c>
      <c r="C19" s="341"/>
      <c r="D19" s="342"/>
      <c r="E19" s="343"/>
      <c r="F19" s="344"/>
      <c r="G19" s="345" t="str">
        <f t="shared" si="0"/>
        <v>休</v>
      </c>
      <c r="H19" s="346"/>
      <c r="I19" s="346"/>
      <c r="J19" s="346"/>
      <c r="K19" s="347"/>
      <c r="L19" s="372"/>
      <c r="M19" s="373"/>
      <c r="N19" s="373"/>
      <c r="O19" s="373"/>
      <c r="P19" s="373"/>
      <c r="Q19" s="374"/>
    </row>
    <row r="20" spans="1:17" s="153" customFormat="1" x14ac:dyDescent="0.3">
      <c r="A20" s="51">
        <v>44914</v>
      </c>
      <c r="B20" s="54" t="s">
        <v>47</v>
      </c>
      <c r="C20" s="55"/>
      <c r="D20" s="56"/>
      <c r="E20" s="57"/>
      <c r="F20" s="58"/>
      <c r="G20" s="59" t="str">
        <f t="shared" si="0"/>
        <v>休</v>
      </c>
      <c r="H20" s="52"/>
      <c r="I20" s="52"/>
      <c r="J20" s="52"/>
      <c r="K20" s="53"/>
      <c r="L20" s="372"/>
      <c r="M20" s="373"/>
      <c r="N20" s="373"/>
      <c r="O20" s="373"/>
      <c r="P20" s="373"/>
      <c r="Q20" s="374"/>
    </row>
    <row r="21" spans="1:17" s="153" customFormat="1" x14ac:dyDescent="0.3">
      <c r="A21" s="51">
        <v>44915</v>
      </c>
      <c r="B21" s="54" t="s">
        <v>48</v>
      </c>
      <c r="C21" s="55">
        <v>20</v>
      </c>
      <c r="D21" s="56"/>
      <c r="E21" s="57">
        <v>2</v>
      </c>
      <c r="F21" s="58">
        <v>30</v>
      </c>
      <c r="G21" s="59">
        <f t="shared" si="0"/>
        <v>6.5</v>
      </c>
      <c r="H21" s="52">
        <v>6.5</v>
      </c>
      <c r="I21" s="52"/>
      <c r="J21" s="52"/>
      <c r="K21" s="53"/>
      <c r="L21" s="372"/>
      <c r="M21" s="373"/>
      <c r="N21" s="373"/>
      <c r="O21" s="373"/>
      <c r="P21" s="373"/>
      <c r="Q21" s="374"/>
    </row>
    <row r="22" spans="1:17" s="94" customFormat="1" x14ac:dyDescent="0.3">
      <c r="A22" s="51">
        <v>44916</v>
      </c>
      <c r="B22" s="54" t="s">
        <v>49</v>
      </c>
      <c r="C22" s="55">
        <v>20</v>
      </c>
      <c r="D22" s="56"/>
      <c r="E22" s="57">
        <v>3</v>
      </c>
      <c r="F22" s="58">
        <v>30</v>
      </c>
      <c r="G22" s="59">
        <f t="shared" si="0"/>
        <v>7.5</v>
      </c>
      <c r="H22" s="52">
        <v>7.5</v>
      </c>
      <c r="I22" s="52"/>
      <c r="J22" s="52"/>
      <c r="K22" s="53"/>
      <c r="L22" s="372"/>
      <c r="M22" s="373"/>
      <c r="N22" s="373"/>
      <c r="O22" s="373"/>
      <c r="P22" s="373"/>
      <c r="Q22" s="374"/>
    </row>
    <row r="23" spans="1:17" s="155" customFormat="1" x14ac:dyDescent="0.3">
      <c r="A23" s="51">
        <v>44917</v>
      </c>
      <c r="B23" s="54" t="s">
        <v>50</v>
      </c>
      <c r="C23" s="55">
        <v>20</v>
      </c>
      <c r="D23" s="56"/>
      <c r="E23" s="57">
        <v>23</v>
      </c>
      <c r="F23" s="58"/>
      <c r="G23" s="59">
        <f t="shared" si="0"/>
        <v>3</v>
      </c>
      <c r="H23" s="52">
        <v>3</v>
      </c>
      <c r="I23" s="52"/>
      <c r="J23" s="52"/>
      <c r="K23" s="53"/>
      <c r="L23" s="372"/>
      <c r="M23" s="373"/>
      <c r="N23" s="373"/>
      <c r="O23" s="373"/>
      <c r="P23" s="373"/>
      <c r="Q23" s="374"/>
    </row>
    <row r="24" spans="1:17" s="153" customFormat="1" x14ac:dyDescent="0.3">
      <c r="A24" s="51">
        <v>44918</v>
      </c>
      <c r="B24" s="54" t="s">
        <v>44</v>
      </c>
      <c r="C24" s="55">
        <v>21</v>
      </c>
      <c r="D24" s="56"/>
      <c r="E24" s="57">
        <v>2</v>
      </c>
      <c r="F24" s="58">
        <v>30</v>
      </c>
      <c r="G24" s="59">
        <f>IF(AND(C24=0,E24=0,D24=0,F24=0),"休",IF(OR(C24=0,E24=0,),"시간확인",IF(C24&gt;E24,IF(D24&gt;0,((24-C24-1)+E24)+(((60-D24)+F24)/60),((24-C24)+E24)+((D24+F24)/60)),IF(D24&gt;0,(E24-C24-1)+(((60-D24)+F24)/60),(E24-C24)+((D24+F24)/60)))))</f>
        <v>5.5</v>
      </c>
      <c r="H24" s="52">
        <v>5.5</v>
      </c>
      <c r="I24" s="52"/>
      <c r="J24" s="52"/>
      <c r="K24" s="53"/>
      <c r="L24" s="372"/>
      <c r="M24" s="373"/>
      <c r="N24" s="373"/>
      <c r="O24" s="373"/>
      <c r="P24" s="373"/>
      <c r="Q24" s="374"/>
    </row>
    <row r="25" spans="1:17" s="153" customFormat="1" x14ac:dyDescent="0.3">
      <c r="A25" s="330">
        <v>44919</v>
      </c>
      <c r="B25" s="331" t="s">
        <v>45</v>
      </c>
      <c r="C25" s="332"/>
      <c r="D25" s="333"/>
      <c r="E25" s="334"/>
      <c r="F25" s="335"/>
      <c r="G25" s="336" t="str">
        <f t="shared" si="0"/>
        <v>休</v>
      </c>
      <c r="H25" s="337"/>
      <c r="I25" s="337"/>
      <c r="J25" s="337" t="s">
        <v>102</v>
      </c>
      <c r="K25" s="338"/>
      <c r="L25" s="372"/>
      <c r="M25" s="373"/>
      <c r="N25" s="373"/>
      <c r="O25" s="373"/>
      <c r="P25" s="373"/>
      <c r="Q25" s="374"/>
    </row>
    <row r="26" spans="1:17" s="153" customFormat="1" x14ac:dyDescent="0.3">
      <c r="A26" s="339">
        <v>44920</v>
      </c>
      <c r="B26" s="340" t="s">
        <v>46</v>
      </c>
      <c r="C26" s="341"/>
      <c r="D26" s="342"/>
      <c r="E26" s="343"/>
      <c r="F26" s="344"/>
      <c r="G26" s="345" t="str">
        <f t="shared" si="0"/>
        <v>休</v>
      </c>
      <c r="H26" s="346"/>
      <c r="I26" s="346"/>
      <c r="J26" s="346"/>
      <c r="K26" s="347"/>
      <c r="L26" s="372"/>
      <c r="M26" s="373"/>
      <c r="N26" s="373"/>
      <c r="O26" s="373"/>
      <c r="P26" s="373"/>
      <c r="Q26" s="374"/>
    </row>
    <row r="27" spans="1:17" s="153" customFormat="1" ht="17.25" thickBot="1" x14ac:dyDescent="0.35">
      <c r="A27" s="51">
        <v>44921</v>
      </c>
      <c r="B27" s="54" t="s">
        <v>47</v>
      </c>
      <c r="C27" s="55"/>
      <c r="D27" s="56"/>
      <c r="E27" s="57"/>
      <c r="F27" s="58"/>
      <c r="G27" s="59" t="str">
        <f t="shared" si="0"/>
        <v>休</v>
      </c>
      <c r="H27" s="52"/>
      <c r="I27" s="52"/>
      <c r="J27" s="52"/>
      <c r="K27" s="53"/>
      <c r="L27" s="375"/>
      <c r="M27" s="376"/>
      <c r="N27" s="376"/>
      <c r="O27" s="376"/>
      <c r="P27" s="376"/>
      <c r="Q27" s="377"/>
    </row>
    <row r="28" spans="1:17" s="153" customFormat="1" x14ac:dyDescent="0.3">
      <c r="A28" s="51">
        <v>44922</v>
      </c>
      <c r="B28" s="54" t="s">
        <v>48</v>
      </c>
      <c r="C28" s="55">
        <v>21</v>
      </c>
      <c r="D28" s="56"/>
      <c r="E28" s="57">
        <v>2</v>
      </c>
      <c r="F28" s="58"/>
      <c r="G28" s="59">
        <f>IF(AND(C28=0,E28=0,D28=0,F28=0),"休",IF(OR(C28=0,E28=0,),"시간확인",IF(C28&gt;E28,IF(D28&gt;0,((24-C28-1)+E28)+(((60-D28)+F28)/60),((24-C28)+E28)+((D28+F28)/60)),IF(D28&gt;0,(E28-C28-1)+(((60-D28)+F28)/60),(E28-C28)+((D28+F28)/60)))))</f>
        <v>5</v>
      </c>
      <c r="H28" s="52"/>
      <c r="I28" s="52"/>
      <c r="J28" s="52"/>
      <c r="K28" s="53"/>
    </row>
    <row r="29" spans="1:17" s="94" customFormat="1" x14ac:dyDescent="0.3">
      <c r="A29" s="51">
        <v>44923</v>
      </c>
      <c r="B29" s="54" t="s">
        <v>49</v>
      </c>
      <c r="C29" s="55">
        <v>20</v>
      </c>
      <c r="D29" s="56"/>
      <c r="E29" s="57">
        <v>1</v>
      </c>
      <c r="F29" s="58"/>
      <c r="G29" s="59">
        <f>IF(AND(C29=0,E29=0,D29=0,F29=0),"休",IF(OR(C29=0,E29=0,),"시간확인",IF(C29&gt;E29,IF(D29&gt;0,((24-C29-1)+E29)+(((60-D29)+F29)/60),((24-C29)+E29)+((D29+F29)/60)),IF(D29&gt;0,(E29-C29-1)+(((60-D29)+F29)/60),(E29-C29)+((D29+F29)/60)))))</f>
        <v>5</v>
      </c>
      <c r="H29" s="52"/>
      <c r="I29" s="52"/>
      <c r="J29" s="52"/>
      <c r="K29" s="53"/>
    </row>
    <row r="30" spans="1:17" s="155" customFormat="1" x14ac:dyDescent="0.3">
      <c r="A30" s="51">
        <v>44924</v>
      </c>
      <c r="B30" s="54" t="s">
        <v>50</v>
      </c>
      <c r="C30" s="55">
        <v>22</v>
      </c>
      <c r="D30" s="56">
        <v>30</v>
      </c>
      <c r="E30" s="57">
        <v>2</v>
      </c>
      <c r="F30" s="58"/>
      <c r="G30" s="59">
        <f>IF(AND(C30=0,E30=0,D30=0,F30=0),"休",IF(OR(C30=0,E30=0,),"시간확인",IF(C30&gt;E30,IF(D30&gt;0,((24-C30-1)+E30)+(((60-D30)+F30)/60),((24-C30)+E30)+((D30+F30)/60)),IF(D30&gt;0,(E30-C30-1)+(((60-D30)+F30)/60),(E30-C30)+((D30+F30)/60)))))</f>
        <v>3.5</v>
      </c>
      <c r="H30" s="52"/>
      <c r="I30" s="52"/>
      <c r="J30" s="52"/>
      <c r="K30" s="53"/>
    </row>
    <row r="31" spans="1:17" s="153" customFormat="1" x14ac:dyDescent="0.3">
      <c r="A31" s="51">
        <v>44925</v>
      </c>
      <c r="B31" s="54" t="s">
        <v>44</v>
      </c>
      <c r="C31" s="55">
        <v>21</v>
      </c>
      <c r="D31" s="56"/>
      <c r="E31" s="57">
        <v>2</v>
      </c>
      <c r="F31" s="58"/>
      <c r="G31" s="59">
        <f>IF(AND(C31=0,E31=0,D31=0,F31=0),"休",IF(OR(C31=0,E31=0,),"시간확인",IF(C31&gt;E31,IF(D31&gt;0,((24-C31-1)+E31)+(((60-D31)+F31)/60),((24-C31)+E31)+((D31+F31)/60)),IF(D31&gt;0,(E31-C31-1)+(((60-D31)+F31)/60),(E31-C31)+((D31+F31)/60)))))</f>
        <v>5</v>
      </c>
      <c r="H31" s="52"/>
      <c r="I31" s="52"/>
      <c r="J31" s="52"/>
      <c r="K31" s="53"/>
    </row>
    <row r="32" spans="1:17" s="153" customFormat="1" x14ac:dyDescent="0.3">
      <c r="A32" s="330">
        <v>44926</v>
      </c>
      <c r="B32" s="331" t="s">
        <v>45</v>
      </c>
      <c r="C32" s="332"/>
      <c r="D32" s="333"/>
      <c r="E32" s="334"/>
      <c r="F32" s="335"/>
      <c r="G32" s="336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337"/>
      <c r="I32" s="337"/>
      <c r="J32" s="337"/>
      <c r="K32" s="338"/>
    </row>
    <row r="33" spans="1:18" s="153" customFormat="1" x14ac:dyDescent="0.3">
      <c r="A33" s="51"/>
      <c r="B33" s="54"/>
      <c r="C33" s="55"/>
      <c r="D33" s="56"/>
      <c r="E33" s="57"/>
      <c r="F33" s="58"/>
      <c r="G33" s="59"/>
      <c r="H33" s="52"/>
      <c r="I33" s="52"/>
      <c r="J33" s="52"/>
      <c r="K33" s="53"/>
    </row>
    <row r="34" spans="1:18" s="153" customFormat="1" ht="17.25" thickBot="1" x14ac:dyDescent="0.35">
      <c r="A34" s="12"/>
      <c r="B34" s="12"/>
      <c r="C34" s="12"/>
      <c r="D34" s="12"/>
      <c r="E34" s="12"/>
      <c r="F34" s="12"/>
      <c r="G34" s="279">
        <f>SUM(G2:G33)</f>
        <v>85</v>
      </c>
      <c r="H34" s="279">
        <f>SUM(H2:H33)</f>
        <v>66.5</v>
      </c>
      <c r="I34" s="281">
        <f>SUM(I2:I33)</f>
        <v>0</v>
      </c>
      <c r="J34" s="281">
        <f>SUM(J2:J33)</f>
        <v>0</v>
      </c>
      <c r="K34" s="12"/>
      <c r="L34" s="12"/>
      <c r="M34" s="12"/>
      <c r="N34" s="12"/>
      <c r="O34" s="12"/>
      <c r="P34" s="12"/>
      <c r="Q34" s="12"/>
    </row>
    <row r="35" spans="1:18" ht="18" thickTop="1" thickBot="1" x14ac:dyDescent="0.35">
      <c r="A35" s="12"/>
      <c r="B35" s="12"/>
      <c r="C35" s="12"/>
      <c r="D35" s="12"/>
      <c r="E35" s="12"/>
      <c r="F35" s="12"/>
      <c r="G35" s="279">
        <f>SUM(G2:G34)</f>
        <v>170</v>
      </c>
      <c r="H35" s="280">
        <f>SUM(H2:H34)</f>
        <v>133</v>
      </c>
      <c r="I35" s="281">
        <f>SUM(I2:I34)</f>
        <v>0</v>
      </c>
      <c r="J35" s="281">
        <f>SUM(J2:J34)</f>
        <v>0</v>
      </c>
      <c r="K35" s="12"/>
      <c r="L35" s="12"/>
      <c r="M35" s="12"/>
      <c r="N35" s="12"/>
      <c r="O35" s="12"/>
      <c r="P35" s="12"/>
      <c r="Q35" s="12"/>
      <c r="R35" s="12"/>
    </row>
    <row r="36" spans="1:18" ht="18" thickTop="1" thickBo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7.25" thickBot="1" x14ac:dyDescent="0.35">
      <c r="A37" s="12"/>
      <c r="B37" s="12"/>
      <c r="C37" s="378" t="s">
        <v>10</v>
      </c>
      <c r="D37" s="379"/>
      <c r="E37" s="380"/>
      <c r="F37" s="381"/>
      <c r="G37" s="382"/>
      <c r="H37" s="12"/>
      <c r="I37" s="282" t="s">
        <v>19</v>
      </c>
      <c r="J37" s="283" t="s">
        <v>21</v>
      </c>
      <c r="K37" s="284" t="s">
        <v>22</v>
      </c>
      <c r="L37" s="12"/>
      <c r="M37" s="310" t="s">
        <v>11</v>
      </c>
      <c r="N37" s="383" t="s">
        <v>12</v>
      </c>
      <c r="O37" s="384"/>
      <c r="P37" s="385" t="s">
        <v>13</v>
      </c>
      <c r="Q37" s="384"/>
      <c r="R37" s="12"/>
    </row>
    <row r="38" spans="1:18" x14ac:dyDescent="0.3">
      <c r="A38" s="12"/>
      <c r="B38" s="12"/>
      <c r="C38" s="355" t="s">
        <v>26</v>
      </c>
      <c r="D38" s="356"/>
      <c r="E38" s="357" t="e">
        <f>E37*J38/K38</f>
        <v>#DIV/0!</v>
      </c>
      <c r="F38" s="358"/>
      <c r="G38" s="359"/>
      <c r="H38" s="12"/>
      <c r="I38" s="360" t="s">
        <v>25</v>
      </c>
      <c r="J38" s="285"/>
      <c r="K38" s="286"/>
      <c r="L38" s="12"/>
      <c r="M38" s="363">
        <v>25</v>
      </c>
      <c r="N38" s="287"/>
      <c r="O38" s="288"/>
      <c r="P38" s="289"/>
      <c r="Q38" s="288"/>
      <c r="R38" s="12"/>
    </row>
    <row r="39" spans="1:18" x14ac:dyDescent="0.3">
      <c r="A39" s="12"/>
      <c r="B39" s="12"/>
      <c r="C39" s="355" t="s">
        <v>28</v>
      </c>
      <c r="D39" s="356"/>
      <c r="E39" s="357">
        <f>I35</f>
        <v>0</v>
      </c>
      <c r="F39" s="358"/>
      <c r="G39" s="359"/>
      <c r="H39" s="12"/>
      <c r="I39" s="361"/>
      <c r="J39" s="290" t="s">
        <v>23</v>
      </c>
      <c r="K39" s="286"/>
      <c r="L39" s="291"/>
      <c r="M39" s="364"/>
      <c r="N39" s="292" t="s">
        <v>14</v>
      </c>
      <c r="O39" s="53" t="s">
        <v>15</v>
      </c>
      <c r="P39" s="293" t="s">
        <v>14</v>
      </c>
      <c r="Q39" s="53" t="s">
        <v>16</v>
      </c>
      <c r="R39" s="12"/>
    </row>
    <row r="40" spans="1:18" ht="17.25" thickBot="1" x14ac:dyDescent="0.35">
      <c r="A40" s="12"/>
      <c r="B40" s="12"/>
      <c r="C40" s="355" t="s">
        <v>29</v>
      </c>
      <c r="D40" s="356"/>
      <c r="E40" s="366">
        <f>J35</f>
        <v>0</v>
      </c>
      <c r="F40" s="367"/>
      <c r="G40" s="368"/>
      <c r="H40" s="12"/>
      <c r="I40" s="362"/>
      <c r="J40" s="294" t="s">
        <v>24</v>
      </c>
      <c r="K40" s="295"/>
      <c r="L40" s="291"/>
      <c r="M40" s="365"/>
      <c r="N40" s="292" t="s">
        <v>17</v>
      </c>
      <c r="O40" s="53">
        <v>300</v>
      </c>
      <c r="P40" s="293" t="s">
        <v>18</v>
      </c>
      <c r="Q40" s="53">
        <v>1.8</v>
      </c>
      <c r="R40" s="12"/>
    </row>
    <row r="41" spans="1:18" x14ac:dyDescent="0.3">
      <c r="A41" s="12"/>
      <c r="B41" s="12"/>
      <c r="C41" s="355" t="s">
        <v>30</v>
      </c>
      <c r="D41" s="356"/>
      <c r="E41" s="366"/>
      <c r="F41" s="367"/>
      <c r="G41" s="368"/>
      <c r="H41" s="12"/>
      <c r="I41" s="296"/>
      <c r="J41" s="296"/>
      <c r="K41" s="296"/>
      <c r="L41" s="296"/>
      <c r="N41" s="292">
        <v>10</v>
      </c>
      <c r="O41" s="53">
        <v>310</v>
      </c>
      <c r="P41" s="293">
        <v>5</v>
      </c>
      <c r="Q41" s="53">
        <v>1.9</v>
      </c>
      <c r="R41" s="12"/>
    </row>
    <row r="42" spans="1:18" ht="17.25" thickBot="1" x14ac:dyDescent="0.35">
      <c r="A42" s="12"/>
      <c r="B42" s="12"/>
      <c r="C42" s="355" t="s">
        <v>31</v>
      </c>
      <c r="D42" s="356"/>
      <c r="E42" s="366" t="e">
        <f>E38-E39-E40</f>
        <v>#DIV/0!</v>
      </c>
      <c r="F42" s="367"/>
      <c r="G42" s="368"/>
      <c r="H42" s="12"/>
      <c r="I42" s="12"/>
      <c r="J42" s="12"/>
      <c r="K42" s="297"/>
      <c r="L42" s="12"/>
      <c r="M42" s="12"/>
      <c r="N42" s="292">
        <v>15</v>
      </c>
      <c r="O42" s="53">
        <v>320</v>
      </c>
      <c r="P42" s="293">
        <v>10</v>
      </c>
      <c r="Q42" s="53">
        <v>2</v>
      </c>
      <c r="R42" s="12"/>
    </row>
    <row r="43" spans="1:18" x14ac:dyDescent="0.3">
      <c r="A43" s="12"/>
      <c r="B43" s="12"/>
      <c r="C43" s="355" t="s">
        <v>27</v>
      </c>
      <c r="D43" s="356"/>
      <c r="E43" s="389" t="e">
        <f>E42*0.033</f>
        <v>#DIV/0!</v>
      </c>
      <c r="F43" s="367"/>
      <c r="G43" s="368"/>
      <c r="H43" s="12"/>
      <c r="I43" s="282" t="s">
        <v>20</v>
      </c>
      <c r="J43" s="298" t="s">
        <v>33</v>
      </c>
      <c r="K43" s="299" t="s">
        <v>34</v>
      </c>
      <c r="L43" s="12"/>
      <c r="M43" s="300" t="s">
        <v>11</v>
      </c>
      <c r="N43" s="292">
        <v>20</v>
      </c>
      <c r="O43" s="53">
        <v>330</v>
      </c>
      <c r="P43" s="293">
        <v>15</v>
      </c>
      <c r="Q43" s="53">
        <v>2.1</v>
      </c>
      <c r="R43" s="12"/>
    </row>
    <row r="44" spans="1:18" ht="17.25" thickBot="1" x14ac:dyDescent="0.35">
      <c r="A44" s="12"/>
      <c r="B44" s="12"/>
      <c r="C44" s="390" t="s">
        <v>32</v>
      </c>
      <c r="D44" s="391"/>
      <c r="E44" s="392" t="e">
        <f>E42-E41-E43</f>
        <v>#DIV/0!</v>
      </c>
      <c r="F44" s="393"/>
      <c r="G44" s="394"/>
      <c r="H44" s="12"/>
      <c r="I44" s="395"/>
      <c r="J44" s="301"/>
      <c r="K44" s="302"/>
      <c r="L44" s="408"/>
      <c r="M44" s="397"/>
      <c r="N44" s="292">
        <v>25</v>
      </c>
      <c r="O44" s="53">
        <v>340</v>
      </c>
      <c r="P44" s="293">
        <v>20</v>
      </c>
      <c r="Q44" s="53">
        <v>2.2000000000000002</v>
      </c>
      <c r="R44" s="12"/>
    </row>
    <row r="45" spans="1:18" ht="17.25" thickBot="1" x14ac:dyDescent="0.35">
      <c r="A45" s="12"/>
      <c r="B45" s="12"/>
      <c r="C45" s="12"/>
      <c r="D45" s="12"/>
      <c r="E45" s="12"/>
      <c r="F45" s="12"/>
      <c r="G45" s="303"/>
      <c r="H45" s="12"/>
      <c r="I45" s="396"/>
      <c r="J45" s="304" t="s">
        <v>35</v>
      </c>
      <c r="K45" s="305"/>
      <c r="L45" s="408"/>
      <c r="M45" s="365"/>
      <c r="N45" s="292">
        <v>30</v>
      </c>
      <c r="O45" s="53">
        <v>350</v>
      </c>
      <c r="P45" s="293">
        <v>25</v>
      </c>
      <c r="Q45" s="53">
        <v>2.2999999999999998</v>
      </c>
      <c r="R45" s="12"/>
    </row>
    <row r="46" spans="1:18" ht="17.25" thickBot="1" x14ac:dyDescent="0.35">
      <c r="A46" s="12"/>
      <c r="B46" s="12"/>
      <c r="C46" s="12"/>
      <c r="D46" s="12"/>
      <c r="E46" s="12"/>
      <c r="F46" s="12"/>
      <c r="G46" s="12"/>
      <c r="H46" s="303"/>
      <c r="I46" s="398"/>
      <c r="J46" s="398"/>
      <c r="K46" s="398"/>
      <c r="L46" s="398"/>
      <c r="N46" s="292">
        <v>35</v>
      </c>
      <c r="O46" s="53">
        <v>360</v>
      </c>
      <c r="P46" s="293">
        <v>30</v>
      </c>
      <c r="Q46" s="53">
        <v>2.4</v>
      </c>
      <c r="R46" s="12"/>
    </row>
    <row r="47" spans="1:18" ht="17.25" thickBot="1" x14ac:dyDescent="0.35">
      <c r="A47" s="12"/>
      <c r="B47" s="12"/>
      <c r="C47" s="12"/>
      <c r="D47" s="12"/>
      <c r="E47" s="12"/>
      <c r="F47" s="12"/>
      <c r="G47" s="12"/>
      <c r="H47" s="12"/>
      <c r="I47" s="399" t="s">
        <v>36</v>
      </c>
      <c r="J47" s="400"/>
      <c r="K47" s="401"/>
      <c r="L47" s="12"/>
      <c r="M47" s="12"/>
      <c r="N47" s="292">
        <v>40</v>
      </c>
      <c r="O47" s="53">
        <v>370</v>
      </c>
      <c r="P47" s="293">
        <v>35</v>
      </c>
      <c r="Q47" s="53">
        <v>2.5</v>
      </c>
      <c r="R47" s="12"/>
    </row>
    <row r="48" spans="1:18" x14ac:dyDescent="0.3">
      <c r="A48" s="12"/>
      <c r="B48" s="12"/>
      <c r="C48" s="12"/>
      <c r="D48" s="12"/>
      <c r="E48" s="12"/>
      <c r="F48" s="12"/>
      <c r="G48" s="306"/>
      <c r="H48" s="12"/>
      <c r="I48" s="402"/>
      <c r="J48" s="403"/>
      <c r="K48" s="404"/>
      <c r="L48" s="12"/>
      <c r="M48" s="12"/>
      <c r="N48" s="292">
        <v>45</v>
      </c>
      <c r="O48" s="53">
        <v>380</v>
      </c>
      <c r="P48" s="293">
        <v>40</v>
      </c>
      <c r="Q48" s="53">
        <v>2.6</v>
      </c>
      <c r="R48" s="12"/>
    </row>
    <row r="49" spans="1:18" x14ac:dyDescent="0.3">
      <c r="A49" s="12"/>
      <c r="B49" s="12"/>
      <c r="C49" s="12"/>
      <c r="D49" s="12"/>
      <c r="E49" s="12"/>
      <c r="F49" s="12"/>
      <c r="G49" s="12"/>
      <c r="H49" s="12"/>
      <c r="I49" s="405"/>
      <c r="J49" s="406"/>
      <c r="K49" s="407"/>
      <c r="L49" s="12"/>
      <c r="M49" s="12"/>
      <c r="N49" s="292">
        <v>50</v>
      </c>
      <c r="O49" s="53">
        <v>390</v>
      </c>
      <c r="P49" s="293">
        <v>45</v>
      </c>
      <c r="Q49" s="53">
        <v>2.7</v>
      </c>
      <c r="R49" s="12"/>
    </row>
    <row r="50" spans="1:18" ht="17.25" thickBot="1" x14ac:dyDescent="0.35">
      <c r="A50" s="12"/>
      <c r="B50" s="12"/>
      <c r="C50" s="12"/>
      <c r="D50" s="12"/>
      <c r="E50" s="12"/>
      <c r="F50" s="12"/>
      <c r="G50" s="12"/>
      <c r="H50" s="12"/>
      <c r="I50" s="386"/>
      <c r="J50" s="387"/>
      <c r="K50" s="388"/>
      <c r="L50" s="12"/>
      <c r="M50" s="12"/>
      <c r="N50" s="292">
        <v>55</v>
      </c>
      <c r="O50" s="53">
        <v>400</v>
      </c>
      <c r="P50" s="293">
        <v>50</v>
      </c>
      <c r="Q50" s="53">
        <v>2.8</v>
      </c>
      <c r="R50" s="12"/>
    </row>
    <row r="51" spans="1:1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92">
        <v>60</v>
      </c>
      <c r="O51" s="53">
        <v>410</v>
      </c>
      <c r="P51" s="293">
        <v>55</v>
      </c>
      <c r="Q51" s="53">
        <v>2.9</v>
      </c>
      <c r="R51" s="12"/>
    </row>
    <row r="52" spans="1:1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92">
        <v>65</v>
      </c>
      <c r="O52" s="53">
        <v>420</v>
      </c>
      <c r="P52" s="293">
        <v>60</v>
      </c>
      <c r="Q52" s="53">
        <v>3</v>
      </c>
      <c r="R52" s="12"/>
    </row>
    <row r="53" spans="1:18" ht="17.2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307">
        <v>70</v>
      </c>
      <c r="O53" s="308">
        <v>430</v>
      </c>
      <c r="P53" s="309">
        <v>65</v>
      </c>
      <c r="Q53" s="308">
        <v>3.1</v>
      </c>
      <c r="R53" s="12"/>
    </row>
    <row r="54" spans="1:1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92">
        <v>75</v>
      </c>
      <c r="O54" s="53">
        <v>440</v>
      </c>
      <c r="P54" s="293">
        <v>70</v>
      </c>
      <c r="Q54" s="53">
        <v>3.2</v>
      </c>
      <c r="R54" s="12"/>
    </row>
    <row r="55" spans="1:18" ht="17.25" thickBot="1" x14ac:dyDescent="0.35">
      <c r="N55" s="307">
        <v>80</v>
      </c>
      <c r="O55" s="308">
        <v>450</v>
      </c>
      <c r="P55" s="309">
        <v>75</v>
      </c>
      <c r="Q55" s="308">
        <v>3.3</v>
      </c>
    </row>
    <row r="56" spans="1:18" x14ac:dyDescent="0.3">
      <c r="N56" s="292">
        <v>85</v>
      </c>
      <c r="O56" s="53">
        <v>460</v>
      </c>
      <c r="P56" s="293">
        <v>80</v>
      </c>
      <c r="Q56" s="53">
        <v>3.4</v>
      </c>
    </row>
    <row r="57" spans="1:18" ht="17.25" thickBot="1" x14ac:dyDescent="0.35">
      <c r="N57" s="307">
        <v>90</v>
      </c>
      <c r="O57" s="308">
        <v>470</v>
      </c>
      <c r="P57" s="309">
        <v>85</v>
      </c>
      <c r="Q57" s="308">
        <v>3.5</v>
      </c>
    </row>
    <row r="58" spans="1:18" x14ac:dyDescent="0.3">
      <c r="N58" s="292">
        <v>95</v>
      </c>
      <c r="O58" s="53">
        <v>480</v>
      </c>
      <c r="P58" s="293">
        <v>90</v>
      </c>
      <c r="Q58" s="53">
        <v>3.6</v>
      </c>
    </row>
    <row r="59" spans="1:18" ht="17.25" thickBot="1" x14ac:dyDescent="0.35">
      <c r="N59" s="307">
        <v>100</v>
      </c>
      <c r="O59" s="308">
        <v>490</v>
      </c>
      <c r="P59" s="309">
        <v>95</v>
      </c>
      <c r="Q59" s="308">
        <v>3.7</v>
      </c>
    </row>
    <row r="60" spans="1:18" x14ac:dyDescent="0.3">
      <c r="N60" s="292">
        <v>105</v>
      </c>
      <c r="O60" s="53">
        <v>500</v>
      </c>
      <c r="P60" s="293">
        <v>100</v>
      </c>
      <c r="Q60" s="53">
        <v>3.8</v>
      </c>
    </row>
    <row r="61" spans="1:18" ht="17.25" thickBot="1" x14ac:dyDescent="0.35">
      <c r="N61" s="307">
        <v>110</v>
      </c>
      <c r="O61" s="308">
        <v>510</v>
      </c>
      <c r="P61" s="309">
        <v>105</v>
      </c>
      <c r="Q61" s="308">
        <v>3.9</v>
      </c>
    </row>
    <row r="62" spans="1:18" x14ac:dyDescent="0.3">
      <c r="N62" s="292">
        <v>115</v>
      </c>
      <c r="O62" s="53">
        <v>520</v>
      </c>
      <c r="P62" s="293">
        <v>110</v>
      </c>
      <c r="Q62" s="53">
        <v>4</v>
      </c>
    </row>
    <row r="63" spans="1:18" ht="17.25" thickBot="1" x14ac:dyDescent="0.35">
      <c r="N63" s="307">
        <v>120</v>
      </c>
      <c r="O63" s="308">
        <v>530</v>
      </c>
      <c r="P63" s="309">
        <v>115</v>
      </c>
      <c r="Q63" s="308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M44:M45"/>
    <mergeCell ref="I46:L46"/>
    <mergeCell ref="I47:K47"/>
    <mergeCell ref="I48:K48"/>
    <mergeCell ref="I49:K49"/>
    <mergeCell ref="L44:L45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L1:Q27"/>
    <mergeCell ref="C37:D37"/>
    <mergeCell ref="E37:G37"/>
    <mergeCell ref="N37:O37"/>
    <mergeCell ref="P37:Q37"/>
    <mergeCell ref="C38:D38"/>
    <mergeCell ref="E38:G38"/>
    <mergeCell ref="I38:I40"/>
    <mergeCell ref="M38:M40"/>
    <mergeCell ref="C39:D39"/>
    <mergeCell ref="E39:G39"/>
    <mergeCell ref="C40:D40"/>
    <mergeCell ref="E40:G40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I20" sqref="I20"/>
    </sheetView>
  </sheetViews>
  <sheetFormatPr defaultColWidth="12.375" defaultRowHeight="16.5" x14ac:dyDescent="0.3"/>
  <cols>
    <col min="1" max="1" width="12.375" style="131" customWidth="1"/>
    <col min="2" max="2" width="4.375" style="131" customWidth="1"/>
    <col min="3" max="3" width="4.5" style="131" customWidth="1"/>
    <col min="4" max="4" width="4.25" style="131" customWidth="1"/>
    <col min="5" max="5" width="4.375" style="131" customWidth="1"/>
    <col min="6" max="6" width="4.25" style="131" customWidth="1"/>
    <col min="7" max="7" width="8.375" style="131" customWidth="1"/>
    <col min="8" max="8" width="9.625" style="131" customWidth="1"/>
    <col min="9" max="9" width="11.5" style="131" customWidth="1"/>
    <col min="10" max="10" width="11" style="131" bestFit="1" customWidth="1"/>
    <col min="11" max="11" width="12" style="131" customWidth="1"/>
    <col min="12" max="255" width="9" style="131" customWidth="1"/>
    <col min="256" max="16384" width="12.375" style="131"/>
  </cols>
  <sheetData>
    <row r="1" spans="1:18" s="12" customFormat="1" ht="17.25" customHeight="1" thickBot="1" x14ac:dyDescent="0.35">
      <c r="A1" s="270" t="s">
        <v>2</v>
      </c>
      <c r="B1" s="271" t="s">
        <v>3</v>
      </c>
      <c r="C1" s="272" t="s">
        <v>4</v>
      </c>
      <c r="D1" s="273" t="s">
        <v>5</v>
      </c>
      <c r="E1" s="274" t="s">
        <v>4</v>
      </c>
      <c r="F1" s="275" t="s">
        <v>5</v>
      </c>
      <c r="G1" s="276" t="s">
        <v>6</v>
      </c>
      <c r="H1" s="277" t="s">
        <v>7</v>
      </c>
      <c r="I1" s="277" t="s">
        <v>28</v>
      </c>
      <c r="J1" s="276" t="s">
        <v>43</v>
      </c>
      <c r="K1" s="278" t="s">
        <v>8</v>
      </c>
      <c r="L1" s="369" t="s">
        <v>9</v>
      </c>
      <c r="M1" s="370"/>
      <c r="N1" s="370"/>
      <c r="O1" s="370"/>
      <c r="P1" s="370"/>
      <c r="Q1" s="371"/>
      <c r="R1" s="12">
        <v>45</v>
      </c>
    </row>
    <row r="2" spans="1:18" s="155" customFormat="1" ht="14.25" customHeight="1" thickTop="1" x14ac:dyDescent="0.3">
      <c r="A2" s="51">
        <v>44896</v>
      </c>
      <c r="B2" s="54" t="s">
        <v>342</v>
      </c>
      <c r="C2" s="55">
        <v>20</v>
      </c>
      <c r="D2" s="56"/>
      <c r="E2" s="57">
        <v>1</v>
      </c>
      <c r="F2" s="58"/>
      <c r="G2" s="59">
        <f t="shared" ref="G2:G27" si="0">IF(AND(C2=0,E2=0,D2=0,F2=0),"休",IF(OR(C2=0,E2=0,),"시간확인",IF(C2&gt;E2,IF(D2&gt;0,((24-C2-1)+E2)+(((60-D2)+F2)/60),((24-C2)+E2)+((D2+F2)/60)),IF(D2&gt;0,(E2-C2-1)+(((60-D2)+F2)/60),(E2-C2)+((D2+F2)/60)))))</f>
        <v>5</v>
      </c>
      <c r="H2" s="52">
        <v>5</v>
      </c>
      <c r="I2" s="52"/>
      <c r="J2" s="52"/>
      <c r="K2" s="53"/>
      <c r="L2" s="372"/>
      <c r="M2" s="373"/>
      <c r="N2" s="373"/>
      <c r="O2" s="373"/>
      <c r="P2" s="373"/>
      <c r="Q2" s="374"/>
    </row>
    <row r="3" spans="1:18" s="153" customFormat="1" x14ac:dyDescent="0.3">
      <c r="A3" s="51">
        <v>44897</v>
      </c>
      <c r="B3" s="54" t="s">
        <v>44</v>
      </c>
      <c r="C3" s="55"/>
      <c r="D3" s="56"/>
      <c r="E3" s="57"/>
      <c r="F3" s="58"/>
      <c r="G3" s="59" t="str">
        <f t="shared" si="0"/>
        <v>休</v>
      </c>
      <c r="H3" s="52"/>
      <c r="I3" s="52"/>
      <c r="J3" s="52"/>
      <c r="K3" s="53"/>
      <c r="L3" s="372"/>
      <c r="M3" s="373"/>
      <c r="N3" s="373"/>
      <c r="O3" s="373"/>
      <c r="P3" s="373"/>
      <c r="Q3" s="374"/>
    </row>
    <row r="4" spans="1:18" s="153" customFormat="1" ht="14.25" customHeight="1" x14ac:dyDescent="0.3">
      <c r="A4" s="330">
        <v>44898</v>
      </c>
      <c r="B4" s="331" t="s">
        <v>45</v>
      </c>
      <c r="C4" s="332"/>
      <c r="D4" s="333"/>
      <c r="E4" s="334"/>
      <c r="F4" s="335"/>
      <c r="G4" s="336" t="str">
        <f t="shared" si="0"/>
        <v>休</v>
      </c>
      <c r="H4" s="337"/>
      <c r="I4" s="337"/>
      <c r="J4" s="337"/>
      <c r="K4" s="338"/>
      <c r="L4" s="372"/>
      <c r="M4" s="373"/>
      <c r="N4" s="373"/>
      <c r="O4" s="373"/>
      <c r="P4" s="373"/>
      <c r="Q4" s="374"/>
    </row>
    <row r="5" spans="1:18" s="153" customFormat="1" x14ac:dyDescent="0.3">
      <c r="A5" s="339">
        <v>44899</v>
      </c>
      <c r="B5" s="340" t="s">
        <v>46</v>
      </c>
      <c r="C5" s="341"/>
      <c r="D5" s="342"/>
      <c r="E5" s="343"/>
      <c r="F5" s="344"/>
      <c r="G5" s="345" t="str">
        <f t="shared" si="0"/>
        <v>休</v>
      </c>
      <c r="H5" s="346"/>
      <c r="I5" s="346"/>
      <c r="J5" s="346"/>
      <c r="K5" s="347"/>
      <c r="L5" s="372"/>
      <c r="M5" s="373"/>
      <c r="N5" s="373"/>
      <c r="O5" s="373"/>
      <c r="P5" s="373"/>
      <c r="Q5" s="374"/>
    </row>
    <row r="6" spans="1:18" s="153" customFormat="1" x14ac:dyDescent="0.3">
      <c r="A6" s="51">
        <v>44900</v>
      </c>
      <c r="B6" s="54" t="s">
        <v>47</v>
      </c>
      <c r="C6" s="55">
        <v>20</v>
      </c>
      <c r="D6" s="56"/>
      <c r="E6" s="57">
        <v>1</v>
      </c>
      <c r="F6" s="58">
        <v>30</v>
      </c>
      <c r="G6" s="59">
        <f t="shared" si="0"/>
        <v>5.5</v>
      </c>
      <c r="H6" s="52">
        <v>5.5</v>
      </c>
      <c r="I6" s="52"/>
      <c r="J6" s="52"/>
      <c r="K6" s="53"/>
      <c r="L6" s="372"/>
      <c r="M6" s="373"/>
      <c r="N6" s="373"/>
      <c r="O6" s="373"/>
      <c r="P6" s="373"/>
      <c r="Q6" s="374"/>
    </row>
    <row r="7" spans="1:18" s="153" customFormat="1" x14ac:dyDescent="0.3">
      <c r="A7" s="51">
        <v>44901</v>
      </c>
      <c r="B7" s="54" t="s">
        <v>48</v>
      </c>
      <c r="C7" s="55">
        <v>20</v>
      </c>
      <c r="D7" s="56"/>
      <c r="E7" s="57">
        <v>24</v>
      </c>
      <c r="F7" s="58"/>
      <c r="G7" s="59">
        <f t="shared" si="0"/>
        <v>4</v>
      </c>
      <c r="H7" s="52">
        <v>4</v>
      </c>
      <c r="I7" s="52"/>
      <c r="J7" s="52"/>
      <c r="K7" s="53"/>
      <c r="L7" s="372"/>
      <c r="M7" s="373"/>
      <c r="N7" s="373"/>
      <c r="O7" s="373"/>
      <c r="P7" s="373"/>
      <c r="Q7" s="374"/>
    </row>
    <row r="8" spans="1:18" s="94" customFormat="1" x14ac:dyDescent="0.3">
      <c r="A8" s="51">
        <v>44902</v>
      </c>
      <c r="B8" s="54" t="s">
        <v>49</v>
      </c>
      <c r="C8" s="55">
        <v>20</v>
      </c>
      <c r="D8" s="56"/>
      <c r="E8" s="57">
        <v>24</v>
      </c>
      <c r="F8" s="58"/>
      <c r="G8" s="59">
        <f t="shared" si="0"/>
        <v>4</v>
      </c>
      <c r="H8" s="52">
        <v>4</v>
      </c>
      <c r="I8" s="52"/>
      <c r="J8" s="52"/>
      <c r="K8" s="53"/>
      <c r="L8" s="372"/>
      <c r="M8" s="373"/>
      <c r="N8" s="373"/>
      <c r="O8" s="373"/>
      <c r="P8" s="373"/>
      <c r="Q8" s="374"/>
    </row>
    <row r="9" spans="1:18" s="155" customFormat="1" x14ac:dyDescent="0.3">
      <c r="A9" s="51">
        <v>44903</v>
      </c>
      <c r="B9" s="54" t="s">
        <v>50</v>
      </c>
      <c r="C9" s="55"/>
      <c r="D9" s="56"/>
      <c r="E9" s="57"/>
      <c r="F9" s="58"/>
      <c r="G9" s="59" t="str">
        <f t="shared" si="0"/>
        <v>休</v>
      </c>
      <c r="H9" s="52"/>
      <c r="I9" s="52"/>
      <c r="J9" s="52"/>
      <c r="K9" s="53"/>
      <c r="L9" s="372"/>
      <c r="M9" s="373"/>
      <c r="N9" s="373"/>
      <c r="O9" s="373"/>
      <c r="P9" s="373"/>
      <c r="Q9" s="374"/>
    </row>
    <row r="10" spans="1:18" s="153" customFormat="1" x14ac:dyDescent="0.3">
      <c r="A10" s="51">
        <v>44904</v>
      </c>
      <c r="B10" s="54" t="s">
        <v>44</v>
      </c>
      <c r="C10" s="55">
        <v>20</v>
      </c>
      <c r="D10" s="56"/>
      <c r="E10" s="57">
        <v>1</v>
      </c>
      <c r="F10" s="58">
        <v>30</v>
      </c>
      <c r="G10" s="59">
        <f t="shared" si="0"/>
        <v>5.5</v>
      </c>
      <c r="H10" s="52">
        <v>5.5</v>
      </c>
      <c r="I10" s="52"/>
      <c r="J10" s="52"/>
      <c r="K10" s="53"/>
      <c r="L10" s="372"/>
      <c r="M10" s="373"/>
      <c r="N10" s="373"/>
      <c r="O10" s="373"/>
      <c r="P10" s="373"/>
      <c r="Q10" s="374"/>
    </row>
    <row r="11" spans="1:18" s="153" customFormat="1" x14ac:dyDescent="0.3">
      <c r="A11" s="330">
        <v>44905</v>
      </c>
      <c r="B11" s="331" t="s">
        <v>45</v>
      </c>
      <c r="C11" s="332"/>
      <c r="D11" s="333"/>
      <c r="E11" s="334"/>
      <c r="F11" s="335"/>
      <c r="G11" s="336" t="str">
        <f t="shared" si="0"/>
        <v>休</v>
      </c>
      <c r="H11" s="337"/>
      <c r="I11" s="337"/>
      <c r="J11" s="337"/>
      <c r="K11" s="338"/>
      <c r="L11" s="372"/>
      <c r="M11" s="373"/>
      <c r="N11" s="373"/>
      <c r="O11" s="373"/>
      <c r="P11" s="373"/>
      <c r="Q11" s="374"/>
    </row>
    <row r="12" spans="1:18" s="153" customFormat="1" x14ac:dyDescent="0.3">
      <c r="A12" s="339">
        <v>44906</v>
      </c>
      <c r="B12" s="340" t="s">
        <v>46</v>
      </c>
      <c r="C12" s="341"/>
      <c r="D12" s="342"/>
      <c r="E12" s="343"/>
      <c r="F12" s="344"/>
      <c r="G12" s="345" t="str">
        <f t="shared" si="0"/>
        <v>休</v>
      </c>
      <c r="H12" s="346"/>
      <c r="I12" s="346"/>
      <c r="J12" s="346"/>
      <c r="K12" s="347"/>
      <c r="L12" s="372"/>
      <c r="M12" s="373"/>
      <c r="N12" s="373"/>
      <c r="O12" s="373"/>
      <c r="P12" s="373"/>
      <c r="Q12" s="374"/>
    </row>
    <row r="13" spans="1:18" s="153" customFormat="1" x14ac:dyDescent="0.3">
      <c r="A13" s="51">
        <v>44907</v>
      </c>
      <c r="B13" s="54" t="s">
        <v>47</v>
      </c>
      <c r="C13" s="55"/>
      <c r="D13" s="56"/>
      <c r="E13" s="57"/>
      <c r="F13" s="58"/>
      <c r="G13" s="59" t="str">
        <f t="shared" si="0"/>
        <v>休</v>
      </c>
      <c r="H13" s="52"/>
      <c r="I13" s="52"/>
      <c r="J13" s="52"/>
      <c r="K13" s="53"/>
      <c r="L13" s="372"/>
      <c r="M13" s="373"/>
      <c r="N13" s="373"/>
      <c r="O13" s="373"/>
      <c r="P13" s="373"/>
      <c r="Q13" s="374"/>
    </row>
    <row r="14" spans="1:18" s="153" customFormat="1" x14ac:dyDescent="0.3">
      <c r="A14" s="51">
        <v>44908</v>
      </c>
      <c r="B14" s="54" t="s">
        <v>48</v>
      </c>
      <c r="C14" s="55"/>
      <c r="D14" s="56"/>
      <c r="E14" s="57"/>
      <c r="F14" s="58"/>
      <c r="G14" s="59" t="str">
        <f t="shared" si="0"/>
        <v>休</v>
      </c>
      <c r="H14" s="52"/>
      <c r="I14" s="52"/>
      <c r="J14" s="52"/>
      <c r="K14" s="53"/>
      <c r="L14" s="372"/>
      <c r="M14" s="373"/>
      <c r="N14" s="373"/>
      <c r="O14" s="373"/>
      <c r="P14" s="373"/>
      <c r="Q14" s="374"/>
    </row>
    <row r="15" spans="1:18" s="94" customFormat="1" x14ac:dyDescent="0.3">
      <c r="A15" s="51">
        <v>44909</v>
      </c>
      <c r="B15" s="54" t="s">
        <v>49</v>
      </c>
      <c r="C15" s="55">
        <v>20</v>
      </c>
      <c r="D15" s="56"/>
      <c r="E15" s="57">
        <v>2</v>
      </c>
      <c r="F15" s="58"/>
      <c r="G15" s="59">
        <f t="shared" si="0"/>
        <v>6</v>
      </c>
      <c r="H15" s="52">
        <v>6</v>
      </c>
      <c r="I15" s="52"/>
      <c r="J15" s="52"/>
      <c r="K15" s="53"/>
      <c r="L15" s="372"/>
      <c r="M15" s="373"/>
      <c r="N15" s="373"/>
      <c r="O15" s="373"/>
      <c r="P15" s="373"/>
      <c r="Q15" s="374"/>
    </row>
    <row r="16" spans="1:18" s="155" customFormat="1" x14ac:dyDescent="0.3">
      <c r="A16" s="51">
        <v>44910</v>
      </c>
      <c r="B16" s="54" t="s">
        <v>50</v>
      </c>
      <c r="C16" s="55">
        <v>20</v>
      </c>
      <c r="D16" s="56"/>
      <c r="E16" s="57">
        <v>2</v>
      </c>
      <c r="F16" s="58"/>
      <c r="G16" s="59">
        <f t="shared" si="0"/>
        <v>6</v>
      </c>
      <c r="H16" s="52">
        <v>6</v>
      </c>
      <c r="I16" s="52"/>
      <c r="J16" s="52"/>
      <c r="K16" s="53"/>
      <c r="L16" s="372"/>
      <c r="M16" s="373"/>
      <c r="N16" s="373"/>
      <c r="O16" s="373"/>
      <c r="P16" s="373"/>
      <c r="Q16" s="374"/>
    </row>
    <row r="17" spans="1:17" s="153" customFormat="1" x14ac:dyDescent="0.3">
      <c r="A17" s="51">
        <v>44911</v>
      </c>
      <c r="B17" s="54" t="s">
        <v>44</v>
      </c>
      <c r="C17" s="55">
        <v>20</v>
      </c>
      <c r="D17" s="56"/>
      <c r="E17" s="57">
        <v>3</v>
      </c>
      <c r="F17" s="58"/>
      <c r="G17" s="59">
        <f t="shared" si="0"/>
        <v>7</v>
      </c>
      <c r="H17" s="52">
        <v>7</v>
      </c>
      <c r="I17" s="52"/>
      <c r="J17" s="52"/>
      <c r="K17" s="53"/>
      <c r="L17" s="372"/>
      <c r="M17" s="373"/>
      <c r="N17" s="373"/>
      <c r="O17" s="373"/>
      <c r="P17" s="373"/>
      <c r="Q17" s="374"/>
    </row>
    <row r="18" spans="1:17" s="153" customFormat="1" x14ac:dyDescent="0.3">
      <c r="A18" s="330">
        <v>44912</v>
      </c>
      <c r="B18" s="331" t="s">
        <v>45</v>
      </c>
      <c r="C18" s="332"/>
      <c r="D18" s="333"/>
      <c r="E18" s="334"/>
      <c r="F18" s="335"/>
      <c r="G18" s="336" t="str">
        <f t="shared" si="0"/>
        <v>休</v>
      </c>
      <c r="H18" s="337"/>
      <c r="I18" s="337"/>
      <c r="J18" s="337"/>
      <c r="K18" s="338"/>
      <c r="L18" s="372"/>
      <c r="M18" s="373"/>
      <c r="N18" s="373"/>
      <c r="O18" s="373"/>
      <c r="P18" s="373"/>
      <c r="Q18" s="374"/>
    </row>
    <row r="19" spans="1:17" s="153" customFormat="1" x14ac:dyDescent="0.3">
      <c r="A19" s="339">
        <v>44913</v>
      </c>
      <c r="B19" s="340" t="s">
        <v>46</v>
      </c>
      <c r="C19" s="341"/>
      <c r="D19" s="342"/>
      <c r="E19" s="343"/>
      <c r="F19" s="344"/>
      <c r="G19" s="345" t="str">
        <f t="shared" si="0"/>
        <v>休</v>
      </c>
      <c r="H19" s="346"/>
      <c r="I19" s="346"/>
      <c r="J19" s="346"/>
      <c r="K19" s="347"/>
      <c r="L19" s="372"/>
      <c r="M19" s="373"/>
      <c r="N19" s="373"/>
      <c r="O19" s="373"/>
      <c r="P19" s="373"/>
      <c r="Q19" s="374"/>
    </row>
    <row r="20" spans="1:17" s="153" customFormat="1" x14ac:dyDescent="0.3">
      <c r="A20" s="51">
        <v>44914</v>
      </c>
      <c r="B20" s="54" t="s">
        <v>47</v>
      </c>
      <c r="C20" s="55">
        <v>20</v>
      </c>
      <c r="D20" s="56"/>
      <c r="E20" s="57">
        <v>1</v>
      </c>
      <c r="F20" s="58"/>
      <c r="G20" s="59">
        <f t="shared" si="0"/>
        <v>5</v>
      </c>
      <c r="H20" s="52">
        <v>5</v>
      </c>
      <c r="I20" s="52"/>
      <c r="J20" s="52"/>
      <c r="K20" s="53"/>
      <c r="L20" s="372"/>
      <c r="M20" s="373"/>
      <c r="N20" s="373"/>
      <c r="O20" s="373"/>
      <c r="P20" s="373"/>
      <c r="Q20" s="374"/>
    </row>
    <row r="21" spans="1:17" s="153" customFormat="1" x14ac:dyDescent="0.3">
      <c r="A21" s="51">
        <v>44915</v>
      </c>
      <c r="B21" s="54" t="s">
        <v>48</v>
      </c>
      <c r="C21" s="55">
        <v>20</v>
      </c>
      <c r="D21" s="56"/>
      <c r="E21" s="57">
        <v>23</v>
      </c>
      <c r="F21" s="58">
        <v>30</v>
      </c>
      <c r="G21" s="59">
        <f t="shared" si="0"/>
        <v>3.5</v>
      </c>
      <c r="H21" s="52">
        <v>3.5</v>
      </c>
      <c r="I21" s="52"/>
      <c r="J21" s="52"/>
      <c r="K21" s="53"/>
      <c r="L21" s="372"/>
      <c r="M21" s="373"/>
      <c r="N21" s="373"/>
      <c r="O21" s="373"/>
      <c r="P21" s="373"/>
      <c r="Q21" s="374"/>
    </row>
    <row r="22" spans="1:17" s="94" customFormat="1" x14ac:dyDescent="0.3">
      <c r="A22" s="51">
        <v>44916</v>
      </c>
      <c r="B22" s="54" t="s">
        <v>49</v>
      </c>
      <c r="C22" s="55">
        <v>20</v>
      </c>
      <c r="D22" s="56"/>
      <c r="E22" s="57">
        <v>1</v>
      </c>
      <c r="F22" s="58"/>
      <c r="G22" s="59">
        <f t="shared" si="0"/>
        <v>5</v>
      </c>
      <c r="H22" s="52">
        <v>5</v>
      </c>
      <c r="I22" s="52"/>
      <c r="J22" s="52"/>
      <c r="K22" s="53"/>
      <c r="L22" s="372"/>
      <c r="M22" s="373"/>
      <c r="N22" s="373"/>
      <c r="O22" s="373"/>
      <c r="P22" s="373"/>
      <c r="Q22" s="374"/>
    </row>
    <row r="23" spans="1:17" s="155" customFormat="1" x14ac:dyDescent="0.3">
      <c r="A23" s="51">
        <v>44917</v>
      </c>
      <c r="B23" s="54" t="s">
        <v>50</v>
      </c>
      <c r="C23" s="55">
        <v>20</v>
      </c>
      <c r="D23" s="56"/>
      <c r="E23" s="57">
        <v>2</v>
      </c>
      <c r="F23" s="58"/>
      <c r="G23" s="59">
        <f t="shared" si="0"/>
        <v>6</v>
      </c>
      <c r="H23" s="52">
        <v>6</v>
      </c>
      <c r="I23" s="52"/>
      <c r="J23" s="52"/>
      <c r="K23" s="53"/>
      <c r="L23" s="372"/>
      <c r="M23" s="373"/>
      <c r="N23" s="373"/>
      <c r="O23" s="373"/>
      <c r="P23" s="373"/>
      <c r="Q23" s="374"/>
    </row>
    <row r="24" spans="1:17" s="153" customFormat="1" x14ac:dyDescent="0.3">
      <c r="A24" s="51">
        <v>44918</v>
      </c>
      <c r="B24" s="54" t="s">
        <v>44</v>
      </c>
      <c r="C24" s="55"/>
      <c r="D24" s="56"/>
      <c r="E24" s="57"/>
      <c r="F24" s="58"/>
      <c r="G24" s="59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2"/>
      <c r="I24" s="52"/>
      <c r="J24" s="52"/>
      <c r="K24" s="53"/>
      <c r="L24" s="372"/>
      <c r="M24" s="373"/>
      <c r="N24" s="373"/>
      <c r="O24" s="373"/>
      <c r="P24" s="373"/>
      <c r="Q24" s="374"/>
    </row>
    <row r="25" spans="1:17" s="153" customFormat="1" x14ac:dyDescent="0.3">
      <c r="A25" s="330">
        <v>44919</v>
      </c>
      <c r="B25" s="331" t="s">
        <v>45</v>
      </c>
      <c r="C25" s="332"/>
      <c r="D25" s="333"/>
      <c r="E25" s="334"/>
      <c r="F25" s="335"/>
      <c r="G25" s="336" t="str">
        <f t="shared" si="0"/>
        <v>休</v>
      </c>
      <c r="H25" s="337"/>
      <c r="I25" s="337"/>
      <c r="J25" s="337" t="s">
        <v>102</v>
      </c>
      <c r="K25" s="338"/>
      <c r="L25" s="372"/>
      <c r="M25" s="373"/>
      <c r="N25" s="373"/>
      <c r="O25" s="373"/>
      <c r="P25" s="373"/>
      <c r="Q25" s="374"/>
    </row>
    <row r="26" spans="1:17" s="153" customFormat="1" x14ac:dyDescent="0.3">
      <c r="A26" s="339">
        <v>44920</v>
      </c>
      <c r="B26" s="340" t="s">
        <v>46</v>
      </c>
      <c r="C26" s="341"/>
      <c r="D26" s="342"/>
      <c r="E26" s="343"/>
      <c r="F26" s="344"/>
      <c r="G26" s="345" t="str">
        <f t="shared" si="0"/>
        <v>休</v>
      </c>
      <c r="H26" s="346"/>
      <c r="I26" s="346"/>
      <c r="J26" s="346"/>
      <c r="K26" s="347"/>
      <c r="L26" s="372"/>
      <c r="M26" s="373"/>
      <c r="N26" s="373"/>
      <c r="O26" s="373"/>
      <c r="P26" s="373"/>
      <c r="Q26" s="374"/>
    </row>
    <row r="27" spans="1:17" s="153" customFormat="1" ht="17.25" thickBot="1" x14ac:dyDescent="0.35">
      <c r="A27" s="51">
        <v>44921</v>
      </c>
      <c r="B27" s="54" t="s">
        <v>47</v>
      </c>
      <c r="C27" s="55"/>
      <c r="D27" s="56"/>
      <c r="E27" s="57"/>
      <c r="F27" s="58"/>
      <c r="G27" s="59" t="str">
        <f t="shared" si="0"/>
        <v>休</v>
      </c>
      <c r="H27" s="52"/>
      <c r="I27" s="52"/>
      <c r="J27" s="52"/>
      <c r="K27" s="53"/>
      <c r="L27" s="375"/>
      <c r="M27" s="376"/>
      <c r="N27" s="376"/>
      <c r="O27" s="376"/>
      <c r="P27" s="376"/>
      <c r="Q27" s="377"/>
    </row>
    <row r="28" spans="1:17" s="153" customFormat="1" x14ac:dyDescent="0.3">
      <c r="A28" s="51">
        <v>44922</v>
      </c>
      <c r="B28" s="54" t="s">
        <v>48</v>
      </c>
      <c r="C28" s="55"/>
      <c r="D28" s="56"/>
      <c r="E28" s="57"/>
      <c r="F28" s="58"/>
      <c r="G28" s="59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2"/>
      <c r="I28" s="52"/>
      <c r="J28" s="52"/>
      <c r="K28" s="53"/>
    </row>
    <row r="29" spans="1:17" s="94" customFormat="1" x14ac:dyDescent="0.3">
      <c r="A29" s="51">
        <v>44923</v>
      </c>
      <c r="B29" s="54" t="s">
        <v>49</v>
      </c>
      <c r="C29" s="55"/>
      <c r="D29" s="56"/>
      <c r="E29" s="57"/>
      <c r="F29" s="58"/>
      <c r="G29" s="59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2"/>
      <c r="I29" s="52"/>
      <c r="J29" s="52"/>
      <c r="K29" s="53"/>
    </row>
    <row r="30" spans="1:17" s="155" customFormat="1" x14ac:dyDescent="0.3">
      <c r="A30" s="51">
        <v>44924</v>
      </c>
      <c r="B30" s="54" t="s">
        <v>50</v>
      </c>
      <c r="C30" s="55"/>
      <c r="D30" s="56"/>
      <c r="E30" s="57"/>
      <c r="F30" s="58"/>
      <c r="G30" s="59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2"/>
      <c r="I30" s="52"/>
      <c r="J30" s="52"/>
      <c r="K30" s="53"/>
    </row>
    <row r="31" spans="1:17" s="153" customFormat="1" x14ac:dyDescent="0.3">
      <c r="A31" s="51">
        <v>44925</v>
      </c>
      <c r="B31" s="54" t="s">
        <v>44</v>
      </c>
      <c r="C31" s="55"/>
      <c r="D31" s="56"/>
      <c r="E31" s="57"/>
      <c r="F31" s="58"/>
      <c r="G31" s="59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2"/>
      <c r="I31" s="52"/>
      <c r="J31" s="52"/>
      <c r="K31" s="53"/>
    </row>
    <row r="32" spans="1:17" s="153" customFormat="1" x14ac:dyDescent="0.3">
      <c r="A32" s="330">
        <v>44926</v>
      </c>
      <c r="B32" s="331" t="s">
        <v>45</v>
      </c>
      <c r="C32" s="332"/>
      <c r="D32" s="333"/>
      <c r="E32" s="334"/>
      <c r="F32" s="335"/>
      <c r="G32" s="336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337"/>
      <c r="I32" s="337"/>
      <c r="J32" s="337"/>
      <c r="K32" s="338"/>
    </row>
    <row r="33" spans="1:18" s="153" customFormat="1" x14ac:dyDescent="0.3">
      <c r="A33" s="51"/>
      <c r="B33" s="54"/>
      <c r="C33" s="55"/>
      <c r="D33" s="56"/>
      <c r="E33" s="57"/>
      <c r="F33" s="58"/>
      <c r="G33" s="59"/>
      <c r="H33" s="52"/>
      <c r="I33" s="52"/>
      <c r="J33" s="52"/>
      <c r="K33" s="53"/>
    </row>
    <row r="34" spans="1:18" s="153" customFormat="1" ht="17.25" thickBot="1" x14ac:dyDescent="0.35">
      <c r="A34" s="12"/>
      <c r="B34" s="12"/>
      <c r="C34" s="12"/>
      <c r="D34" s="12"/>
      <c r="E34" s="12"/>
      <c r="F34" s="12"/>
      <c r="G34" s="279">
        <f>SUM(G2:G33)</f>
        <v>62.5</v>
      </c>
      <c r="H34" s="279">
        <f>SUM(H2:H33)</f>
        <v>62.5</v>
      </c>
      <c r="I34" s="281">
        <f>SUM(I2:I33)</f>
        <v>0</v>
      </c>
      <c r="J34" s="281">
        <f>SUM(J2:J33)</f>
        <v>0</v>
      </c>
      <c r="K34" s="12"/>
      <c r="L34" s="12"/>
      <c r="M34" s="12"/>
      <c r="N34" s="12"/>
      <c r="O34" s="12"/>
      <c r="P34" s="12"/>
      <c r="Q34" s="12"/>
    </row>
    <row r="35" spans="1:18" ht="18" thickTop="1" thickBot="1" x14ac:dyDescent="0.35">
      <c r="A35" s="12"/>
      <c r="B35" s="12"/>
      <c r="C35" s="12"/>
      <c r="D35" s="12"/>
      <c r="E35" s="12"/>
      <c r="F35" s="12"/>
      <c r="G35" s="279">
        <f>SUM(G2:G34)</f>
        <v>125</v>
      </c>
      <c r="H35" s="280">
        <f>SUM(H2:H34)</f>
        <v>125</v>
      </c>
      <c r="I35" s="281">
        <f>SUM(I2:I34)</f>
        <v>0</v>
      </c>
      <c r="J35" s="281">
        <f>SUM(J2:J34)</f>
        <v>0</v>
      </c>
      <c r="K35" s="12"/>
      <c r="L35" s="12"/>
      <c r="M35" s="12"/>
      <c r="N35" s="12"/>
      <c r="O35" s="12"/>
      <c r="P35" s="12"/>
      <c r="Q35" s="12"/>
      <c r="R35" s="12"/>
    </row>
    <row r="36" spans="1:18" ht="18" thickTop="1" thickBo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7.25" thickBot="1" x14ac:dyDescent="0.35">
      <c r="A37" s="12"/>
      <c r="B37" s="12"/>
      <c r="C37" s="378" t="s">
        <v>10</v>
      </c>
      <c r="D37" s="379"/>
      <c r="E37" s="380"/>
      <c r="F37" s="381"/>
      <c r="G37" s="382"/>
      <c r="H37" s="12"/>
      <c r="I37" s="282" t="s">
        <v>19</v>
      </c>
      <c r="J37" s="283" t="s">
        <v>21</v>
      </c>
      <c r="K37" s="284" t="s">
        <v>22</v>
      </c>
      <c r="L37" s="12"/>
      <c r="M37" s="310" t="s">
        <v>11</v>
      </c>
      <c r="N37" s="383" t="s">
        <v>12</v>
      </c>
      <c r="O37" s="384"/>
      <c r="P37" s="385" t="s">
        <v>13</v>
      </c>
      <c r="Q37" s="384"/>
      <c r="R37" s="12"/>
    </row>
    <row r="38" spans="1:18" x14ac:dyDescent="0.3">
      <c r="A38" s="12"/>
      <c r="B38" s="12"/>
      <c r="C38" s="355" t="s">
        <v>26</v>
      </c>
      <c r="D38" s="356"/>
      <c r="E38" s="357" t="e">
        <f>E37*J38/K38</f>
        <v>#DIV/0!</v>
      </c>
      <c r="F38" s="358"/>
      <c r="G38" s="359"/>
      <c r="H38" s="12"/>
      <c r="I38" s="360" t="s">
        <v>25</v>
      </c>
      <c r="J38" s="285"/>
      <c r="K38" s="286"/>
      <c r="L38" s="12"/>
      <c r="M38" s="363">
        <v>25</v>
      </c>
      <c r="N38" s="287"/>
      <c r="O38" s="288"/>
      <c r="P38" s="289"/>
      <c r="Q38" s="288"/>
      <c r="R38" s="12"/>
    </row>
    <row r="39" spans="1:18" x14ac:dyDescent="0.3">
      <c r="A39" s="12"/>
      <c r="B39" s="12"/>
      <c r="C39" s="355" t="s">
        <v>28</v>
      </c>
      <c r="D39" s="356"/>
      <c r="E39" s="357">
        <f>I35</f>
        <v>0</v>
      </c>
      <c r="F39" s="358"/>
      <c r="G39" s="359"/>
      <c r="H39" s="12"/>
      <c r="I39" s="361"/>
      <c r="J39" s="290" t="s">
        <v>23</v>
      </c>
      <c r="K39" s="286"/>
      <c r="L39" s="291"/>
      <c r="M39" s="364"/>
      <c r="N39" s="292" t="s">
        <v>14</v>
      </c>
      <c r="O39" s="53" t="s">
        <v>15</v>
      </c>
      <c r="P39" s="293" t="s">
        <v>14</v>
      </c>
      <c r="Q39" s="53" t="s">
        <v>16</v>
      </c>
      <c r="R39" s="12"/>
    </row>
    <row r="40" spans="1:18" ht="17.25" thickBot="1" x14ac:dyDescent="0.35">
      <c r="A40" s="12"/>
      <c r="B40" s="12"/>
      <c r="C40" s="355" t="s">
        <v>29</v>
      </c>
      <c r="D40" s="356"/>
      <c r="E40" s="366">
        <f>J35</f>
        <v>0</v>
      </c>
      <c r="F40" s="367"/>
      <c r="G40" s="368"/>
      <c r="H40" s="12"/>
      <c r="I40" s="362"/>
      <c r="J40" s="294" t="s">
        <v>24</v>
      </c>
      <c r="K40" s="295"/>
      <c r="L40" s="291"/>
      <c r="M40" s="365"/>
      <c r="N40" s="292" t="s">
        <v>17</v>
      </c>
      <c r="O40" s="53">
        <v>300</v>
      </c>
      <c r="P40" s="293" t="s">
        <v>18</v>
      </c>
      <c r="Q40" s="53">
        <v>1.8</v>
      </c>
      <c r="R40" s="12"/>
    </row>
    <row r="41" spans="1:18" x14ac:dyDescent="0.3">
      <c r="A41" s="12"/>
      <c r="B41" s="12"/>
      <c r="C41" s="355" t="s">
        <v>30</v>
      </c>
      <c r="D41" s="356"/>
      <c r="E41" s="366"/>
      <c r="F41" s="367"/>
      <c r="G41" s="368"/>
      <c r="H41" s="12"/>
      <c r="I41" s="296"/>
      <c r="J41" s="296"/>
      <c r="K41" s="296"/>
      <c r="L41" s="296"/>
      <c r="N41" s="292">
        <v>10</v>
      </c>
      <c r="O41" s="53">
        <v>310</v>
      </c>
      <c r="P41" s="293">
        <v>5</v>
      </c>
      <c r="Q41" s="53">
        <v>1.9</v>
      </c>
      <c r="R41" s="12"/>
    </row>
    <row r="42" spans="1:18" ht="17.25" thickBot="1" x14ac:dyDescent="0.35">
      <c r="A42" s="12"/>
      <c r="B42" s="12"/>
      <c r="C42" s="355" t="s">
        <v>31</v>
      </c>
      <c r="D42" s="356"/>
      <c r="E42" s="366" t="e">
        <f>E38-E39-E40</f>
        <v>#DIV/0!</v>
      </c>
      <c r="F42" s="367"/>
      <c r="G42" s="368"/>
      <c r="H42" s="12"/>
      <c r="I42" s="12"/>
      <c r="J42" s="12"/>
      <c r="K42" s="297"/>
      <c r="L42" s="12"/>
      <c r="M42" s="12"/>
      <c r="N42" s="292">
        <v>15</v>
      </c>
      <c r="O42" s="53">
        <v>320</v>
      </c>
      <c r="P42" s="293">
        <v>10</v>
      </c>
      <c r="Q42" s="53">
        <v>2</v>
      </c>
      <c r="R42" s="12"/>
    </row>
    <row r="43" spans="1:18" x14ac:dyDescent="0.3">
      <c r="A43" s="12"/>
      <c r="B43" s="12"/>
      <c r="C43" s="355" t="s">
        <v>27</v>
      </c>
      <c r="D43" s="356"/>
      <c r="E43" s="389" t="e">
        <f>E42*0.033</f>
        <v>#DIV/0!</v>
      </c>
      <c r="F43" s="367"/>
      <c r="G43" s="368"/>
      <c r="H43" s="12"/>
      <c r="I43" s="282" t="s">
        <v>20</v>
      </c>
      <c r="J43" s="298" t="s">
        <v>33</v>
      </c>
      <c r="K43" s="299" t="s">
        <v>34</v>
      </c>
      <c r="L43" s="12"/>
      <c r="M43" s="300" t="s">
        <v>11</v>
      </c>
      <c r="N43" s="292">
        <v>20</v>
      </c>
      <c r="O43" s="53">
        <v>330</v>
      </c>
      <c r="P43" s="293">
        <v>15</v>
      </c>
      <c r="Q43" s="53">
        <v>2.1</v>
      </c>
      <c r="R43" s="12"/>
    </row>
    <row r="44" spans="1:18" ht="17.25" thickBot="1" x14ac:dyDescent="0.35">
      <c r="A44" s="12"/>
      <c r="B44" s="12"/>
      <c r="C44" s="390" t="s">
        <v>32</v>
      </c>
      <c r="D44" s="391"/>
      <c r="E44" s="392" t="e">
        <f>E42-E41-E43</f>
        <v>#DIV/0!</v>
      </c>
      <c r="F44" s="393"/>
      <c r="G44" s="394"/>
      <c r="H44" s="12"/>
      <c r="I44" s="395"/>
      <c r="J44" s="301"/>
      <c r="K44" s="302"/>
      <c r="L44" s="408"/>
      <c r="M44" s="397"/>
      <c r="N44" s="292">
        <v>25</v>
      </c>
      <c r="O44" s="53">
        <v>340</v>
      </c>
      <c r="P44" s="293">
        <v>20</v>
      </c>
      <c r="Q44" s="53">
        <v>2.2000000000000002</v>
      </c>
      <c r="R44" s="12"/>
    </row>
    <row r="45" spans="1:18" ht="17.25" thickBot="1" x14ac:dyDescent="0.35">
      <c r="A45" s="12"/>
      <c r="B45" s="12"/>
      <c r="C45" s="12"/>
      <c r="D45" s="12"/>
      <c r="E45" s="12"/>
      <c r="F45" s="12"/>
      <c r="G45" s="303"/>
      <c r="H45" s="12"/>
      <c r="I45" s="396"/>
      <c r="J45" s="304" t="s">
        <v>35</v>
      </c>
      <c r="K45" s="305"/>
      <c r="L45" s="408"/>
      <c r="M45" s="365"/>
      <c r="N45" s="292">
        <v>30</v>
      </c>
      <c r="O45" s="53">
        <v>350</v>
      </c>
      <c r="P45" s="293">
        <v>25</v>
      </c>
      <c r="Q45" s="53">
        <v>2.2999999999999998</v>
      </c>
      <c r="R45" s="12"/>
    </row>
    <row r="46" spans="1:18" ht="17.25" thickBot="1" x14ac:dyDescent="0.35">
      <c r="A46" s="12"/>
      <c r="B46" s="12"/>
      <c r="C46" s="12"/>
      <c r="D46" s="12"/>
      <c r="E46" s="12"/>
      <c r="F46" s="12"/>
      <c r="G46" s="12"/>
      <c r="H46" s="303"/>
      <c r="I46" s="398"/>
      <c r="J46" s="398"/>
      <c r="K46" s="398"/>
      <c r="L46" s="398"/>
      <c r="N46" s="292">
        <v>35</v>
      </c>
      <c r="O46" s="53">
        <v>360</v>
      </c>
      <c r="P46" s="293">
        <v>30</v>
      </c>
      <c r="Q46" s="53">
        <v>2.4</v>
      </c>
      <c r="R46" s="12"/>
    </row>
    <row r="47" spans="1:18" ht="17.25" thickBot="1" x14ac:dyDescent="0.35">
      <c r="A47" s="12"/>
      <c r="B47" s="12"/>
      <c r="C47" s="12"/>
      <c r="D47" s="12"/>
      <c r="E47" s="12"/>
      <c r="F47" s="12"/>
      <c r="G47" s="12"/>
      <c r="H47" s="12"/>
      <c r="I47" s="399" t="s">
        <v>36</v>
      </c>
      <c r="J47" s="400"/>
      <c r="K47" s="401"/>
      <c r="L47" s="12"/>
      <c r="M47" s="12"/>
      <c r="N47" s="292">
        <v>40</v>
      </c>
      <c r="O47" s="53">
        <v>370</v>
      </c>
      <c r="P47" s="293">
        <v>35</v>
      </c>
      <c r="Q47" s="53">
        <v>2.5</v>
      </c>
      <c r="R47" s="12"/>
    </row>
    <row r="48" spans="1:18" x14ac:dyDescent="0.3">
      <c r="A48" s="12"/>
      <c r="B48" s="12"/>
      <c r="C48" s="12"/>
      <c r="D48" s="12"/>
      <c r="E48" s="12"/>
      <c r="F48" s="12"/>
      <c r="G48" s="306"/>
      <c r="H48" s="12"/>
      <c r="I48" s="402"/>
      <c r="J48" s="403"/>
      <c r="K48" s="404"/>
      <c r="L48" s="12"/>
      <c r="M48" s="12"/>
      <c r="N48" s="292">
        <v>45</v>
      </c>
      <c r="O48" s="53">
        <v>380</v>
      </c>
      <c r="P48" s="293">
        <v>40</v>
      </c>
      <c r="Q48" s="53">
        <v>2.6</v>
      </c>
      <c r="R48" s="12"/>
    </row>
    <row r="49" spans="1:18" x14ac:dyDescent="0.3">
      <c r="A49" s="12"/>
      <c r="B49" s="12"/>
      <c r="C49" s="12"/>
      <c r="D49" s="12"/>
      <c r="E49" s="12"/>
      <c r="F49" s="12"/>
      <c r="G49" s="12"/>
      <c r="H49" s="12"/>
      <c r="I49" s="405"/>
      <c r="J49" s="406"/>
      <c r="K49" s="407"/>
      <c r="L49" s="12"/>
      <c r="M49" s="12"/>
      <c r="N49" s="292">
        <v>50</v>
      </c>
      <c r="O49" s="53">
        <v>390</v>
      </c>
      <c r="P49" s="293">
        <v>45</v>
      </c>
      <c r="Q49" s="53">
        <v>2.7</v>
      </c>
      <c r="R49" s="12"/>
    </row>
    <row r="50" spans="1:18" ht="17.25" thickBot="1" x14ac:dyDescent="0.35">
      <c r="A50" s="12"/>
      <c r="B50" s="12"/>
      <c r="C50" s="12"/>
      <c r="D50" s="12"/>
      <c r="E50" s="12"/>
      <c r="F50" s="12"/>
      <c r="G50" s="12"/>
      <c r="H50" s="12"/>
      <c r="I50" s="386"/>
      <c r="J50" s="387"/>
      <c r="K50" s="388"/>
      <c r="L50" s="12"/>
      <c r="M50" s="12"/>
      <c r="N50" s="292">
        <v>55</v>
      </c>
      <c r="O50" s="53">
        <v>400</v>
      </c>
      <c r="P50" s="293">
        <v>50</v>
      </c>
      <c r="Q50" s="53">
        <v>2.8</v>
      </c>
      <c r="R50" s="12"/>
    </row>
    <row r="51" spans="1:1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92">
        <v>60</v>
      </c>
      <c r="O51" s="53">
        <v>410</v>
      </c>
      <c r="P51" s="293">
        <v>55</v>
      </c>
      <c r="Q51" s="53">
        <v>2.9</v>
      </c>
      <c r="R51" s="12"/>
    </row>
    <row r="52" spans="1:1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92">
        <v>65</v>
      </c>
      <c r="O52" s="53">
        <v>420</v>
      </c>
      <c r="P52" s="293">
        <v>60</v>
      </c>
      <c r="Q52" s="53">
        <v>3</v>
      </c>
      <c r="R52" s="12"/>
    </row>
    <row r="53" spans="1:18" ht="17.2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307">
        <v>70</v>
      </c>
      <c r="O53" s="308">
        <v>430</v>
      </c>
      <c r="P53" s="309">
        <v>65</v>
      </c>
      <c r="Q53" s="308">
        <v>3.1</v>
      </c>
      <c r="R53" s="12"/>
    </row>
    <row r="54" spans="1:1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92">
        <v>75</v>
      </c>
      <c r="O54" s="53">
        <v>440</v>
      </c>
      <c r="P54" s="293">
        <v>70</v>
      </c>
      <c r="Q54" s="53">
        <v>3.2</v>
      </c>
      <c r="R54" s="12"/>
    </row>
    <row r="55" spans="1:18" ht="17.25" thickBot="1" x14ac:dyDescent="0.35">
      <c r="N55" s="307">
        <v>80</v>
      </c>
      <c r="O55" s="308">
        <v>450</v>
      </c>
      <c r="P55" s="309">
        <v>75</v>
      </c>
      <c r="Q55" s="308">
        <v>3.3</v>
      </c>
    </row>
    <row r="56" spans="1:18" x14ac:dyDescent="0.3">
      <c r="N56" s="292">
        <v>85</v>
      </c>
      <c r="O56" s="53">
        <v>460</v>
      </c>
      <c r="P56" s="293">
        <v>80</v>
      </c>
      <c r="Q56" s="53">
        <v>3.4</v>
      </c>
    </row>
    <row r="57" spans="1:18" ht="17.25" thickBot="1" x14ac:dyDescent="0.35">
      <c r="N57" s="307">
        <v>90</v>
      </c>
      <c r="O57" s="308">
        <v>470</v>
      </c>
      <c r="P57" s="309">
        <v>85</v>
      </c>
      <c r="Q57" s="308">
        <v>3.5</v>
      </c>
    </row>
    <row r="58" spans="1:18" x14ac:dyDescent="0.3">
      <c r="N58" s="292">
        <v>95</v>
      </c>
      <c r="O58" s="53">
        <v>480</v>
      </c>
      <c r="P58" s="293">
        <v>90</v>
      </c>
      <c r="Q58" s="53">
        <v>3.6</v>
      </c>
    </row>
    <row r="59" spans="1:18" ht="17.25" thickBot="1" x14ac:dyDescent="0.35">
      <c r="N59" s="307">
        <v>100</v>
      </c>
      <c r="O59" s="308">
        <v>490</v>
      </c>
      <c r="P59" s="309">
        <v>95</v>
      </c>
      <c r="Q59" s="308">
        <v>3.7</v>
      </c>
    </row>
    <row r="60" spans="1:18" x14ac:dyDescent="0.3">
      <c r="N60" s="292">
        <v>105</v>
      </c>
      <c r="O60" s="53">
        <v>500</v>
      </c>
      <c r="P60" s="293">
        <v>100</v>
      </c>
      <c r="Q60" s="53">
        <v>3.8</v>
      </c>
    </row>
    <row r="61" spans="1:18" ht="17.25" thickBot="1" x14ac:dyDescent="0.35">
      <c r="N61" s="307">
        <v>110</v>
      </c>
      <c r="O61" s="308">
        <v>510</v>
      </c>
      <c r="P61" s="309">
        <v>105</v>
      </c>
      <c r="Q61" s="308">
        <v>3.9</v>
      </c>
    </row>
    <row r="62" spans="1:18" x14ac:dyDescent="0.3">
      <c r="N62" s="292">
        <v>115</v>
      </c>
      <c r="O62" s="53">
        <v>520</v>
      </c>
      <c r="P62" s="293">
        <v>110</v>
      </c>
      <c r="Q62" s="53">
        <v>4</v>
      </c>
    </row>
    <row r="63" spans="1:18" ht="17.25" thickBot="1" x14ac:dyDescent="0.35">
      <c r="N63" s="307">
        <v>120</v>
      </c>
      <c r="O63" s="308">
        <v>530</v>
      </c>
      <c r="P63" s="309">
        <v>115</v>
      </c>
      <c r="Q63" s="308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C38:D38"/>
    <mergeCell ref="E38:G38"/>
    <mergeCell ref="I38:I40"/>
    <mergeCell ref="M38:M40"/>
    <mergeCell ref="C39:D39"/>
    <mergeCell ref="E39:G39"/>
    <mergeCell ref="C40:D40"/>
    <mergeCell ref="E40:G40"/>
    <mergeCell ref="L1:Q27"/>
    <mergeCell ref="C37:D37"/>
    <mergeCell ref="E37:G37"/>
    <mergeCell ref="N37:O37"/>
    <mergeCell ref="P37:Q37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M44:M45"/>
    <mergeCell ref="I46:L46"/>
    <mergeCell ref="I47:K47"/>
    <mergeCell ref="I48:K48"/>
    <mergeCell ref="I49:K49"/>
    <mergeCell ref="L44:L45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R63"/>
  <sheetViews>
    <sheetView zoomScale="85" zoomScaleNormal="85" workbookViewId="0">
      <pane ySplit="1" topLeftCell="A2" activePane="bottomLeft" state="frozen"/>
      <selection activeCell="B29" sqref="B29"/>
      <selection pane="bottomLeft" activeCell="J26" sqref="J26:J27"/>
    </sheetView>
  </sheetViews>
  <sheetFormatPr defaultColWidth="12.375" defaultRowHeight="16.5" x14ac:dyDescent="0.3"/>
  <cols>
    <col min="1" max="1" width="12.375" style="131" customWidth="1"/>
    <col min="2" max="2" width="4.375" style="131" customWidth="1"/>
    <col min="3" max="3" width="4.5" style="131" customWidth="1"/>
    <col min="4" max="4" width="4.25" style="131" customWidth="1"/>
    <col min="5" max="5" width="4.375" style="131" customWidth="1"/>
    <col min="6" max="6" width="4.25" style="131" customWidth="1"/>
    <col min="7" max="7" width="8.375" style="131" customWidth="1"/>
    <col min="8" max="8" width="9.625" style="131" customWidth="1"/>
    <col min="9" max="9" width="11.5" style="131" customWidth="1"/>
    <col min="10" max="10" width="11" style="131" bestFit="1" customWidth="1"/>
    <col min="11" max="11" width="12" style="131" customWidth="1"/>
    <col min="12" max="255" width="9" style="131" customWidth="1"/>
    <col min="256" max="16384" width="12.375" style="131"/>
  </cols>
  <sheetData>
    <row r="1" spans="1:18" s="12" customFormat="1" ht="17.25" customHeight="1" thickBot="1" x14ac:dyDescent="0.35">
      <c r="A1" s="270" t="s">
        <v>2</v>
      </c>
      <c r="B1" s="271" t="s">
        <v>3</v>
      </c>
      <c r="C1" s="272" t="s">
        <v>4</v>
      </c>
      <c r="D1" s="273" t="s">
        <v>5</v>
      </c>
      <c r="E1" s="274" t="s">
        <v>4</v>
      </c>
      <c r="F1" s="275" t="s">
        <v>5</v>
      </c>
      <c r="G1" s="276" t="s">
        <v>6</v>
      </c>
      <c r="H1" s="277" t="s">
        <v>7</v>
      </c>
      <c r="I1" s="277" t="s">
        <v>28</v>
      </c>
      <c r="J1" s="276" t="s">
        <v>43</v>
      </c>
      <c r="K1" s="278" t="s">
        <v>8</v>
      </c>
      <c r="L1" s="369" t="s">
        <v>9</v>
      </c>
      <c r="M1" s="370"/>
      <c r="N1" s="370"/>
      <c r="O1" s="370"/>
      <c r="P1" s="370"/>
      <c r="Q1" s="371"/>
      <c r="R1" s="12">
        <v>40</v>
      </c>
    </row>
    <row r="2" spans="1:18" s="155" customFormat="1" ht="14.25" customHeight="1" thickTop="1" x14ac:dyDescent="0.3">
      <c r="A2" s="51">
        <v>44896</v>
      </c>
      <c r="B2" s="54" t="s">
        <v>342</v>
      </c>
      <c r="C2" s="55"/>
      <c r="D2" s="56"/>
      <c r="E2" s="57"/>
      <c r="F2" s="58"/>
      <c r="G2" s="59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2"/>
      <c r="I2" s="52"/>
      <c r="J2" s="52"/>
      <c r="K2" s="53"/>
      <c r="L2" s="372"/>
      <c r="M2" s="373"/>
      <c r="N2" s="373"/>
      <c r="O2" s="373"/>
      <c r="P2" s="373"/>
      <c r="Q2" s="374"/>
    </row>
    <row r="3" spans="1:18" s="153" customFormat="1" x14ac:dyDescent="0.3">
      <c r="A3" s="51">
        <v>44897</v>
      </c>
      <c r="B3" s="54" t="s">
        <v>44</v>
      </c>
      <c r="C3" s="55"/>
      <c r="D3" s="56"/>
      <c r="E3" s="57"/>
      <c r="F3" s="58"/>
      <c r="G3" s="59" t="str">
        <f t="shared" si="0"/>
        <v>休</v>
      </c>
      <c r="H3" s="52"/>
      <c r="I3" s="52"/>
      <c r="J3" s="52"/>
      <c r="K3" s="53"/>
      <c r="L3" s="372"/>
      <c r="M3" s="373"/>
      <c r="N3" s="373"/>
      <c r="O3" s="373"/>
      <c r="P3" s="373"/>
      <c r="Q3" s="374"/>
    </row>
    <row r="4" spans="1:18" s="153" customFormat="1" ht="14.25" customHeight="1" x14ac:dyDescent="0.3">
      <c r="A4" s="330">
        <v>44898</v>
      </c>
      <c r="B4" s="331" t="s">
        <v>45</v>
      </c>
      <c r="C4" s="332"/>
      <c r="D4" s="333"/>
      <c r="E4" s="334"/>
      <c r="F4" s="335"/>
      <c r="G4" s="336" t="str">
        <f t="shared" si="0"/>
        <v>休</v>
      </c>
      <c r="H4" s="337"/>
      <c r="I4" s="337"/>
      <c r="J4" s="337"/>
      <c r="K4" s="338"/>
      <c r="L4" s="372"/>
      <c r="M4" s="373"/>
      <c r="N4" s="373"/>
      <c r="O4" s="373"/>
      <c r="P4" s="373"/>
      <c r="Q4" s="374"/>
    </row>
    <row r="5" spans="1:18" s="153" customFormat="1" x14ac:dyDescent="0.3">
      <c r="A5" s="339">
        <v>44899</v>
      </c>
      <c r="B5" s="340" t="s">
        <v>46</v>
      </c>
      <c r="C5" s="341"/>
      <c r="D5" s="342"/>
      <c r="E5" s="343"/>
      <c r="F5" s="344"/>
      <c r="G5" s="345" t="str">
        <f t="shared" si="0"/>
        <v>休</v>
      </c>
      <c r="H5" s="346"/>
      <c r="I5" s="346"/>
      <c r="J5" s="346"/>
      <c r="K5" s="347"/>
      <c r="L5" s="372"/>
      <c r="M5" s="373"/>
      <c r="N5" s="373"/>
      <c r="O5" s="373"/>
      <c r="P5" s="373"/>
      <c r="Q5" s="374"/>
    </row>
    <row r="6" spans="1:18" s="153" customFormat="1" x14ac:dyDescent="0.3">
      <c r="A6" s="51">
        <v>44900</v>
      </c>
      <c r="B6" s="54" t="s">
        <v>47</v>
      </c>
      <c r="C6" s="55">
        <v>20</v>
      </c>
      <c r="D6" s="56"/>
      <c r="E6" s="57">
        <v>3</v>
      </c>
      <c r="F6" s="58"/>
      <c r="G6" s="59">
        <f t="shared" si="0"/>
        <v>7</v>
      </c>
      <c r="H6" s="52"/>
      <c r="I6" s="52"/>
      <c r="J6" s="52"/>
      <c r="K6" s="53"/>
      <c r="L6" s="372"/>
      <c r="M6" s="373"/>
      <c r="N6" s="373"/>
      <c r="O6" s="373"/>
      <c r="P6" s="373"/>
      <c r="Q6" s="374"/>
    </row>
    <row r="7" spans="1:18" s="153" customFormat="1" x14ac:dyDescent="0.3">
      <c r="A7" s="51">
        <v>44901</v>
      </c>
      <c r="B7" s="54" t="s">
        <v>48</v>
      </c>
      <c r="C7" s="55">
        <v>20</v>
      </c>
      <c r="D7" s="56"/>
      <c r="E7" s="57">
        <v>2</v>
      </c>
      <c r="F7" s="58">
        <v>30</v>
      </c>
      <c r="G7" s="59">
        <f t="shared" si="0"/>
        <v>6.5</v>
      </c>
      <c r="H7" s="52"/>
      <c r="I7" s="52"/>
      <c r="J7" s="52"/>
      <c r="K7" s="53"/>
      <c r="L7" s="372"/>
      <c r="M7" s="373"/>
      <c r="N7" s="373"/>
      <c r="O7" s="373"/>
      <c r="P7" s="373"/>
      <c r="Q7" s="374"/>
    </row>
    <row r="8" spans="1:18" s="94" customFormat="1" x14ac:dyDescent="0.3">
      <c r="A8" s="51">
        <v>44902</v>
      </c>
      <c r="B8" s="54" t="s">
        <v>49</v>
      </c>
      <c r="C8" s="55">
        <v>20</v>
      </c>
      <c r="D8" s="56"/>
      <c r="E8" s="57">
        <v>2</v>
      </c>
      <c r="F8" s="58"/>
      <c r="G8" s="59">
        <f t="shared" si="0"/>
        <v>6</v>
      </c>
      <c r="H8" s="52"/>
      <c r="I8" s="52"/>
      <c r="J8" s="52"/>
      <c r="K8" s="53"/>
      <c r="L8" s="372"/>
      <c r="M8" s="373"/>
      <c r="N8" s="373"/>
      <c r="O8" s="373"/>
      <c r="P8" s="373"/>
      <c r="Q8" s="374"/>
    </row>
    <row r="9" spans="1:18" s="155" customFormat="1" x14ac:dyDescent="0.3">
      <c r="A9" s="51">
        <v>44903</v>
      </c>
      <c r="B9" s="54" t="s">
        <v>50</v>
      </c>
      <c r="C9" s="55"/>
      <c r="D9" s="56"/>
      <c r="E9" s="57"/>
      <c r="F9" s="58"/>
      <c r="G9" s="59" t="str">
        <f t="shared" si="0"/>
        <v>休</v>
      </c>
      <c r="H9" s="52"/>
      <c r="I9" s="52"/>
      <c r="J9" s="52"/>
      <c r="K9" s="53"/>
      <c r="L9" s="372"/>
      <c r="M9" s="373"/>
      <c r="N9" s="373"/>
      <c r="O9" s="373"/>
      <c r="P9" s="373"/>
      <c r="Q9" s="374"/>
    </row>
    <row r="10" spans="1:18" s="153" customFormat="1" x14ac:dyDescent="0.3">
      <c r="A10" s="51">
        <v>44904</v>
      </c>
      <c r="B10" s="54" t="s">
        <v>44</v>
      </c>
      <c r="C10" s="55"/>
      <c r="D10" s="56"/>
      <c r="E10" s="57"/>
      <c r="F10" s="58"/>
      <c r="G10" s="59" t="str">
        <f t="shared" si="0"/>
        <v>休</v>
      </c>
      <c r="H10" s="52"/>
      <c r="I10" s="52"/>
      <c r="J10" s="52"/>
      <c r="K10" s="53"/>
      <c r="L10" s="372"/>
      <c r="M10" s="373"/>
      <c r="N10" s="373"/>
      <c r="O10" s="373"/>
      <c r="P10" s="373"/>
      <c r="Q10" s="374"/>
    </row>
    <row r="11" spans="1:18" s="153" customFormat="1" x14ac:dyDescent="0.3">
      <c r="A11" s="330">
        <v>44905</v>
      </c>
      <c r="B11" s="331" t="s">
        <v>45</v>
      </c>
      <c r="C11" s="332"/>
      <c r="D11" s="333"/>
      <c r="E11" s="334"/>
      <c r="F11" s="335"/>
      <c r="G11" s="336" t="str">
        <f t="shared" si="0"/>
        <v>休</v>
      </c>
      <c r="H11" s="337"/>
      <c r="I11" s="337"/>
      <c r="J11" s="337"/>
      <c r="K11" s="338"/>
      <c r="L11" s="372"/>
      <c r="M11" s="373"/>
      <c r="N11" s="373"/>
      <c r="O11" s="373"/>
      <c r="P11" s="373"/>
      <c r="Q11" s="374"/>
    </row>
    <row r="12" spans="1:18" s="153" customFormat="1" x14ac:dyDescent="0.3">
      <c r="A12" s="339">
        <v>44906</v>
      </c>
      <c r="B12" s="340" t="s">
        <v>46</v>
      </c>
      <c r="C12" s="341"/>
      <c r="D12" s="342"/>
      <c r="E12" s="343"/>
      <c r="F12" s="344"/>
      <c r="G12" s="345" t="str">
        <f t="shared" si="0"/>
        <v>休</v>
      </c>
      <c r="H12" s="346"/>
      <c r="I12" s="346"/>
      <c r="J12" s="346"/>
      <c r="K12" s="347"/>
      <c r="L12" s="372"/>
      <c r="M12" s="373"/>
      <c r="N12" s="373"/>
      <c r="O12" s="373"/>
      <c r="P12" s="373"/>
      <c r="Q12" s="374"/>
    </row>
    <row r="13" spans="1:18" s="153" customFormat="1" x14ac:dyDescent="0.3">
      <c r="A13" s="51">
        <v>44907</v>
      </c>
      <c r="B13" s="54" t="s">
        <v>47</v>
      </c>
      <c r="C13" s="55"/>
      <c r="D13" s="56"/>
      <c r="E13" s="57"/>
      <c r="F13" s="58"/>
      <c r="G13" s="59" t="str">
        <f t="shared" si="0"/>
        <v>休</v>
      </c>
      <c r="H13" s="52"/>
      <c r="I13" s="52"/>
      <c r="J13" s="52"/>
      <c r="K13" s="53"/>
      <c r="L13" s="372"/>
      <c r="M13" s="373"/>
      <c r="N13" s="373"/>
      <c r="O13" s="373"/>
      <c r="P13" s="373"/>
      <c r="Q13" s="374"/>
    </row>
    <row r="14" spans="1:18" s="153" customFormat="1" x14ac:dyDescent="0.3">
      <c r="A14" s="51">
        <v>44908</v>
      </c>
      <c r="B14" s="54" t="s">
        <v>48</v>
      </c>
      <c r="C14" s="55">
        <v>20</v>
      </c>
      <c r="D14" s="56"/>
      <c r="E14" s="57">
        <v>1</v>
      </c>
      <c r="F14" s="58"/>
      <c r="G14" s="59">
        <f t="shared" si="0"/>
        <v>5</v>
      </c>
      <c r="H14" s="52"/>
      <c r="I14" s="52"/>
      <c r="J14" s="52"/>
      <c r="K14" s="53"/>
      <c r="L14" s="372"/>
      <c r="M14" s="373"/>
      <c r="N14" s="373"/>
      <c r="O14" s="373"/>
      <c r="P14" s="373"/>
      <c r="Q14" s="374"/>
    </row>
    <row r="15" spans="1:18" s="94" customFormat="1" x14ac:dyDescent="0.3">
      <c r="A15" s="51">
        <v>44909</v>
      </c>
      <c r="B15" s="54" t="s">
        <v>49</v>
      </c>
      <c r="C15" s="55"/>
      <c r="D15" s="56"/>
      <c r="E15" s="57"/>
      <c r="F15" s="58"/>
      <c r="G15" s="59" t="str">
        <f t="shared" si="0"/>
        <v>休</v>
      </c>
      <c r="H15" s="52"/>
      <c r="I15" s="52"/>
      <c r="J15" s="52"/>
      <c r="K15" s="53"/>
      <c r="L15" s="372"/>
      <c r="M15" s="373"/>
      <c r="N15" s="373"/>
      <c r="O15" s="373"/>
      <c r="P15" s="373"/>
      <c r="Q15" s="374"/>
    </row>
    <row r="16" spans="1:18" s="155" customFormat="1" x14ac:dyDescent="0.3">
      <c r="A16" s="51">
        <v>44910</v>
      </c>
      <c r="B16" s="54" t="s">
        <v>50</v>
      </c>
      <c r="C16" s="55"/>
      <c r="D16" s="56"/>
      <c r="E16" s="57"/>
      <c r="F16" s="58"/>
      <c r="G16" s="59" t="str">
        <f t="shared" si="0"/>
        <v>休</v>
      </c>
      <c r="H16" s="52"/>
      <c r="I16" s="52"/>
      <c r="J16" s="52"/>
      <c r="K16" s="53"/>
      <c r="L16" s="372"/>
      <c r="M16" s="373"/>
      <c r="N16" s="373"/>
      <c r="O16" s="373"/>
      <c r="P16" s="373"/>
      <c r="Q16" s="374"/>
    </row>
    <row r="17" spans="1:17" s="153" customFormat="1" x14ac:dyDescent="0.3">
      <c r="A17" s="51">
        <v>44911</v>
      </c>
      <c r="B17" s="54" t="s">
        <v>44</v>
      </c>
      <c r="C17" s="55"/>
      <c r="D17" s="56"/>
      <c r="E17" s="57"/>
      <c r="F17" s="58"/>
      <c r="G17" s="59" t="str">
        <f t="shared" si="0"/>
        <v>休</v>
      </c>
      <c r="H17" s="52"/>
      <c r="I17" s="52"/>
      <c r="J17" s="52"/>
      <c r="K17" s="53"/>
      <c r="L17" s="372"/>
      <c r="M17" s="373"/>
      <c r="N17" s="373"/>
      <c r="O17" s="373"/>
      <c r="P17" s="373"/>
      <c r="Q17" s="374"/>
    </row>
    <row r="18" spans="1:17" s="153" customFormat="1" x14ac:dyDescent="0.3">
      <c r="A18" s="330">
        <v>44912</v>
      </c>
      <c r="B18" s="331" t="s">
        <v>45</v>
      </c>
      <c r="C18" s="332"/>
      <c r="D18" s="333"/>
      <c r="E18" s="334"/>
      <c r="F18" s="335"/>
      <c r="G18" s="336" t="str">
        <f t="shared" si="0"/>
        <v>休</v>
      </c>
      <c r="H18" s="337"/>
      <c r="I18" s="337"/>
      <c r="J18" s="337"/>
      <c r="K18" s="338"/>
      <c r="L18" s="372"/>
      <c r="M18" s="373"/>
      <c r="N18" s="373"/>
      <c r="O18" s="373"/>
      <c r="P18" s="373"/>
      <c r="Q18" s="374"/>
    </row>
    <row r="19" spans="1:17" s="153" customFormat="1" x14ac:dyDescent="0.3">
      <c r="A19" s="339">
        <v>44913</v>
      </c>
      <c r="B19" s="340" t="s">
        <v>46</v>
      </c>
      <c r="C19" s="341"/>
      <c r="D19" s="342"/>
      <c r="E19" s="343"/>
      <c r="F19" s="344"/>
      <c r="G19" s="345" t="str">
        <f t="shared" si="0"/>
        <v>休</v>
      </c>
      <c r="H19" s="346"/>
      <c r="I19" s="346"/>
      <c r="J19" s="346"/>
      <c r="K19" s="347"/>
      <c r="L19" s="372"/>
      <c r="M19" s="373"/>
      <c r="N19" s="373"/>
      <c r="O19" s="373"/>
      <c r="P19" s="373"/>
      <c r="Q19" s="374"/>
    </row>
    <row r="20" spans="1:17" s="153" customFormat="1" x14ac:dyDescent="0.3">
      <c r="A20" s="51">
        <v>44914</v>
      </c>
      <c r="B20" s="54" t="s">
        <v>47</v>
      </c>
      <c r="C20" s="55"/>
      <c r="D20" s="56"/>
      <c r="E20" s="57"/>
      <c r="F20" s="58"/>
      <c r="G20" s="59" t="str">
        <f t="shared" si="0"/>
        <v>休</v>
      </c>
      <c r="H20" s="52"/>
      <c r="I20" s="52"/>
      <c r="J20" s="52"/>
      <c r="K20" s="53"/>
      <c r="L20" s="372"/>
      <c r="M20" s="373"/>
      <c r="N20" s="373"/>
      <c r="O20" s="373"/>
      <c r="P20" s="373"/>
      <c r="Q20" s="374"/>
    </row>
    <row r="21" spans="1:17" s="153" customFormat="1" x14ac:dyDescent="0.3">
      <c r="A21" s="51">
        <v>44915</v>
      </c>
      <c r="B21" s="54" t="s">
        <v>48</v>
      </c>
      <c r="C21" s="55">
        <v>23</v>
      </c>
      <c r="D21" s="56"/>
      <c r="E21" s="57">
        <v>1</v>
      </c>
      <c r="F21" s="58"/>
      <c r="G21" s="59">
        <f t="shared" si="0"/>
        <v>2</v>
      </c>
      <c r="H21" s="52"/>
      <c r="I21" s="52"/>
      <c r="J21" s="52"/>
      <c r="K21" s="53"/>
      <c r="L21" s="372"/>
      <c r="M21" s="373"/>
      <c r="N21" s="373"/>
      <c r="O21" s="373"/>
      <c r="P21" s="373"/>
      <c r="Q21" s="374"/>
    </row>
    <row r="22" spans="1:17" s="94" customFormat="1" x14ac:dyDescent="0.3">
      <c r="A22" s="51">
        <v>44916</v>
      </c>
      <c r="B22" s="54" t="s">
        <v>49</v>
      </c>
      <c r="C22" s="55">
        <v>20</v>
      </c>
      <c r="D22" s="56"/>
      <c r="E22" s="57">
        <v>1</v>
      </c>
      <c r="F22" s="58">
        <v>30</v>
      </c>
      <c r="G22" s="59">
        <f t="shared" si="0"/>
        <v>5.5</v>
      </c>
      <c r="H22" s="52"/>
      <c r="I22" s="52"/>
      <c r="J22" s="52"/>
      <c r="K22" s="53"/>
      <c r="L22" s="372"/>
      <c r="M22" s="373"/>
      <c r="N22" s="373"/>
      <c r="O22" s="373"/>
      <c r="P22" s="373"/>
      <c r="Q22" s="374"/>
    </row>
    <row r="23" spans="1:17" s="155" customFormat="1" x14ac:dyDescent="0.3">
      <c r="A23" s="51">
        <v>44917</v>
      </c>
      <c r="B23" s="54" t="s">
        <v>50</v>
      </c>
      <c r="C23" s="55">
        <v>19</v>
      </c>
      <c r="D23" s="56">
        <v>30</v>
      </c>
      <c r="E23" s="57">
        <v>24</v>
      </c>
      <c r="F23" s="58"/>
      <c r="G23" s="59">
        <f t="shared" si="0"/>
        <v>4.5</v>
      </c>
      <c r="H23" s="52"/>
      <c r="I23" s="52"/>
      <c r="J23" s="52"/>
      <c r="K23" s="53"/>
      <c r="L23" s="372"/>
      <c r="M23" s="373"/>
      <c r="N23" s="373"/>
      <c r="O23" s="373"/>
      <c r="P23" s="373"/>
      <c r="Q23" s="374"/>
    </row>
    <row r="24" spans="1:17" s="153" customFormat="1" x14ac:dyDescent="0.3">
      <c r="A24" s="51">
        <v>44918</v>
      </c>
      <c r="B24" s="54" t="s">
        <v>44</v>
      </c>
      <c r="C24" s="55">
        <v>20</v>
      </c>
      <c r="D24" s="56"/>
      <c r="E24" s="57">
        <v>3</v>
      </c>
      <c r="F24" s="58"/>
      <c r="G24" s="59">
        <f>IF(AND(C24=0,E24=0,D24=0,F24=0),"休",IF(OR(C24=0,E24=0,),"시간확인",IF(C24&gt;E24,IF(D24&gt;0,((24-C24-1)+E24)+(((60-D24)+F24)/60),((24-C24)+E24)+((D24+F24)/60)),IF(D24&gt;0,(E24-C24-1)+(((60-D24)+F24)/60),(E24-C24)+((D24+F24)/60)))))</f>
        <v>7</v>
      </c>
      <c r="H24" s="52"/>
      <c r="I24" s="52"/>
      <c r="J24" s="52"/>
      <c r="K24" s="53"/>
      <c r="L24" s="372"/>
      <c r="M24" s="373"/>
      <c r="N24" s="373"/>
      <c r="O24" s="373"/>
      <c r="P24" s="373"/>
      <c r="Q24" s="374"/>
    </row>
    <row r="25" spans="1:17" s="153" customFormat="1" x14ac:dyDescent="0.3">
      <c r="A25" s="330">
        <v>44919</v>
      </c>
      <c r="B25" s="331" t="s">
        <v>45</v>
      </c>
      <c r="C25" s="332"/>
      <c r="D25" s="333"/>
      <c r="E25" s="334"/>
      <c r="F25" s="335"/>
      <c r="G25" s="336" t="str">
        <f t="shared" si="0"/>
        <v>休</v>
      </c>
      <c r="H25" s="337"/>
      <c r="I25" s="337"/>
      <c r="J25" s="337" t="s">
        <v>102</v>
      </c>
      <c r="K25" s="338"/>
      <c r="L25" s="372"/>
      <c r="M25" s="373"/>
      <c r="N25" s="373"/>
      <c r="O25" s="373"/>
      <c r="P25" s="373"/>
      <c r="Q25" s="374"/>
    </row>
    <row r="26" spans="1:17" s="153" customFormat="1" x14ac:dyDescent="0.3">
      <c r="A26" s="339">
        <v>44920</v>
      </c>
      <c r="B26" s="340" t="s">
        <v>46</v>
      </c>
      <c r="C26" s="341"/>
      <c r="D26" s="342"/>
      <c r="E26" s="343"/>
      <c r="F26" s="344"/>
      <c r="G26" s="345" t="str">
        <f t="shared" si="0"/>
        <v>休</v>
      </c>
      <c r="H26" s="346"/>
      <c r="I26" s="346"/>
      <c r="J26" s="346"/>
      <c r="K26" s="347"/>
      <c r="L26" s="372"/>
      <c r="M26" s="373"/>
      <c r="N26" s="373"/>
      <c r="O26" s="373"/>
      <c r="P26" s="373"/>
      <c r="Q26" s="374"/>
    </row>
    <row r="27" spans="1:17" s="153" customFormat="1" ht="17.25" thickBot="1" x14ac:dyDescent="0.35">
      <c r="A27" s="51">
        <v>44921</v>
      </c>
      <c r="B27" s="54" t="s">
        <v>47</v>
      </c>
      <c r="C27" s="55"/>
      <c r="D27" s="56"/>
      <c r="E27" s="57"/>
      <c r="F27" s="58"/>
      <c r="G27" s="59" t="str">
        <f t="shared" si="0"/>
        <v>休</v>
      </c>
      <c r="H27" s="52"/>
      <c r="I27" s="52"/>
      <c r="J27" s="52"/>
      <c r="K27" s="53"/>
      <c r="L27" s="375"/>
      <c r="M27" s="376"/>
      <c r="N27" s="376"/>
      <c r="O27" s="376"/>
      <c r="P27" s="376"/>
      <c r="Q27" s="377"/>
    </row>
    <row r="28" spans="1:17" s="153" customFormat="1" x14ac:dyDescent="0.3">
      <c r="A28" s="51">
        <v>44922</v>
      </c>
      <c r="B28" s="54" t="s">
        <v>48</v>
      </c>
      <c r="C28" s="55"/>
      <c r="D28" s="56"/>
      <c r="E28" s="57"/>
      <c r="F28" s="58"/>
      <c r="G28" s="59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2"/>
      <c r="I28" s="52"/>
      <c r="J28" s="52"/>
      <c r="K28" s="53"/>
    </row>
    <row r="29" spans="1:17" s="94" customFormat="1" x14ac:dyDescent="0.3">
      <c r="A29" s="51">
        <v>44923</v>
      </c>
      <c r="B29" s="54" t="s">
        <v>49</v>
      </c>
      <c r="C29" s="55"/>
      <c r="D29" s="56"/>
      <c r="E29" s="57"/>
      <c r="F29" s="58"/>
      <c r="G29" s="59" t="str">
        <f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52"/>
      <c r="I29" s="52"/>
      <c r="J29" s="52"/>
      <c r="K29" s="53"/>
    </row>
    <row r="30" spans="1:17" s="155" customFormat="1" x14ac:dyDescent="0.3">
      <c r="A30" s="51">
        <v>44924</v>
      </c>
      <c r="B30" s="54" t="s">
        <v>50</v>
      </c>
      <c r="C30" s="55"/>
      <c r="D30" s="56"/>
      <c r="E30" s="57"/>
      <c r="F30" s="58"/>
      <c r="G30" s="59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2"/>
      <c r="I30" s="52"/>
      <c r="J30" s="52"/>
      <c r="K30" s="53"/>
    </row>
    <row r="31" spans="1:17" s="153" customFormat="1" x14ac:dyDescent="0.3">
      <c r="A31" s="51">
        <v>44925</v>
      </c>
      <c r="B31" s="54" t="s">
        <v>44</v>
      </c>
      <c r="C31" s="55"/>
      <c r="D31" s="56"/>
      <c r="E31" s="57"/>
      <c r="F31" s="58"/>
      <c r="G31" s="59" t="str">
        <f>IF(AND(C31=0,E31=0,D31=0,F31=0),"休",IF(OR(C31=0,E31=0,),"시간확인",IF(C31&gt;E31,IF(D31&gt;0,((24-C31-1)+E31)+(((60-D31)+F31)/60),((24-C31)+E31)+((D31+F31)/60)),IF(D31&gt;0,(E31-C31-1)+(((60-D31)+F31)/60),(E31-C31)+((D31+F31)/60)))))</f>
        <v>休</v>
      </c>
      <c r="H31" s="52"/>
      <c r="I31" s="52"/>
      <c r="J31" s="52"/>
      <c r="K31" s="53"/>
    </row>
    <row r="32" spans="1:17" s="153" customFormat="1" x14ac:dyDescent="0.3">
      <c r="A32" s="330">
        <v>44926</v>
      </c>
      <c r="B32" s="331" t="s">
        <v>45</v>
      </c>
      <c r="C32" s="332"/>
      <c r="D32" s="333"/>
      <c r="E32" s="334"/>
      <c r="F32" s="335"/>
      <c r="G32" s="336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337"/>
      <c r="I32" s="337"/>
      <c r="J32" s="337"/>
      <c r="K32" s="338"/>
    </row>
    <row r="33" spans="1:18" s="153" customFormat="1" x14ac:dyDescent="0.3">
      <c r="A33" s="51"/>
      <c r="B33" s="54"/>
      <c r="C33" s="55"/>
      <c r="D33" s="56"/>
      <c r="E33" s="57"/>
      <c r="F33" s="58"/>
      <c r="G33" s="59"/>
      <c r="H33" s="52"/>
      <c r="I33" s="52"/>
      <c r="J33" s="52"/>
      <c r="K33" s="53"/>
    </row>
    <row r="34" spans="1:18" s="153" customFormat="1" ht="17.25" thickBot="1" x14ac:dyDescent="0.35">
      <c r="A34" s="12"/>
      <c r="B34" s="12"/>
      <c r="C34" s="12"/>
      <c r="D34" s="12"/>
      <c r="E34" s="12"/>
      <c r="F34" s="12"/>
      <c r="G34" s="279">
        <f>SUM(G2:G33)</f>
        <v>43.5</v>
      </c>
      <c r="H34" s="279">
        <f>SUM(H2:H33)</f>
        <v>0</v>
      </c>
      <c r="I34" s="281">
        <f>SUM(I2:I33)</f>
        <v>0</v>
      </c>
      <c r="J34" s="281">
        <f>SUM(J2:J33)</f>
        <v>0</v>
      </c>
      <c r="K34" s="12"/>
      <c r="L34" s="12"/>
      <c r="M34" s="12"/>
      <c r="N34" s="12"/>
      <c r="O34" s="12"/>
      <c r="P34" s="12"/>
      <c r="Q34" s="12"/>
    </row>
    <row r="35" spans="1:18" ht="18" thickTop="1" thickBot="1" x14ac:dyDescent="0.35">
      <c r="A35" s="12"/>
      <c r="B35" s="12"/>
      <c r="C35" s="12"/>
      <c r="D35" s="12"/>
      <c r="E35" s="12"/>
      <c r="F35" s="12"/>
      <c r="G35" s="279">
        <f>SUM(G2:G34)</f>
        <v>87</v>
      </c>
      <c r="H35" s="280">
        <f>SUM(H2:H34)</f>
        <v>0</v>
      </c>
      <c r="I35" s="281">
        <f>SUM(I2:I34)</f>
        <v>0</v>
      </c>
      <c r="J35" s="281">
        <f>SUM(J2:J34)</f>
        <v>0</v>
      </c>
      <c r="K35" s="12"/>
      <c r="L35" s="12"/>
      <c r="M35" s="12"/>
      <c r="N35" s="12"/>
      <c r="O35" s="12"/>
      <c r="P35" s="12"/>
      <c r="Q35" s="12"/>
      <c r="R35" s="12"/>
    </row>
    <row r="36" spans="1:18" ht="18" thickTop="1" thickBo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7.25" thickBot="1" x14ac:dyDescent="0.35">
      <c r="A37" s="12"/>
      <c r="B37" s="12"/>
      <c r="C37" s="378" t="s">
        <v>10</v>
      </c>
      <c r="D37" s="379"/>
      <c r="E37" s="380"/>
      <c r="F37" s="381"/>
      <c r="G37" s="382"/>
      <c r="H37" s="12"/>
      <c r="I37" s="282" t="s">
        <v>19</v>
      </c>
      <c r="J37" s="283" t="s">
        <v>21</v>
      </c>
      <c r="K37" s="284" t="s">
        <v>22</v>
      </c>
      <c r="L37" s="12"/>
      <c r="M37" s="310" t="s">
        <v>11</v>
      </c>
      <c r="N37" s="383" t="s">
        <v>12</v>
      </c>
      <c r="O37" s="384"/>
      <c r="P37" s="385" t="s">
        <v>13</v>
      </c>
      <c r="Q37" s="384"/>
      <c r="R37" s="12"/>
    </row>
    <row r="38" spans="1:18" x14ac:dyDescent="0.3">
      <c r="A38" s="12"/>
      <c r="B38" s="12"/>
      <c r="C38" s="355" t="s">
        <v>26</v>
      </c>
      <c r="D38" s="356"/>
      <c r="E38" s="357" t="e">
        <f>E37*J38/K38</f>
        <v>#DIV/0!</v>
      </c>
      <c r="F38" s="358"/>
      <c r="G38" s="359"/>
      <c r="H38" s="12"/>
      <c r="I38" s="360" t="s">
        <v>25</v>
      </c>
      <c r="J38" s="285"/>
      <c r="K38" s="286"/>
      <c r="L38" s="12"/>
      <c r="M38" s="363">
        <v>25</v>
      </c>
      <c r="N38" s="287"/>
      <c r="O38" s="288"/>
      <c r="P38" s="289"/>
      <c r="Q38" s="288"/>
      <c r="R38" s="12"/>
    </row>
    <row r="39" spans="1:18" x14ac:dyDescent="0.3">
      <c r="A39" s="12"/>
      <c r="B39" s="12"/>
      <c r="C39" s="355" t="s">
        <v>28</v>
      </c>
      <c r="D39" s="356"/>
      <c r="E39" s="357">
        <f>I35</f>
        <v>0</v>
      </c>
      <c r="F39" s="358"/>
      <c r="G39" s="359"/>
      <c r="H39" s="12"/>
      <c r="I39" s="361"/>
      <c r="J39" s="290" t="s">
        <v>23</v>
      </c>
      <c r="K39" s="286"/>
      <c r="L39" s="291"/>
      <c r="M39" s="364"/>
      <c r="N39" s="292" t="s">
        <v>14</v>
      </c>
      <c r="O39" s="53" t="s">
        <v>15</v>
      </c>
      <c r="P39" s="293" t="s">
        <v>14</v>
      </c>
      <c r="Q39" s="53" t="s">
        <v>16</v>
      </c>
      <c r="R39" s="12"/>
    </row>
    <row r="40" spans="1:18" ht="17.25" thickBot="1" x14ac:dyDescent="0.35">
      <c r="A40" s="12"/>
      <c r="B40" s="12"/>
      <c r="C40" s="355" t="s">
        <v>29</v>
      </c>
      <c r="D40" s="356"/>
      <c r="E40" s="366">
        <f>J35</f>
        <v>0</v>
      </c>
      <c r="F40" s="367"/>
      <c r="G40" s="368"/>
      <c r="H40" s="12"/>
      <c r="I40" s="362"/>
      <c r="J40" s="294" t="s">
        <v>24</v>
      </c>
      <c r="K40" s="295"/>
      <c r="L40" s="291"/>
      <c r="M40" s="365"/>
      <c r="N40" s="292" t="s">
        <v>17</v>
      </c>
      <c r="O40" s="53">
        <v>300</v>
      </c>
      <c r="P40" s="293" t="s">
        <v>18</v>
      </c>
      <c r="Q40" s="53">
        <v>1.8</v>
      </c>
      <c r="R40" s="12"/>
    </row>
    <row r="41" spans="1:18" x14ac:dyDescent="0.3">
      <c r="A41" s="12"/>
      <c r="B41" s="12"/>
      <c r="C41" s="355" t="s">
        <v>30</v>
      </c>
      <c r="D41" s="356"/>
      <c r="E41" s="366"/>
      <c r="F41" s="367"/>
      <c r="G41" s="368"/>
      <c r="H41" s="12"/>
      <c r="I41" s="296"/>
      <c r="J41" s="296"/>
      <c r="K41" s="296"/>
      <c r="L41" s="296"/>
      <c r="N41" s="292">
        <v>10</v>
      </c>
      <c r="O41" s="53">
        <v>310</v>
      </c>
      <c r="P41" s="293">
        <v>5</v>
      </c>
      <c r="Q41" s="53">
        <v>1.9</v>
      </c>
      <c r="R41" s="12"/>
    </row>
    <row r="42" spans="1:18" ht="17.25" thickBot="1" x14ac:dyDescent="0.35">
      <c r="A42" s="12"/>
      <c r="B42" s="12"/>
      <c r="C42" s="355" t="s">
        <v>31</v>
      </c>
      <c r="D42" s="356"/>
      <c r="E42" s="366" t="e">
        <f>E38-E39-E40</f>
        <v>#DIV/0!</v>
      </c>
      <c r="F42" s="367"/>
      <c r="G42" s="368"/>
      <c r="H42" s="12"/>
      <c r="I42" s="12"/>
      <c r="J42" s="12"/>
      <c r="K42" s="297"/>
      <c r="L42" s="12"/>
      <c r="M42" s="12"/>
      <c r="N42" s="292">
        <v>15</v>
      </c>
      <c r="O42" s="53">
        <v>320</v>
      </c>
      <c r="P42" s="293">
        <v>10</v>
      </c>
      <c r="Q42" s="53">
        <v>2</v>
      </c>
      <c r="R42" s="12"/>
    </row>
    <row r="43" spans="1:18" x14ac:dyDescent="0.3">
      <c r="A43" s="12"/>
      <c r="B43" s="12"/>
      <c r="C43" s="355" t="s">
        <v>27</v>
      </c>
      <c r="D43" s="356"/>
      <c r="E43" s="389" t="e">
        <f>E42*0.033</f>
        <v>#DIV/0!</v>
      </c>
      <c r="F43" s="367"/>
      <c r="G43" s="368"/>
      <c r="H43" s="12"/>
      <c r="I43" s="282" t="s">
        <v>20</v>
      </c>
      <c r="J43" s="298" t="s">
        <v>33</v>
      </c>
      <c r="K43" s="299" t="s">
        <v>34</v>
      </c>
      <c r="L43" s="12"/>
      <c r="M43" s="300" t="s">
        <v>11</v>
      </c>
      <c r="N43" s="292">
        <v>20</v>
      </c>
      <c r="O43" s="53">
        <v>330</v>
      </c>
      <c r="P43" s="293">
        <v>15</v>
      </c>
      <c r="Q43" s="53">
        <v>2.1</v>
      </c>
      <c r="R43" s="12"/>
    </row>
    <row r="44" spans="1:18" ht="17.25" thickBot="1" x14ac:dyDescent="0.35">
      <c r="A44" s="12"/>
      <c r="B44" s="12"/>
      <c r="C44" s="390" t="s">
        <v>32</v>
      </c>
      <c r="D44" s="391"/>
      <c r="E44" s="392" t="e">
        <f>E42-E41-E43</f>
        <v>#DIV/0!</v>
      </c>
      <c r="F44" s="393"/>
      <c r="G44" s="394"/>
      <c r="H44" s="12"/>
      <c r="I44" s="395"/>
      <c r="J44" s="301"/>
      <c r="K44" s="302"/>
      <c r="L44" s="408"/>
      <c r="M44" s="397"/>
      <c r="N44" s="292">
        <v>25</v>
      </c>
      <c r="O44" s="53">
        <v>340</v>
      </c>
      <c r="P44" s="293">
        <v>20</v>
      </c>
      <c r="Q44" s="53">
        <v>2.2000000000000002</v>
      </c>
      <c r="R44" s="12"/>
    </row>
    <row r="45" spans="1:18" ht="17.25" thickBot="1" x14ac:dyDescent="0.35">
      <c r="A45" s="12"/>
      <c r="B45" s="12"/>
      <c r="C45" s="12"/>
      <c r="D45" s="12"/>
      <c r="E45" s="12"/>
      <c r="F45" s="12"/>
      <c r="G45" s="303"/>
      <c r="H45" s="12"/>
      <c r="I45" s="396"/>
      <c r="J45" s="304" t="s">
        <v>35</v>
      </c>
      <c r="K45" s="305"/>
      <c r="L45" s="408"/>
      <c r="M45" s="365"/>
      <c r="N45" s="292">
        <v>30</v>
      </c>
      <c r="O45" s="53">
        <v>350</v>
      </c>
      <c r="P45" s="293">
        <v>25</v>
      </c>
      <c r="Q45" s="53">
        <v>2.2999999999999998</v>
      </c>
      <c r="R45" s="12"/>
    </row>
    <row r="46" spans="1:18" ht="17.25" thickBot="1" x14ac:dyDescent="0.35">
      <c r="A46" s="12"/>
      <c r="B46" s="12"/>
      <c r="C46" s="12"/>
      <c r="D46" s="12"/>
      <c r="E46" s="12"/>
      <c r="F46" s="12"/>
      <c r="G46" s="12"/>
      <c r="H46" s="303"/>
      <c r="I46" s="398"/>
      <c r="J46" s="398"/>
      <c r="K46" s="398"/>
      <c r="L46" s="398"/>
      <c r="N46" s="292">
        <v>35</v>
      </c>
      <c r="O46" s="53">
        <v>360</v>
      </c>
      <c r="P46" s="293">
        <v>30</v>
      </c>
      <c r="Q46" s="53">
        <v>2.4</v>
      </c>
      <c r="R46" s="12"/>
    </row>
    <row r="47" spans="1:18" ht="17.25" thickBot="1" x14ac:dyDescent="0.35">
      <c r="A47" s="12"/>
      <c r="B47" s="12"/>
      <c r="C47" s="12"/>
      <c r="D47" s="12"/>
      <c r="E47" s="12"/>
      <c r="F47" s="12"/>
      <c r="G47" s="12"/>
      <c r="H47" s="12"/>
      <c r="I47" s="399" t="s">
        <v>36</v>
      </c>
      <c r="J47" s="400"/>
      <c r="K47" s="401"/>
      <c r="L47" s="12"/>
      <c r="M47" s="12"/>
      <c r="N47" s="292">
        <v>40</v>
      </c>
      <c r="O47" s="53">
        <v>370</v>
      </c>
      <c r="P47" s="293">
        <v>35</v>
      </c>
      <c r="Q47" s="53">
        <v>2.5</v>
      </c>
      <c r="R47" s="12"/>
    </row>
    <row r="48" spans="1:18" x14ac:dyDescent="0.3">
      <c r="A48" s="12"/>
      <c r="B48" s="12"/>
      <c r="C48" s="12"/>
      <c r="D48" s="12"/>
      <c r="E48" s="12"/>
      <c r="F48" s="12"/>
      <c r="G48" s="306"/>
      <c r="H48" s="12"/>
      <c r="I48" s="402"/>
      <c r="J48" s="403"/>
      <c r="K48" s="404"/>
      <c r="L48" s="12"/>
      <c r="M48" s="12"/>
      <c r="N48" s="292">
        <v>45</v>
      </c>
      <c r="O48" s="53">
        <v>380</v>
      </c>
      <c r="P48" s="293">
        <v>40</v>
      </c>
      <c r="Q48" s="53">
        <v>2.6</v>
      </c>
      <c r="R48" s="12"/>
    </row>
    <row r="49" spans="1:18" x14ac:dyDescent="0.3">
      <c r="A49" s="12"/>
      <c r="B49" s="12"/>
      <c r="C49" s="12"/>
      <c r="D49" s="12"/>
      <c r="E49" s="12"/>
      <c r="F49" s="12"/>
      <c r="G49" s="12"/>
      <c r="H49" s="12"/>
      <c r="I49" s="405"/>
      <c r="J49" s="406"/>
      <c r="K49" s="407"/>
      <c r="L49" s="12"/>
      <c r="M49" s="12"/>
      <c r="N49" s="292">
        <v>50</v>
      </c>
      <c r="O49" s="53">
        <v>390</v>
      </c>
      <c r="P49" s="293">
        <v>45</v>
      </c>
      <c r="Q49" s="53">
        <v>2.7</v>
      </c>
      <c r="R49" s="12"/>
    </row>
    <row r="50" spans="1:18" ht="17.25" thickBot="1" x14ac:dyDescent="0.35">
      <c r="A50" s="12"/>
      <c r="B50" s="12"/>
      <c r="C50" s="12"/>
      <c r="D50" s="12"/>
      <c r="E50" s="12"/>
      <c r="F50" s="12"/>
      <c r="G50" s="12"/>
      <c r="H50" s="12"/>
      <c r="I50" s="386"/>
      <c r="J50" s="387"/>
      <c r="K50" s="388"/>
      <c r="L50" s="12"/>
      <c r="M50" s="12"/>
      <c r="N50" s="292">
        <v>55</v>
      </c>
      <c r="O50" s="53">
        <v>400</v>
      </c>
      <c r="P50" s="293">
        <v>50</v>
      </c>
      <c r="Q50" s="53">
        <v>2.8</v>
      </c>
      <c r="R50" s="12"/>
    </row>
    <row r="51" spans="1:1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92">
        <v>60</v>
      </c>
      <c r="O51" s="53">
        <v>410</v>
      </c>
      <c r="P51" s="293">
        <v>55</v>
      </c>
      <c r="Q51" s="53">
        <v>2.9</v>
      </c>
      <c r="R51" s="12"/>
    </row>
    <row r="52" spans="1:1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92">
        <v>65</v>
      </c>
      <c r="O52" s="53">
        <v>420</v>
      </c>
      <c r="P52" s="293">
        <v>60</v>
      </c>
      <c r="Q52" s="53">
        <v>3</v>
      </c>
      <c r="R52" s="12"/>
    </row>
    <row r="53" spans="1:18" ht="17.2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307">
        <v>70</v>
      </c>
      <c r="O53" s="308">
        <v>430</v>
      </c>
      <c r="P53" s="309">
        <v>65</v>
      </c>
      <c r="Q53" s="308">
        <v>3.1</v>
      </c>
      <c r="R53" s="12"/>
    </row>
    <row r="54" spans="1:1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92">
        <v>75</v>
      </c>
      <c r="O54" s="53">
        <v>440</v>
      </c>
      <c r="P54" s="293">
        <v>70</v>
      </c>
      <c r="Q54" s="53">
        <v>3.2</v>
      </c>
      <c r="R54" s="12"/>
    </row>
    <row r="55" spans="1:18" ht="17.25" thickBot="1" x14ac:dyDescent="0.35">
      <c r="N55" s="307">
        <v>80</v>
      </c>
      <c r="O55" s="308">
        <v>450</v>
      </c>
      <c r="P55" s="309">
        <v>75</v>
      </c>
      <c r="Q55" s="308">
        <v>3.3</v>
      </c>
    </row>
    <row r="56" spans="1:18" x14ac:dyDescent="0.3">
      <c r="N56" s="292">
        <v>85</v>
      </c>
      <c r="O56" s="53">
        <v>460</v>
      </c>
      <c r="P56" s="293">
        <v>80</v>
      </c>
      <c r="Q56" s="53">
        <v>3.4</v>
      </c>
    </row>
    <row r="57" spans="1:18" ht="17.25" thickBot="1" x14ac:dyDescent="0.35">
      <c r="N57" s="307">
        <v>90</v>
      </c>
      <c r="O57" s="308">
        <v>470</v>
      </c>
      <c r="P57" s="309">
        <v>85</v>
      </c>
      <c r="Q57" s="308">
        <v>3.5</v>
      </c>
    </row>
    <row r="58" spans="1:18" x14ac:dyDescent="0.3">
      <c r="N58" s="292">
        <v>95</v>
      </c>
      <c r="O58" s="53">
        <v>480</v>
      </c>
      <c r="P58" s="293">
        <v>90</v>
      </c>
      <c r="Q58" s="53">
        <v>3.6</v>
      </c>
    </row>
    <row r="59" spans="1:18" ht="17.25" thickBot="1" x14ac:dyDescent="0.35">
      <c r="N59" s="307">
        <v>100</v>
      </c>
      <c r="O59" s="308">
        <v>490</v>
      </c>
      <c r="P59" s="309">
        <v>95</v>
      </c>
      <c r="Q59" s="308">
        <v>3.7</v>
      </c>
    </row>
    <row r="60" spans="1:18" x14ac:dyDescent="0.3">
      <c r="N60" s="292">
        <v>105</v>
      </c>
      <c r="O60" s="53">
        <v>500</v>
      </c>
      <c r="P60" s="293">
        <v>100</v>
      </c>
      <c r="Q60" s="53">
        <v>3.8</v>
      </c>
    </row>
    <row r="61" spans="1:18" ht="17.25" thickBot="1" x14ac:dyDescent="0.35">
      <c r="N61" s="307">
        <v>110</v>
      </c>
      <c r="O61" s="308">
        <v>510</v>
      </c>
      <c r="P61" s="309">
        <v>105</v>
      </c>
      <c r="Q61" s="308">
        <v>3.9</v>
      </c>
    </row>
    <row r="62" spans="1:18" x14ac:dyDescent="0.3">
      <c r="N62" s="292">
        <v>115</v>
      </c>
      <c r="O62" s="53">
        <v>520</v>
      </c>
      <c r="P62" s="293">
        <v>110</v>
      </c>
      <c r="Q62" s="53">
        <v>4</v>
      </c>
    </row>
    <row r="63" spans="1:18" ht="17.25" thickBot="1" x14ac:dyDescent="0.35">
      <c r="N63" s="307">
        <v>120</v>
      </c>
      <c r="O63" s="308">
        <v>530</v>
      </c>
      <c r="P63" s="309">
        <v>115</v>
      </c>
      <c r="Q63" s="308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M44:M45"/>
    <mergeCell ref="I46:L46"/>
    <mergeCell ref="I47:K47"/>
    <mergeCell ref="I48:K48"/>
    <mergeCell ref="I49:K49"/>
    <mergeCell ref="L44:L45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L1:Q27"/>
    <mergeCell ref="C37:D37"/>
    <mergeCell ref="E37:G37"/>
    <mergeCell ref="N37:O37"/>
    <mergeCell ref="P37:Q37"/>
    <mergeCell ref="C38:D38"/>
    <mergeCell ref="E38:G38"/>
    <mergeCell ref="I38:I40"/>
    <mergeCell ref="M38:M40"/>
    <mergeCell ref="C39:D39"/>
    <mergeCell ref="E39:G39"/>
    <mergeCell ref="C40:D40"/>
    <mergeCell ref="E40:G40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R63"/>
  <sheetViews>
    <sheetView zoomScale="85" zoomScaleNormal="85" workbookViewId="0">
      <pane ySplit="1" topLeftCell="A8" activePane="bottomLeft" state="frozen"/>
      <selection activeCell="B29" sqref="B29"/>
      <selection pane="bottomLeft" activeCell="I29" sqref="I29"/>
    </sheetView>
  </sheetViews>
  <sheetFormatPr defaultColWidth="12.375" defaultRowHeight="16.5" x14ac:dyDescent="0.3"/>
  <cols>
    <col min="1" max="1" width="12.375" style="131" customWidth="1"/>
    <col min="2" max="2" width="4.375" style="131" customWidth="1"/>
    <col min="3" max="3" width="4.5" style="131" customWidth="1"/>
    <col min="4" max="4" width="4.25" style="131" customWidth="1"/>
    <col min="5" max="5" width="4.375" style="131" customWidth="1"/>
    <col min="6" max="6" width="4.25" style="131" customWidth="1"/>
    <col min="7" max="7" width="8.375" style="131" customWidth="1"/>
    <col min="8" max="8" width="9.625" style="131" customWidth="1"/>
    <col min="9" max="9" width="11.5" style="131" customWidth="1"/>
    <col min="10" max="10" width="11" style="131" bestFit="1" customWidth="1"/>
    <col min="11" max="11" width="12" style="131" customWidth="1"/>
    <col min="12" max="255" width="9" style="131" customWidth="1"/>
    <col min="256" max="16384" width="12.375" style="131"/>
  </cols>
  <sheetData>
    <row r="1" spans="1:18" s="12" customFormat="1" ht="17.25" customHeight="1" thickBot="1" x14ac:dyDescent="0.35">
      <c r="A1" s="270" t="s">
        <v>2</v>
      </c>
      <c r="B1" s="271" t="s">
        <v>3</v>
      </c>
      <c r="C1" s="272" t="s">
        <v>4</v>
      </c>
      <c r="D1" s="273" t="s">
        <v>5</v>
      </c>
      <c r="E1" s="274" t="s">
        <v>4</v>
      </c>
      <c r="F1" s="275" t="s">
        <v>5</v>
      </c>
      <c r="G1" s="276" t="s">
        <v>6</v>
      </c>
      <c r="H1" s="277" t="s">
        <v>7</v>
      </c>
      <c r="I1" s="277" t="s">
        <v>28</v>
      </c>
      <c r="J1" s="276" t="s">
        <v>43</v>
      </c>
      <c r="K1" s="278" t="s">
        <v>8</v>
      </c>
      <c r="L1" s="369" t="s">
        <v>230</v>
      </c>
      <c r="M1" s="370"/>
      <c r="N1" s="370"/>
      <c r="O1" s="370"/>
      <c r="P1" s="370"/>
      <c r="Q1" s="371"/>
      <c r="R1" s="12">
        <v>37</v>
      </c>
    </row>
    <row r="2" spans="1:18" s="155" customFormat="1" ht="14.25" customHeight="1" thickTop="1" x14ac:dyDescent="0.3">
      <c r="A2" s="51">
        <v>44896</v>
      </c>
      <c r="B2" s="54" t="s">
        <v>342</v>
      </c>
      <c r="C2" s="55"/>
      <c r="D2" s="56"/>
      <c r="E2" s="57"/>
      <c r="F2" s="58"/>
      <c r="G2" s="59" t="str">
        <f t="shared" ref="G2:G27" si="0">IF(AND(C2=0,E2=0,D2=0,F2=0),"休",IF(OR(C2=0,E2=0,),"시간확인",IF(C2&gt;E2,IF(D2&gt;0,((24-C2-1)+E2)+(((60-D2)+F2)/60),((24-C2)+E2)+((D2+F2)/60)),IF(D2&gt;0,(E2-C2-1)+(((60-D2)+F2)/60),(E2-C2)+((D2+F2)/60)))))</f>
        <v>休</v>
      </c>
      <c r="H2" s="52"/>
      <c r="I2" s="52"/>
      <c r="J2" s="52"/>
      <c r="K2" s="53"/>
      <c r="L2" s="372"/>
      <c r="M2" s="373"/>
      <c r="N2" s="373"/>
      <c r="O2" s="373"/>
      <c r="P2" s="373"/>
      <c r="Q2" s="374"/>
    </row>
    <row r="3" spans="1:18" s="153" customFormat="1" x14ac:dyDescent="0.3">
      <c r="A3" s="51">
        <v>44897</v>
      </c>
      <c r="B3" s="54" t="s">
        <v>44</v>
      </c>
      <c r="C3" s="55">
        <v>20</v>
      </c>
      <c r="D3" s="56"/>
      <c r="E3" s="57">
        <v>1</v>
      </c>
      <c r="F3" s="58"/>
      <c r="G3" s="59">
        <f t="shared" si="0"/>
        <v>5</v>
      </c>
      <c r="H3" s="52">
        <v>5</v>
      </c>
      <c r="I3" s="52"/>
      <c r="J3" s="52"/>
      <c r="K3" s="53"/>
      <c r="L3" s="372"/>
      <c r="M3" s="373"/>
      <c r="N3" s="373"/>
      <c r="O3" s="373"/>
      <c r="P3" s="373"/>
      <c r="Q3" s="374"/>
    </row>
    <row r="4" spans="1:18" s="153" customFormat="1" ht="14.25" customHeight="1" x14ac:dyDescent="0.3">
      <c r="A4" s="330">
        <v>44898</v>
      </c>
      <c r="B4" s="331" t="s">
        <v>45</v>
      </c>
      <c r="C4" s="332"/>
      <c r="D4" s="333"/>
      <c r="E4" s="334"/>
      <c r="F4" s="335"/>
      <c r="G4" s="336" t="str">
        <f t="shared" si="0"/>
        <v>休</v>
      </c>
      <c r="H4" s="337"/>
      <c r="I4" s="337"/>
      <c r="J4" s="337"/>
      <c r="K4" s="338"/>
      <c r="L4" s="372"/>
      <c r="M4" s="373"/>
      <c r="N4" s="373"/>
      <c r="O4" s="373"/>
      <c r="P4" s="373"/>
      <c r="Q4" s="374"/>
    </row>
    <row r="5" spans="1:18" s="153" customFormat="1" x14ac:dyDescent="0.3">
      <c r="A5" s="339">
        <v>44899</v>
      </c>
      <c r="B5" s="340" t="s">
        <v>46</v>
      </c>
      <c r="C5" s="341"/>
      <c r="D5" s="342"/>
      <c r="E5" s="343"/>
      <c r="F5" s="344"/>
      <c r="G5" s="345" t="str">
        <f t="shared" si="0"/>
        <v>休</v>
      </c>
      <c r="H5" s="346"/>
      <c r="I5" s="346"/>
      <c r="J5" s="346"/>
      <c r="K5" s="347"/>
      <c r="L5" s="372"/>
      <c r="M5" s="373"/>
      <c r="N5" s="373"/>
      <c r="O5" s="373"/>
      <c r="P5" s="373"/>
      <c r="Q5" s="374"/>
    </row>
    <row r="6" spans="1:18" s="153" customFormat="1" x14ac:dyDescent="0.3">
      <c r="A6" s="51">
        <v>44900</v>
      </c>
      <c r="B6" s="54" t="s">
        <v>47</v>
      </c>
      <c r="C6" s="55"/>
      <c r="D6" s="56"/>
      <c r="E6" s="57"/>
      <c r="F6" s="58"/>
      <c r="G6" s="59" t="str">
        <f t="shared" si="0"/>
        <v>休</v>
      </c>
      <c r="H6" s="52"/>
      <c r="I6" s="52"/>
      <c r="J6" s="52"/>
      <c r="K6" s="53"/>
      <c r="L6" s="372"/>
      <c r="M6" s="373"/>
      <c r="N6" s="373"/>
      <c r="O6" s="373"/>
      <c r="P6" s="373"/>
      <c r="Q6" s="374"/>
    </row>
    <row r="7" spans="1:18" s="153" customFormat="1" x14ac:dyDescent="0.3">
      <c r="A7" s="51">
        <v>44901</v>
      </c>
      <c r="B7" s="54" t="s">
        <v>48</v>
      </c>
      <c r="C7" s="55">
        <v>20</v>
      </c>
      <c r="D7" s="56"/>
      <c r="E7" s="57">
        <v>1</v>
      </c>
      <c r="F7" s="58"/>
      <c r="G7" s="59">
        <f t="shared" si="0"/>
        <v>5</v>
      </c>
      <c r="H7" s="52">
        <v>5</v>
      </c>
      <c r="I7" s="52"/>
      <c r="J7" s="52"/>
      <c r="K7" s="53"/>
      <c r="L7" s="372"/>
      <c r="M7" s="373"/>
      <c r="N7" s="373"/>
      <c r="O7" s="373"/>
      <c r="P7" s="373"/>
      <c r="Q7" s="374"/>
    </row>
    <row r="8" spans="1:18" s="94" customFormat="1" x14ac:dyDescent="0.3">
      <c r="A8" s="51">
        <v>44902</v>
      </c>
      <c r="B8" s="54" t="s">
        <v>49</v>
      </c>
      <c r="C8" s="55">
        <v>20</v>
      </c>
      <c r="D8" s="56"/>
      <c r="E8" s="57">
        <v>2</v>
      </c>
      <c r="F8" s="58">
        <v>30</v>
      </c>
      <c r="G8" s="59">
        <f t="shared" si="0"/>
        <v>6.5</v>
      </c>
      <c r="H8" s="52">
        <v>6.5</v>
      </c>
      <c r="I8" s="52"/>
      <c r="J8" s="52"/>
      <c r="K8" s="53"/>
      <c r="L8" s="372"/>
      <c r="M8" s="373"/>
      <c r="N8" s="373"/>
      <c r="O8" s="373"/>
      <c r="P8" s="373"/>
      <c r="Q8" s="374"/>
    </row>
    <row r="9" spans="1:18" s="155" customFormat="1" x14ac:dyDescent="0.3">
      <c r="A9" s="51">
        <v>44903</v>
      </c>
      <c r="B9" s="54" t="s">
        <v>50</v>
      </c>
      <c r="C9" s="55">
        <v>20</v>
      </c>
      <c r="D9" s="56"/>
      <c r="E9" s="57">
        <v>2</v>
      </c>
      <c r="F9" s="58"/>
      <c r="G9" s="59">
        <f t="shared" si="0"/>
        <v>6</v>
      </c>
      <c r="H9" s="52">
        <v>6</v>
      </c>
      <c r="I9" s="52"/>
      <c r="J9" s="52"/>
      <c r="K9" s="53"/>
      <c r="L9" s="372"/>
      <c r="M9" s="373"/>
      <c r="N9" s="373"/>
      <c r="O9" s="373"/>
      <c r="P9" s="373"/>
      <c r="Q9" s="374"/>
    </row>
    <row r="10" spans="1:18" s="153" customFormat="1" x14ac:dyDescent="0.3">
      <c r="A10" s="51">
        <v>44904</v>
      </c>
      <c r="B10" s="54" t="s">
        <v>44</v>
      </c>
      <c r="C10" s="55"/>
      <c r="D10" s="56"/>
      <c r="E10" s="57"/>
      <c r="F10" s="58"/>
      <c r="G10" s="59" t="str">
        <f t="shared" si="0"/>
        <v>休</v>
      </c>
      <c r="H10" s="52"/>
      <c r="I10" s="52"/>
      <c r="J10" s="52"/>
      <c r="K10" s="53"/>
      <c r="L10" s="372"/>
      <c r="M10" s="373"/>
      <c r="N10" s="373"/>
      <c r="O10" s="373"/>
      <c r="P10" s="373"/>
      <c r="Q10" s="374"/>
    </row>
    <row r="11" spans="1:18" s="153" customFormat="1" x14ac:dyDescent="0.3">
      <c r="A11" s="330">
        <v>44905</v>
      </c>
      <c r="B11" s="331" t="s">
        <v>45</v>
      </c>
      <c r="C11" s="332"/>
      <c r="D11" s="333"/>
      <c r="E11" s="334"/>
      <c r="F11" s="335"/>
      <c r="G11" s="336" t="str">
        <f t="shared" si="0"/>
        <v>休</v>
      </c>
      <c r="H11" s="337"/>
      <c r="I11" s="337"/>
      <c r="J11" s="337"/>
      <c r="K11" s="338"/>
      <c r="L11" s="372"/>
      <c r="M11" s="373"/>
      <c r="N11" s="373"/>
      <c r="O11" s="373"/>
      <c r="P11" s="373"/>
      <c r="Q11" s="374"/>
    </row>
    <row r="12" spans="1:18" s="153" customFormat="1" x14ac:dyDescent="0.3">
      <c r="A12" s="339">
        <v>44906</v>
      </c>
      <c r="B12" s="340" t="s">
        <v>46</v>
      </c>
      <c r="C12" s="341"/>
      <c r="D12" s="342"/>
      <c r="E12" s="343"/>
      <c r="F12" s="344"/>
      <c r="G12" s="345" t="str">
        <f t="shared" si="0"/>
        <v>休</v>
      </c>
      <c r="H12" s="346"/>
      <c r="I12" s="346"/>
      <c r="J12" s="346"/>
      <c r="K12" s="347"/>
      <c r="L12" s="372"/>
      <c r="M12" s="373"/>
      <c r="N12" s="373"/>
      <c r="O12" s="373"/>
      <c r="P12" s="373"/>
      <c r="Q12" s="374"/>
    </row>
    <row r="13" spans="1:18" s="153" customFormat="1" x14ac:dyDescent="0.3">
      <c r="A13" s="51">
        <v>44907</v>
      </c>
      <c r="B13" s="54" t="s">
        <v>47</v>
      </c>
      <c r="C13" s="55">
        <v>20</v>
      </c>
      <c r="D13" s="56"/>
      <c r="E13" s="57">
        <v>2</v>
      </c>
      <c r="F13" s="58">
        <v>30</v>
      </c>
      <c r="G13" s="59">
        <f t="shared" si="0"/>
        <v>6.5</v>
      </c>
      <c r="H13" s="52">
        <v>6.5</v>
      </c>
      <c r="I13" s="52"/>
      <c r="J13" s="52"/>
      <c r="K13" s="53"/>
      <c r="L13" s="372"/>
      <c r="M13" s="373"/>
      <c r="N13" s="373"/>
      <c r="O13" s="373"/>
      <c r="P13" s="373"/>
      <c r="Q13" s="374"/>
    </row>
    <row r="14" spans="1:18" s="153" customFormat="1" x14ac:dyDescent="0.3">
      <c r="A14" s="51">
        <v>44908</v>
      </c>
      <c r="B14" s="54" t="s">
        <v>48</v>
      </c>
      <c r="C14" s="55">
        <v>20</v>
      </c>
      <c r="D14" s="56"/>
      <c r="E14" s="57">
        <v>24</v>
      </c>
      <c r="F14" s="58"/>
      <c r="G14" s="59">
        <f t="shared" si="0"/>
        <v>4</v>
      </c>
      <c r="H14" s="52">
        <v>4</v>
      </c>
      <c r="I14" s="52"/>
      <c r="J14" s="52"/>
      <c r="K14" s="53"/>
      <c r="L14" s="372"/>
      <c r="M14" s="373"/>
      <c r="N14" s="373"/>
      <c r="O14" s="373"/>
      <c r="P14" s="373"/>
      <c r="Q14" s="374"/>
    </row>
    <row r="15" spans="1:18" s="94" customFormat="1" x14ac:dyDescent="0.3">
      <c r="A15" s="51">
        <v>44909</v>
      </c>
      <c r="B15" s="54" t="s">
        <v>49</v>
      </c>
      <c r="C15" s="55">
        <v>20</v>
      </c>
      <c r="D15" s="56"/>
      <c r="E15" s="57">
        <v>2</v>
      </c>
      <c r="F15" s="58">
        <v>30</v>
      </c>
      <c r="G15" s="59">
        <f t="shared" si="0"/>
        <v>6.5</v>
      </c>
      <c r="H15" s="52">
        <v>6.5</v>
      </c>
      <c r="I15" s="52"/>
      <c r="J15" s="52"/>
      <c r="K15" s="53"/>
      <c r="L15" s="372"/>
      <c r="M15" s="373"/>
      <c r="N15" s="373"/>
      <c r="O15" s="373"/>
      <c r="P15" s="373"/>
      <c r="Q15" s="374"/>
    </row>
    <row r="16" spans="1:18" s="155" customFormat="1" x14ac:dyDescent="0.3">
      <c r="A16" s="51">
        <v>44910</v>
      </c>
      <c r="B16" s="54" t="s">
        <v>50</v>
      </c>
      <c r="C16" s="55">
        <v>22</v>
      </c>
      <c r="D16" s="56"/>
      <c r="E16" s="57">
        <v>1</v>
      </c>
      <c r="F16" s="58"/>
      <c r="G16" s="59">
        <f t="shared" si="0"/>
        <v>3</v>
      </c>
      <c r="H16" s="52">
        <v>3</v>
      </c>
      <c r="I16" s="52"/>
      <c r="J16" s="52"/>
      <c r="K16" s="53"/>
      <c r="L16" s="372"/>
      <c r="M16" s="373"/>
      <c r="N16" s="373"/>
      <c r="O16" s="373"/>
      <c r="P16" s="373"/>
      <c r="Q16" s="374"/>
    </row>
    <row r="17" spans="1:17" s="153" customFormat="1" x14ac:dyDescent="0.3">
      <c r="A17" s="51">
        <v>44911</v>
      </c>
      <c r="B17" s="54" t="s">
        <v>44</v>
      </c>
      <c r="C17" s="55"/>
      <c r="D17" s="56"/>
      <c r="E17" s="57"/>
      <c r="F17" s="58"/>
      <c r="G17" s="59" t="str">
        <f t="shared" si="0"/>
        <v>休</v>
      </c>
      <c r="H17" s="52"/>
      <c r="I17" s="52"/>
      <c r="J17" s="52"/>
      <c r="K17" s="53"/>
      <c r="L17" s="372"/>
      <c r="M17" s="373"/>
      <c r="N17" s="373"/>
      <c r="O17" s="373"/>
      <c r="P17" s="373"/>
      <c r="Q17" s="374"/>
    </row>
    <row r="18" spans="1:17" s="153" customFormat="1" x14ac:dyDescent="0.3">
      <c r="A18" s="330">
        <v>44912</v>
      </c>
      <c r="B18" s="331" t="s">
        <v>45</v>
      </c>
      <c r="C18" s="332"/>
      <c r="D18" s="333"/>
      <c r="E18" s="334"/>
      <c r="F18" s="335"/>
      <c r="G18" s="336" t="str">
        <f t="shared" si="0"/>
        <v>休</v>
      </c>
      <c r="H18" s="337"/>
      <c r="I18" s="337"/>
      <c r="J18" s="337"/>
      <c r="K18" s="338"/>
      <c r="L18" s="372"/>
      <c r="M18" s="373"/>
      <c r="N18" s="373"/>
      <c r="O18" s="373"/>
      <c r="P18" s="373"/>
      <c r="Q18" s="374"/>
    </row>
    <row r="19" spans="1:17" s="153" customFormat="1" x14ac:dyDescent="0.3">
      <c r="A19" s="339">
        <v>44913</v>
      </c>
      <c r="B19" s="340" t="s">
        <v>46</v>
      </c>
      <c r="C19" s="341"/>
      <c r="D19" s="342"/>
      <c r="E19" s="343"/>
      <c r="F19" s="344"/>
      <c r="G19" s="345" t="str">
        <f t="shared" si="0"/>
        <v>休</v>
      </c>
      <c r="H19" s="346"/>
      <c r="I19" s="346"/>
      <c r="J19" s="346"/>
      <c r="K19" s="347"/>
      <c r="L19" s="372"/>
      <c r="M19" s="373"/>
      <c r="N19" s="373"/>
      <c r="O19" s="373"/>
      <c r="P19" s="373"/>
      <c r="Q19" s="374"/>
    </row>
    <row r="20" spans="1:17" s="153" customFormat="1" x14ac:dyDescent="0.3">
      <c r="A20" s="51">
        <v>44914</v>
      </c>
      <c r="B20" s="54" t="s">
        <v>47</v>
      </c>
      <c r="C20" s="55">
        <v>20</v>
      </c>
      <c r="D20" s="56"/>
      <c r="E20" s="57">
        <v>24</v>
      </c>
      <c r="F20" s="58"/>
      <c r="G20" s="59">
        <f t="shared" si="0"/>
        <v>4</v>
      </c>
      <c r="H20" s="52">
        <v>4</v>
      </c>
      <c r="I20" s="52"/>
      <c r="J20" s="52"/>
      <c r="K20" s="53"/>
      <c r="L20" s="372"/>
      <c r="M20" s="373"/>
      <c r="N20" s="373"/>
      <c r="O20" s="373"/>
      <c r="P20" s="373"/>
      <c r="Q20" s="374"/>
    </row>
    <row r="21" spans="1:17" s="153" customFormat="1" x14ac:dyDescent="0.3">
      <c r="A21" s="51">
        <v>44915</v>
      </c>
      <c r="B21" s="54" t="s">
        <v>48</v>
      </c>
      <c r="C21" s="55">
        <v>20</v>
      </c>
      <c r="D21" s="56"/>
      <c r="E21" s="57">
        <v>3</v>
      </c>
      <c r="F21" s="58"/>
      <c r="G21" s="59">
        <f t="shared" si="0"/>
        <v>7</v>
      </c>
      <c r="H21" s="52">
        <v>7</v>
      </c>
      <c r="I21" s="52"/>
      <c r="J21" s="52"/>
      <c r="K21" s="53"/>
      <c r="L21" s="372"/>
      <c r="M21" s="373"/>
      <c r="N21" s="373"/>
      <c r="O21" s="373"/>
      <c r="P21" s="373"/>
      <c r="Q21" s="374"/>
    </row>
    <row r="22" spans="1:17" s="94" customFormat="1" x14ac:dyDescent="0.3">
      <c r="A22" s="51">
        <v>44916</v>
      </c>
      <c r="B22" s="54" t="s">
        <v>49</v>
      </c>
      <c r="C22" s="55">
        <v>20</v>
      </c>
      <c r="D22" s="56"/>
      <c r="E22" s="57">
        <v>1</v>
      </c>
      <c r="F22" s="58"/>
      <c r="G22" s="59">
        <f t="shared" si="0"/>
        <v>5</v>
      </c>
      <c r="H22" s="52">
        <v>5</v>
      </c>
      <c r="I22" s="52"/>
      <c r="J22" s="52"/>
      <c r="K22" s="53"/>
      <c r="L22" s="372"/>
      <c r="M22" s="373"/>
      <c r="N22" s="373"/>
      <c r="O22" s="373"/>
      <c r="P22" s="373"/>
      <c r="Q22" s="374"/>
    </row>
    <row r="23" spans="1:17" s="155" customFormat="1" x14ac:dyDescent="0.3">
      <c r="A23" s="51">
        <v>44917</v>
      </c>
      <c r="B23" s="54" t="s">
        <v>50</v>
      </c>
      <c r="C23" s="55">
        <v>20</v>
      </c>
      <c r="D23" s="56"/>
      <c r="E23" s="57">
        <v>24</v>
      </c>
      <c r="F23" s="58"/>
      <c r="G23" s="59">
        <f t="shared" si="0"/>
        <v>4</v>
      </c>
      <c r="H23" s="52">
        <v>4</v>
      </c>
      <c r="I23" s="52"/>
      <c r="J23" s="52"/>
      <c r="K23" s="53"/>
      <c r="L23" s="372"/>
      <c r="M23" s="373"/>
      <c r="N23" s="373"/>
      <c r="O23" s="373"/>
      <c r="P23" s="373"/>
      <c r="Q23" s="374"/>
    </row>
    <row r="24" spans="1:17" s="153" customFormat="1" x14ac:dyDescent="0.3">
      <c r="A24" s="51">
        <v>44918</v>
      </c>
      <c r="B24" s="54" t="s">
        <v>44</v>
      </c>
      <c r="C24" s="55"/>
      <c r="D24" s="56"/>
      <c r="E24" s="57"/>
      <c r="F24" s="58"/>
      <c r="G24" s="59" t="str">
        <f>IF(AND(C24=0,E24=0,D24=0,F24=0),"休",IF(OR(C24=0,E24=0,),"시간확인",IF(C24&gt;E24,IF(D24&gt;0,((24-C24-1)+E24)+(((60-D24)+F24)/60),((24-C24)+E24)+((D24+F24)/60)),IF(D24&gt;0,(E24-C24-1)+(((60-D24)+F24)/60),(E24-C24)+((D24+F24)/60)))))</f>
        <v>休</v>
      </c>
      <c r="H24" s="52"/>
      <c r="I24" s="52"/>
      <c r="J24" s="52"/>
      <c r="K24" s="53"/>
      <c r="L24" s="372"/>
      <c r="M24" s="373"/>
      <c r="N24" s="373"/>
      <c r="O24" s="373"/>
      <c r="P24" s="373"/>
      <c r="Q24" s="374"/>
    </row>
    <row r="25" spans="1:17" s="153" customFormat="1" x14ac:dyDescent="0.3">
      <c r="A25" s="330">
        <v>44919</v>
      </c>
      <c r="B25" s="331" t="s">
        <v>45</v>
      </c>
      <c r="C25" s="332"/>
      <c r="D25" s="333"/>
      <c r="E25" s="334"/>
      <c r="F25" s="335"/>
      <c r="G25" s="336" t="str">
        <f t="shared" si="0"/>
        <v>休</v>
      </c>
      <c r="H25" s="337"/>
      <c r="I25" s="337"/>
      <c r="J25" s="337" t="s">
        <v>102</v>
      </c>
      <c r="K25" s="338"/>
      <c r="L25" s="372"/>
      <c r="M25" s="373"/>
      <c r="N25" s="373"/>
      <c r="O25" s="373"/>
      <c r="P25" s="373"/>
      <c r="Q25" s="374"/>
    </row>
    <row r="26" spans="1:17" s="153" customFormat="1" x14ac:dyDescent="0.3">
      <c r="A26" s="339">
        <v>44920</v>
      </c>
      <c r="B26" s="340" t="s">
        <v>46</v>
      </c>
      <c r="C26" s="341"/>
      <c r="D26" s="342"/>
      <c r="E26" s="343"/>
      <c r="F26" s="344"/>
      <c r="G26" s="345" t="str">
        <f t="shared" si="0"/>
        <v>休</v>
      </c>
      <c r="H26" s="346"/>
      <c r="I26" s="346"/>
      <c r="J26" s="346"/>
      <c r="K26" s="347"/>
      <c r="L26" s="372"/>
      <c r="M26" s="373"/>
      <c r="N26" s="373"/>
      <c r="O26" s="373"/>
      <c r="P26" s="373"/>
      <c r="Q26" s="374"/>
    </row>
    <row r="27" spans="1:17" s="153" customFormat="1" ht="17.25" thickBot="1" x14ac:dyDescent="0.35">
      <c r="A27" s="51">
        <v>44921</v>
      </c>
      <c r="B27" s="54" t="s">
        <v>47</v>
      </c>
      <c r="C27" s="55">
        <v>21</v>
      </c>
      <c r="D27" s="56"/>
      <c r="E27" s="57">
        <v>24</v>
      </c>
      <c r="F27" s="58"/>
      <c r="G27" s="59">
        <f t="shared" si="0"/>
        <v>3</v>
      </c>
      <c r="H27" s="52"/>
      <c r="I27" s="52"/>
      <c r="J27" s="52"/>
      <c r="K27" s="53"/>
      <c r="L27" s="375"/>
      <c r="M27" s="376"/>
      <c r="N27" s="376"/>
      <c r="O27" s="376"/>
      <c r="P27" s="376"/>
      <c r="Q27" s="377"/>
    </row>
    <row r="28" spans="1:17" s="153" customFormat="1" x14ac:dyDescent="0.3">
      <c r="A28" s="51">
        <v>44922</v>
      </c>
      <c r="B28" s="54" t="s">
        <v>48</v>
      </c>
      <c r="C28" s="55"/>
      <c r="D28" s="56"/>
      <c r="E28" s="57"/>
      <c r="F28" s="58"/>
      <c r="G28" s="59" t="str">
        <f>IF(AND(C28=0,E28=0,D28=0,F28=0),"休",IF(OR(C28=0,E28=0,),"시간확인",IF(C28&gt;E28,IF(D28&gt;0,((24-C28-1)+E28)+(((60-D28)+F28)/60),((24-C28)+E28)+((D28+F28)/60)),IF(D28&gt;0,(E28-C28-1)+(((60-D28)+F28)/60),(E28-C28)+((D28+F28)/60)))))</f>
        <v>休</v>
      </c>
      <c r="H28" s="52"/>
      <c r="I28" s="52"/>
      <c r="J28" s="52"/>
      <c r="K28" s="53"/>
    </row>
    <row r="29" spans="1:17" s="94" customFormat="1" x14ac:dyDescent="0.3">
      <c r="A29" s="51">
        <v>44923</v>
      </c>
      <c r="B29" s="54" t="s">
        <v>49</v>
      </c>
      <c r="C29" s="55">
        <v>20</v>
      </c>
      <c r="D29" s="56">
        <v>30</v>
      </c>
      <c r="E29" s="57">
        <v>24</v>
      </c>
      <c r="F29" s="58">
        <v>30</v>
      </c>
      <c r="G29" s="59">
        <f>IF(AND(C29=0,E29=0,D29=0,F29=0),"休",IF(OR(C29=0,E29=0,),"시간확인",IF(C29&gt;E29,IF(D29&gt;0,((24-C29-1)+E29)+(((60-D29)+F29)/60),((24-C29)+E29)+((D29+F29)/60)),IF(D29&gt;0,(E29-C29-1)+(((60-D29)+F29)/60),(E29-C29)+((D29+F29)/60)))))</f>
        <v>4</v>
      </c>
      <c r="H29" s="52"/>
      <c r="I29" s="52"/>
      <c r="J29" s="52"/>
      <c r="K29" s="53"/>
    </row>
    <row r="30" spans="1:17" s="155" customFormat="1" x14ac:dyDescent="0.3">
      <c r="A30" s="51">
        <v>44924</v>
      </c>
      <c r="B30" s="54" t="s">
        <v>50</v>
      </c>
      <c r="C30" s="55"/>
      <c r="D30" s="56"/>
      <c r="E30" s="57"/>
      <c r="F30" s="58"/>
      <c r="G30" s="59" t="str">
        <f>IF(AND(C30=0,E30=0,D30=0,F30=0),"休",IF(OR(C30=0,E30=0,),"시간확인",IF(C30&gt;E30,IF(D30&gt;0,((24-C30-1)+E30)+(((60-D30)+F30)/60),((24-C30)+E30)+((D30+F30)/60)),IF(D30&gt;0,(E30-C30-1)+(((60-D30)+F30)/60),(E30-C30)+((D30+F30)/60)))))</f>
        <v>休</v>
      </c>
      <c r="H30" s="52"/>
      <c r="I30" s="52"/>
      <c r="J30" s="52"/>
      <c r="K30" s="53"/>
    </row>
    <row r="31" spans="1:17" s="153" customFormat="1" x14ac:dyDescent="0.3">
      <c r="A31" s="51">
        <v>44925</v>
      </c>
      <c r="B31" s="54" t="s">
        <v>44</v>
      </c>
      <c r="C31" s="55">
        <v>20</v>
      </c>
      <c r="D31" s="56"/>
      <c r="E31" s="57">
        <v>2</v>
      </c>
      <c r="F31" s="58"/>
      <c r="G31" s="59">
        <f>IF(AND(C31=0,E31=0,D31=0,F31=0),"休",IF(OR(C31=0,E31=0,),"시간확인",IF(C31&gt;E31,IF(D31&gt;0,((24-C31-1)+E31)+(((60-D31)+F31)/60),((24-C31)+E31)+((D31+F31)/60)),IF(D31&gt;0,(E31-C31-1)+(((60-D31)+F31)/60),(E31-C31)+((D31+F31)/60)))))</f>
        <v>6</v>
      </c>
      <c r="H31" s="52"/>
      <c r="I31" s="52"/>
      <c r="J31" s="52"/>
      <c r="K31" s="53"/>
    </row>
    <row r="32" spans="1:17" s="153" customFormat="1" x14ac:dyDescent="0.3">
      <c r="A32" s="330">
        <v>44926</v>
      </c>
      <c r="B32" s="331" t="s">
        <v>45</v>
      </c>
      <c r="C32" s="332"/>
      <c r="D32" s="333"/>
      <c r="E32" s="334"/>
      <c r="F32" s="335"/>
      <c r="G32" s="336" t="str">
        <f>IF(AND(C32=0,E32=0,D32=0,F32=0),"休",IF(OR(C32=0,E32=0,),"시간확인",IF(C32&gt;E32,IF(D32&gt;0,((24-C32-1)+E32)+(((60-D32)+F32)/60),((24-C32)+E32)+((D32+F32)/60)),IF(D32&gt;0,(E32-C32-1)+(((60-D32)+F32)/60),(E32-C32)+((D32+F32)/60)))))</f>
        <v>休</v>
      </c>
      <c r="H32" s="337"/>
      <c r="I32" s="337"/>
      <c r="J32" s="337"/>
      <c r="K32" s="338"/>
    </row>
    <row r="33" spans="1:18" s="153" customFormat="1" x14ac:dyDescent="0.3">
      <c r="A33" s="51"/>
      <c r="B33" s="54"/>
      <c r="C33" s="55"/>
      <c r="D33" s="56"/>
      <c r="E33" s="57"/>
      <c r="F33" s="58"/>
      <c r="G33" s="59"/>
      <c r="H33" s="52"/>
      <c r="I33" s="52"/>
      <c r="J33" s="52"/>
      <c r="K33" s="53"/>
    </row>
    <row r="34" spans="1:18" s="153" customFormat="1" ht="17.25" thickBot="1" x14ac:dyDescent="0.35">
      <c r="A34" s="12"/>
      <c r="B34" s="12"/>
      <c r="C34" s="12"/>
      <c r="D34" s="12"/>
      <c r="E34" s="12"/>
      <c r="F34" s="12"/>
      <c r="G34" s="279">
        <f>SUM(G2:G33)</f>
        <v>75.5</v>
      </c>
      <c r="H34" s="279">
        <f>SUM(H2:H33)</f>
        <v>62.5</v>
      </c>
      <c r="I34" s="281">
        <f>SUM(I2:I33)</f>
        <v>0</v>
      </c>
      <c r="J34" s="281">
        <f>SUM(J2:J33)</f>
        <v>0</v>
      </c>
      <c r="K34" s="12"/>
      <c r="L34" s="12"/>
      <c r="M34" s="12"/>
      <c r="N34" s="12"/>
      <c r="O34" s="12"/>
      <c r="P34" s="12"/>
      <c r="Q34" s="12"/>
    </row>
    <row r="35" spans="1:18" ht="18" thickTop="1" thickBot="1" x14ac:dyDescent="0.35">
      <c r="A35" s="12"/>
      <c r="B35" s="12"/>
      <c r="C35" s="12"/>
      <c r="D35" s="12"/>
      <c r="E35" s="12"/>
      <c r="F35" s="12"/>
      <c r="G35" s="279">
        <f>SUM(G2:G34)</f>
        <v>151</v>
      </c>
      <c r="H35" s="280">
        <f>SUM(H2:H34)</f>
        <v>125</v>
      </c>
      <c r="I35" s="281">
        <f>SUM(I2:I34)</f>
        <v>0</v>
      </c>
      <c r="J35" s="281">
        <f>SUM(J2:J34)</f>
        <v>0</v>
      </c>
      <c r="K35" s="12"/>
      <c r="L35" s="12"/>
      <c r="M35" s="12"/>
      <c r="N35" s="12"/>
      <c r="O35" s="12"/>
      <c r="P35" s="12"/>
      <c r="Q35" s="12"/>
      <c r="R35" s="12"/>
    </row>
    <row r="36" spans="1:18" ht="18" thickTop="1" thickBo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7.25" thickBot="1" x14ac:dyDescent="0.35">
      <c r="A37" s="12"/>
      <c r="B37" s="12"/>
      <c r="C37" s="378" t="s">
        <v>10</v>
      </c>
      <c r="D37" s="379"/>
      <c r="E37" s="380"/>
      <c r="F37" s="381"/>
      <c r="G37" s="382"/>
      <c r="H37" s="12"/>
      <c r="I37" s="282" t="s">
        <v>19</v>
      </c>
      <c r="J37" s="283" t="s">
        <v>21</v>
      </c>
      <c r="K37" s="284" t="s">
        <v>22</v>
      </c>
      <c r="L37" s="12"/>
      <c r="M37" s="310" t="s">
        <v>11</v>
      </c>
      <c r="N37" s="383" t="s">
        <v>12</v>
      </c>
      <c r="O37" s="384"/>
      <c r="P37" s="385" t="s">
        <v>13</v>
      </c>
      <c r="Q37" s="384"/>
      <c r="R37" s="12"/>
    </row>
    <row r="38" spans="1:18" x14ac:dyDescent="0.3">
      <c r="A38" s="12"/>
      <c r="B38" s="12"/>
      <c r="C38" s="355" t="s">
        <v>26</v>
      </c>
      <c r="D38" s="356"/>
      <c r="E38" s="357" t="e">
        <f>E37*J38/K38</f>
        <v>#DIV/0!</v>
      </c>
      <c r="F38" s="358"/>
      <c r="G38" s="359"/>
      <c r="H38" s="12"/>
      <c r="I38" s="360" t="s">
        <v>25</v>
      </c>
      <c r="J38" s="285"/>
      <c r="K38" s="286"/>
      <c r="L38" s="12"/>
      <c r="M38" s="363">
        <v>25</v>
      </c>
      <c r="N38" s="287"/>
      <c r="O38" s="288"/>
      <c r="P38" s="289"/>
      <c r="Q38" s="288"/>
      <c r="R38" s="12"/>
    </row>
    <row r="39" spans="1:18" x14ac:dyDescent="0.3">
      <c r="A39" s="12"/>
      <c r="B39" s="12"/>
      <c r="C39" s="355" t="s">
        <v>28</v>
      </c>
      <c r="D39" s="356"/>
      <c r="E39" s="357">
        <f>I35</f>
        <v>0</v>
      </c>
      <c r="F39" s="358"/>
      <c r="G39" s="359"/>
      <c r="H39" s="12"/>
      <c r="I39" s="361"/>
      <c r="J39" s="290" t="s">
        <v>23</v>
      </c>
      <c r="K39" s="286"/>
      <c r="L39" s="291"/>
      <c r="M39" s="364"/>
      <c r="N39" s="292" t="s">
        <v>14</v>
      </c>
      <c r="O39" s="53" t="s">
        <v>15</v>
      </c>
      <c r="P39" s="293" t="s">
        <v>14</v>
      </c>
      <c r="Q39" s="53" t="s">
        <v>16</v>
      </c>
      <c r="R39" s="12"/>
    </row>
    <row r="40" spans="1:18" ht="17.25" thickBot="1" x14ac:dyDescent="0.35">
      <c r="A40" s="12"/>
      <c r="B40" s="12"/>
      <c r="C40" s="355" t="s">
        <v>29</v>
      </c>
      <c r="D40" s="356"/>
      <c r="E40" s="366">
        <f>J35</f>
        <v>0</v>
      </c>
      <c r="F40" s="367"/>
      <c r="G40" s="368"/>
      <c r="H40" s="12"/>
      <c r="I40" s="362"/>
      <c r="J40" s="294" t="s">
        <v>24</v>
      </c>
      <c r="K40" s="295"/>
      <c r="L40" s="291"/>
      <c r="M40" s="365"/>
      <c r="N40" s="292" t="s">
        <v>17</v>
      </c>
      <c r="O40" s="53">
        <v>300</v>
      </c>
      <c r="P40" s="293" t="s">
        <v>18</v>
      </c>
      <c r="Q40" s="53">
        <v>1.8</v>
      </c>
      <c r="R40" s="12"/>
    </row>
    <row r="41" spans="1:18" x14ac:dyDescent="0.3">
      <c r="A41" s="12"/>
      <c r="B41" s="12"/>
      <c r="C41" s="355" t="s">
        <v>30</v>
      </c>
      <c r="D41" s="356"/>
      <c r="E41" s="366"/>
      <c r="F41" s="367"/>
      <c r="G41" s="368"/>
      <c r="H41" s="12"/>
      <c r="I41" s="296"/>
      <c r="J41" s="296"/>
      <c r="K41" s="296"/>
      <c r="L41" s="296"/>
      <c r="N41" s="292">
        <v>10</v>
      </c>
      <c r="O41" s="53">
        <v>310</v>
      </c>
      <c r="P41" s="293">
        <v>5</v>
      </c>
      <c r="Q41" s="53">
        <v>1.9</v>
      </c>
      <c r="R41" s="12"/>
    </row>
    <row r="42" spans="1:18" ht="17.25" thickBot="1" x14ac:dyDescent="0.35">
      <c r="A42" s="12"/>
      <c r="B42" s="12"/>
      <c r="C42" s="355" t="s">
        <v>31</v>
      </c>
      <c r="D42" s="356"/>
      <c r="E42" s="366" t="e">
        <f>E38-E39-E40</f>
        <v>#DIV/0!</v>
      </c>
      <c r="F42" s="367"/>
      <c r="G42" s="368"/>
      <c r="H42" s="12"/>
      <c r="I42" s="12"/>
      <c r="J42" s="12"/>
      <c r="K42" s="297"/>
      <c r="L42" s="12"/>
      <c r="M42" s="12"/>
      <c r="N42" s="292">
        <v>15</v>
      </c>
      <c r="O42" s="53">
        <v>320</v>
      </c>
      <c r="P42" s="293">
        <v>10</v>
      </c>
      <c r="Q42" s="53">
        <v>2</v>
      </c>
      <c r="R42" s="12"/>
    </row>
    <row r="43" spans="1:18" x14ac:dyDescent="0.3">
      <c r="A43" s="12"/>
      <c r="B43" s="12"/>
      <c r="C43" s="355" t="s">
        <v>27</v>
      </c>
      <c r="D43" s="356"/>
      <c r="E43" s="389" t="e">
        <f>E42*0.033</f>
        <v>#DIV/0!</v>
      </c>
      <c r="F43" s="367"/>
      <c r="G43" s="368"/>
      <c r="H43" s="12"/>
      <c r="I43" s="282" t="s">
        <v>20</v>
      </c>
      <c r="J43" s="298" t="s">
        <v>33</v>
      </c>
      <c r="K43" s="299" t="s">
        <v>34</v>
      </c>
      <c r="L43" s="12"/>
      <c r="M43" s="300" t="s">
        <v>11</v>
      </c>
      <c r="N43" s="292">
        <v>20</v>
      </c>
      <c r="O43" s="53">
        <v>330</v>
      </c>
      <c r="P43" s="293">
        <v>15</v>
      </c>
      <c r="Q43" s="53">
        <v>2.1</v>
      </c>
      <c r="R43" s="12"/>
    </row>
    <row r="44" spans="1:18" ht="17.25" thickBot="1" x14ac:dyDescent="0.35">
      <c r="A44" s="12"/>
      <c r="B44" s="12"/>
      <c r="C44" s="390" t="s">
        <v>32</v>
      </c>
      <c r="D44" s="391"/>
      <c r="E44" s="392" t="e">
        <f>E42-E41-E43</f>
        <v>#DIV/0!</v>
      </c>
      <c r="F44" s="393"/>
      <c r="G44" s="394"/>
      <c r="H44" s="12"/>
      <c r="I44" s="395"/>
      <c r="J44" s="301"/>
      <c r="K44" s="302"/>
      <c r="L44" s="408"/>
      <c r="M44" s="397"/>
      <c r="N44" s="292">
        <v>25</v>
      </c>
      <c r="O44" s="53">
        <v>340</v>
      </c>
      <c r="P44" s="293">
        <v>20</v>
      </c>
      <c r="Q44" s="53">
        <v>2.2000000000000002</v>
      </c>
      <c r="R44" s="12"/>
    </row>
    <row r="45" spans="1:18" ht="17.25" thickBot="1" x14ac:dyDescent="0.35">
      <c r="A45" s="12"/>
      <c r="B45" s="12"/>
      <c r="C45" s="12"/>
      <c r="D45" s="12"/>
      <c r="E45" s="12"/>
      <c r="F45" s="12"/>
      <c r="G45" s="303"/>
      <c r="H45" s="12"/>
      <c r="I45" s="396"/>
      <c r="J45" s="304" t="s">
        <v>35</v>
      </c>
      <c r="K45" s="305"/>
      <c r="L45" s="408"/>
      <c r="M45" s="365"/>
      <c r="N45" s="292">
        <v>30</v>
      </c>
      <c r="O45" s="53">
        <v>350</v>
      </c>
      <c r="P45" s="293">
        <v>25</v>
      </c>
      <c r="Q45" s="53">
        <v>2.2999999999999998</v>
      </c>
      <c r="R45" s="12"/>
    </row>
    <row r="46" spans="1:18" ht="17.25" thickBot="1" x14ac:dyDescent="0.35">
      <c r="A46" s="12"/>
      <c r="B46" s="12"/>
      <c r="C46" s="12"/>
      <c r="D46" s="12"/>
      <c r="E46" s="12"/>
      <c r="F46" s="12"/>
      <c r="G46" s="12"/>
      <c r="H46" s="303"/>
      <c r="I46" s="398"/>
      <c r="J46" s="398"/>
      <c r="K46" s="398"/>
      <c r="L46" s="398"/>
      <c r="N46" s="292">
        <v>35</v>
      </c>
      <c r="O46" s="53">
        <v>360</v>
      </c>
      <c r="P46" s="293">
        <v>30</v>
      </c>
      <c r="Q46" s="53">
        <v>2.4</v>
      </c>
      <c r="R46" s="12"/>
    </row>
    <row r="47" spans="1:18" ht="17.25" thickBot="1" x14ac:dyDescent="0.35">
      <c r="A47" s="12"/>
      <c r="B47" s="12"/>
      <c r="C47" s="12"/>
      <c r="D47" s="12"/>
      <c r="E47" s="12"/>
      <c r="F47" s="12"/>
      <c r="G47" s="12"/>
      <c r="H47" s="12"/>
      <c r="I47" s="399" t="s">
        <v>36</v>
      </c>
      <c r="J47" s="400"/>
      <c r="K47" s="401"/>
      <c r="L47" s="12"/>
      <c r="M47" s="12"/>
      <c r="N47" s="292">
        <v>40</v>
      </c>
      <c r="O47" s="53">
        <v>370</v>
      </c>
      <c r="P47" s="293">
        <v>35</v>
      </c>
      <c r="Q47" s="53">
        <v>2.5</v>
      </c>
      <c r="R47" s="12"/>
    </row>
    <row r="48" spans="1:18" x14ac:dyDescent="0.3">
      <c r="A48" s="12"/>
      <c r="B48" s="12"/>
      <c r="C48" s="12"/>
      <c r="D48" s="12"/>
      <c r="E48" s="12"/>
      <c r="F48" s="12"/>
      <c r="G48" s="306"/>
      <c r="H48" s="12"/>
      <c r="I48" s="402"/>
      <c r="J48" s="403"/>
      <c r="K48" s="404"/>
      <c r="L48" s="12"/>
      <c r="M48" s="12"/>
      <c r="N48" s="292">
        <v>45</v>
      </c>
      <c r="O48" s="53">
        <v>380</v>
      </c>
      <c r="P48" s="293">
        <v>40</v>
      </c>
      <c r="Q48" s="53">
        <v>2.6</v>
      </c>
      <c r="R48" s="12"/>
    </row>
    <row r="49" spans="1:18" x14ac:dyDescent="0.3">
      <c r="A49" s="12"/>
      <c r="B49" s="12"/>
      <c r="C49" s="12"/>
      <c r="D49" s="12"/>
      <c r="E49" s="12"/>
      <c r="F49" s="12"/>
      <c r="G49" s="12"/>
      <c r="H49" s="12"/>
      <c r="I49" s="405"/>
      <c r="J49" s="406"/>
      <c r="K49" s="407"/>
      <c r="L49" s="12"/>
      <c r="M49" s="12"/>
      <c r="N49" s="292">
        <v>50</v>
      </c>
      <c r="O49" s="53">
        <v>390</v>
      </c>
      <c r="P49" s="293">
        <v>45</v>
      </c>
      <c r="Q49" s="53">
        <v>2.7</v>
      </c>
      <c r="R49" s="12"/>
    </row>
    <row r="50" spans="1:18" ht="17.25" thickBot="1" x14ac:dyDescent="0.35">
      <c r="A50" s="12"/>
      <c r="B50" s="12"/>
      <c r="C50" s="12"/>
      <c r="D50" s="12"/>
      <c r="E50" s="12"/>
      <c r="F50" s="12"/>
      <c r="G50" s="12"/>
      <c r="H50" s="12"/>
      <c r="I50" s="386"/>
      <c r="J50" s="387"/>
      <c r="K50" s="388"/>
      <c r="L50" s="12"/>
      <c r="M50" s="12"/>
      <c r="N50" s="292">
        <v>55</v>
      </c>
      <c r="O50" s="53">
        <v>400</v>
      </c>
      <c r="P50" s="293">
        <v>50</v>
      </c>
      <c r="Q50" s="53">
        <v>2.8</v>
      </c>
      <c r="R50" s="12"/>
    </row>
    <row r="51" spans="1:1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92">
        <v>60</v>
      </c>
      <c r="O51" s="53">
        <v>410</v>
      </c>
      <c r="P51" s="293">
        <v>55</v>
      </c>
      <c r="Q51" s="53">
        <v>2.9</v>
      </c>
      <c r="R51" s="12"/>
    </row>
    <row r="52" spans="1:1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92">
        <v>65</v>
      </c>
      <c r="O52" s="53">
        <v>420</v>
      </c>
      <c r="P52" s="293">
        <v>60</v>
      </c>
      <c r="Q52" s="53">
        <v>3</v>
      </c>
      <c r="R52" s="12"/>
    </row>
    <row r="53" spans="1:18" ht="17.2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307">
        <v>70</v>
      </c>
      <c r="O53" s="308">
        <v>430</v>
      </c>
      <c r="P53" s="309">
        <v>65</v>
      </c>
      <c r="Q53" s="308">
        <v>3.1</v>
      </c>
      <c r="R53" s="12"/>
    </row>
    <row r="54" spans="1:1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92">
        <v>75</v>
      </c>
      <c r="O54" s="53">
        <v>440</v>
      </c>
      <c r="P54" s="293">
        <v>70</v>
      </c>
      <c r="Q54" s="53">
        <v>3.2</v>
      </c>
      <c r="R54" s="12"/>
    </row>
    <row r="55" spans="1:18" ht="17.25" thickBot="1" x14ac:dyDescent="0.35">
      <c r="N55" s="307">
        <v>80</v>
      </c>
      <c r="O55" s="308">
        <v>450</v>
      </c>
      <c r="P55" s="309">
        <v>75</v>
      </c>
      <c r="Q55" s="308">
        <v>3.3</v>
      </c>
    </row>
    <row r="56" spans="1:18" x14ac:dyDescent="0.3">
      <c r="N56" s="292">
        <v>85</v>
      </c>
      <c r="O56" s="53">
        <v>460</v>
      </c>
      <c r="P56" s="293">
        <v>80</v>
      </c>
      <c r="Q56" s="53">
        <v>3.4</v>
      </c>
    </row>
    <row r="57" spans="1:18" ht="17.25" thickBot="1" x14ac:dyDescent="0.35">
      <c r="N57" s="307">
        <v>90</v>
      </c>
      <c r="O57" s="308">
        <v>470</v>
      </c>
      <c r="P57" s="309">
        <v>85</v>
      </c>
      <c r="Q57" s="308">
        <v>3.5</v>
      </c>
    </row>
    <row r="58" spans="1:18" x14ac:dyDescent="0.3">
      <c r="N58" s="292">
        <v>95</v>
      </c>
      <c r="O58" s="53">
        <v>480</v>
      </c>
      <c r="P58" s="293">
        <v>90</v>
      </c>
      <c r="Q58" s="53">
        <v>3.6</v>
      </c>
    </row>
    <row r="59" spans="1:18" ht="17.25" thickBot="1" x14ac:dyDescent="0.35">
      <c r="N59" s="307">
        <v>100</v>
      </c>
      <c r="O59" s="308">
        <v>490</v>
      </c>
      <c r="P59" s="309">
        <v>95</v>
      </c>
      <c r="Q59" s="308">
        <v>3.7</v>
      </c>
    </row>
    <row r="60" spans="1:18" x14ac:dyDescent="0.3">
      <c r="N60" s="292">
        <v>105</v>
      </c>
      <c r="O60" s="53">
        <v>500</v>
      </c>
      <c r="P60" s="293">
        <v>100</v>
      </c>
      <c r="Q60" s="53">
        <v>3.8</v>
      </c>
    </row>
    <row r="61" spans="1:18" ht="17.25" thickBot="1" x14ac:dyDescent="0.35">
      <c r="N61" s="307">
        <v>110</v>
      </c>
      <c r="O61" s="308">
        <v>510</v>
      </c>
      <c r="P61" s="309">
        <v>105</v>
      </c>
      <c r="Q61" s="308">
        <v>3.9</v>
      </c>
    </row>
    <row r="62" spans="1:18" x14ac:dyDescent="0.3">
      <c r="N62" s="292">
        <v>115</v>
      </c>
      <c r="O62" s="53">
        <v>520</v>
      </c>
      <c r="P62" s="293">
        <v>110</v>
      </c>
      <c r="Q62" s="53">
        <v>4</v>
      </c>
    </row>
    <row r="63" spans="1:18" ht="17.25" thickBot="1" x14ac:dyDescent="0.35">
      <c r="N63" s="307">
        <v>120</v>
      </c>
      <c r="O63" s="308">
        <v>530</v>
      </c>
      <c r="P63" s="309">
        <v>115</v>
      </c>
      <c r="Q63" s="308">
        <v>4.0999999999999996</v>
      </c>
    </row>
  </sheetData>
  <protectedRanges>
    <protectedRange sqref="F2 H2:K2 H4:K15 F8:F33 C8:D8 C12:D15 C2:D3 C9:E11 C21:D24 C16:E20 H21:K33 I16:K20 H16 H18:H20 C26:D26 C25:E25 C28:D33 C27:E27 C4:F7" name="범위2_1_1_1_2_2_1_1_1_2_1_2_1_1_1_1_3_1"/>
    <protectedRange sqref="F3 H3:K3 H17" name="범위2_1_1_1_2_2_1_1_1_2_1_1_1_1_1_1_1_1_1"/>
  </protectedRanges>
  <mergeCells count="29">
    <mergeCell ref="M44:M45"/>
    <mergeCell ref="I46:L46"/>
    <mergeCell ref="I47:K47"/>
    <mergeCell ref="I48:K48"/>
    <mergeCell ref="I49:K49"/>
    <mergeCell ref="L44:L45"/>
    <mergeCell ref="E41:G41"/>
    <mergeCell ref="I50:K50"/>
    <mergeCell ref="C43:D43"/>
    <mergeCell ref="E43:G43"/>
    <mergeCell ref="C44:D44"/>
    <mergeCell ref="E44:G44"/>
    <mergeCell ref="I44:I45"/>
    <mergeCell ref="C42:D42"/>
    <mergeCell ref="E42:G42"/>
    <mergeCell ref="C41:D41"/>
    <mergeCell ref="L1:Q27"/>
    <mergeCell ref="C37:D37"/>
    <mergeCell ref="E37:G37"/>
    <mergeCell ref="N37:O37"/>
    <mergeCell ref="P37:Q37"/>
    <mergeCell ref="C38:D38"/>
    <mergeCell ref="E38:G38"/>
    <mergeCell ref="I38:I40"/>
    <mergeCell ref="M38:M40"/>
    <mergeCell ref="C39:D39"/>
    <mergeCell ref="E39:G39"/>
    <mergeCell ref="C40:D40"/>
    <mergeCell ref="E40:G40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실장</vt:lpstr>
      <vt:lpstr>태환</vt:lpstr>
      <vt:lpstr>영민</vt:lpstr>
      <vt:lpstr>이지M</vt:lpstr>
      <vt:lpstr>하리</vt:lpstr>
      <vt:lpstr>소담</vt:lpstr>
      <vt:lpstr>지수</vt:lpstr>
      <vt:lpstr>고은</vt:lpstr>
      <vt:lpstr>가을</vt:lpstr>
      <vt:lpstr>루나</vt:lpstr>
      <vt:lpstr>유나</vt:lpstr>
      <vt:lpstr>나은</vt:lpstr>
      <vt:lpstr>유진</vt:lpstr>
      <vt:lpstr>혜빈</vt:lpstr>
      <vt:lpstr>유미</vt:lpstr>
      <vt:lpstr>아린</vt:lpstr>
      <vt:lpstr>시우</vt:lpstr>
      <vt:lpstr>세희</vt:lpstr>
      <vt:lpstr>아라</vt:lpstr>
      <vt:lpstr>시현</vt:lpstr>
      <vt:lpstr>소유</vt:lpstr>
      <vt:lpstr>인건비율</vt:lpstr>
      <vt:lpstr>계좌</vt:lpstr>
      <vt:lpstr>스케줄</vt:lpstr>
      <vt:lpstr>주급&amp;가불현황</vt:lpstr>
      <vt:lpstr>파트 원본</vt:lpstr>
      <vt:lpstr>복사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pc5</dc:creator>
  <cp:lastModifiedBy>rladu</cp:lastModifiedBy>
  <cp:lastPrinted>2022-08-08T06:37:18Z</cp:lastPrinted>
  <dcterms:created xsi:type="dcterms:W3CDTF">2016-05-10T09:52:59Z</dcterms:created>
  <dcterms:modified xsi:type="dcterms:W3CDTF">2023-01-08T07:13:47Z</dcterms:modified>
</cp:coreProperties>
</file>