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925" windowHeight="7605" tabRatio="954"/>
  </bookViews>
  <sheets>
    <sheet name="11월" sheetId="1" r:id="rId1"/>
    <sheet name="원본 (2)" sheetId="2" r:id="rId2"/>
  </sheets>
  <calcPr calcId="144525"/>
</workbook>
</file>

<file path=xl/calcChain.xml><?xml version="1.0" encoding="utf-8"?>
<calcChain xmlns="http://schemas.openxmlformats.org/spreadsheetml/2006/main">
  <c r="C34" i="1" l="1"/>
  <c r="L30" i="1" l="1"/>
  <c r="I30" i="1"/>
  <c r="H30" i="1"/>
  <c r="I29" i="1"/>
  <c r="H29" i="1"/>
  <c r="H14" i="1" l="1"/>
  <c r="I14" i="1"/>
  <c r="H13" i="1" l="1"/>
  <c r="I13" i="1"/>
  <c r="H12" i="1" l="1"/>
  <c r="I12" i="1"/>
  <c r="L16" i="1" l="1"/>
  <c r="I16" i="1"/>
  <c r="H16" i="1"/>
  <c r="I15" i="1"/>
  <c r="H15" i="1"/>
  <c r="L23" i="1"/>
  <c r="I23" i="1"/>
  <c r="H23" i="1"/>
  <c r="I22" i="1"/>
  <c r="H22" i="1"/>
  <c r="N33" i="1" l="1"/>
  <c r="K33" i="1"/>
  <c r="J33" i="1"/>
  <c r="F33" i="1"/>
  <c r="E33" i="1"/>
  <c r="D33" i="1"/>
  <c r="C33" i="1"/>
  <c r="D34" i="1" l="1"/>
  <c r="L32" i="1" l="1"/>
  <c r="G33" i="1" l="1"/>
  <c r="L20" i="1" l="1"/>
  <c r="L9" i="1" l="1"/>
  <c r="I32" i="1" l="1"/>
  <c r="H32" i="1"/>
  <c r="I26" i="1"/>
  <c r="H26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7" i="1"/>
  <c r="I17" i="1"/>
  <c r="H18" i="1"/>
  <c r="I18" i="1"/>
  <c r="H19" i="1"/>
  <c r="I19" i="1"/>
  <c r="H20" i="1"/>
  <c r="I20" i="1"/>
  <c r="H21" i="1"/>
  <c r="I21" i="1"/>
  <c r="I24" i="1"/>
  <c r="H25" i="1"/>
  <c r="I25" i="1"/>
  <c r="N35" i="1" l="1"/>
  <c r="K34" i="1"/>
  <c r="H33" i="1" l="1"/>
  <c r="O33" i="1"/>
  <c r="G3" i="2"/>
  <c r="H3" i="2"/>
  <c r="H35" i="2"/>
  <c r="G4" i="2"/>
  <c r="H4" i="2"/>
  <c r="G5" i="2"/>
  <c r="H5" i="2"/>
  <c r="G6" i="2"/>
  <c r="H6" i="2"/>
  <c r="G7" i="2"/>
  <c r="H7" i="2"/>
  <c r="G8" i="2"/>
  <c r="G35" i="2"/>
  <c r="H8" i="2"/>
  <c r="G9" i="2"/>
  <c r="H9" i="2"/>
  <c r="K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K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K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K30" i="2"/>
  <c r="G31" i="2"/>
  <c r="H31" i="2"/>
  <c r="G32" i="2"/>
  <c r="H32" i="2"/>
  <c r="G33" i="2"/>
  <c r="H33" i="2"/>
  <c r="K34" i="2"/>
  <c r="C35" i="2"/>
  <c r="D35" i="2"/>
  <c r="E35" i="2"/>
  <c r="F35" i="2"/>
  <c r="F36" i="2"/>
  <c r="I35" i="2"/>
  <c r="J35" i="2"/>
  <c r="L37" i="2"/>
  <c r="L35" i="2"/>
  <c r="M35" i="2"/>
  <c r="D36" i="2"/>
  <c r="E36" i="2"/>
  <c r="J36" i="2"/>
  <c r="G34" i="1" l="1"/>
  <c r="M35" i="1"/>
  <c r="I33" i="1"/>
  <c r="E34" i="1"/>
  <c r="F34" i="1"/>
</calcChain>
</file>

<file path=xl/comments1.xml><?xml version="1.0" encoding="utf-8"?>
<comments xmlns="http://schemas.openxmlformats.org/spreadsheetml/2006/main">
  <authors>
    <author>만든 이</author>
  </authors>
  <commentList>
    <comment ref="O35" authorId="0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M37" authorId="0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sharedStrings.xml><?xml version="1.0" encoding="utf-8"?>
<sst xmlns="http://schemas.openxmlformats.org/spreadsheetml/2006/main" count="95" uniqueCount="35">
  <si>
    <t xml:space="preserve"> --------&gt;</t>
  </si>
  <si>
    <t>요일</t>
  </si>
  <si>
    <t>날짜</t>
  </si>
  <si>
    <t>반품</t>
  </si>
  <si>
    <t>비지명</t>
  </si>
  <si>
    <t>출근</t>
  </si>
  <si>
    <t>테이블</t>
  </si>
  <si>
    <t>지명</t>
  </si>
  <si>
    <t>신천 미인</t>
  </si>
  <si>
    <t>주류비율</t>
  </si>
  <si>
    <t>T단가</t>
  </si>
  <si>
    <t>일매출</t>
  </si>
  <si>
    <t>주류총액</t>
  </si>
  <si>
    <t>추가</t>
  </si>
  <si>
    <t>7월</t>
  </si>
  <si>
    <t>인당생산성</t>
  </si>
  <si>
    <t>주간합계</t>
  </si>
  <si>
    <t>목</t>
  </si>
  <si>
    <t>수</t>
  </si>
  <si>
    <t>월</t>
  </si>
  <si>
    <t>토</t>
  </si>
  <si>
    <t>화</t>
  </si>
  <si>
    <t>금</t>
  </si>
  <si>
    <t>일</t>
  </si>
  <si>
    <t>수</t>
    <phoneticPr fontId="33" type="noConversion"/>
  </si>
  <si>
    <t>목</t>
    <phoneticPr fontId="33" type="noConversion"/>
  </si>
  <si>
    <t>금</t>
    <phoneticPr fontId="33" type="noConversion"/>
  </si>
  <si>
    <t>토</t>
    <phoneticPr fontId="33" type="noConversion"/>
  </si>
  <si>
    <t>일</t>
    <phoneticPr fontId="33" type="noConversion"/>
  </si>
  <si>
    <t>월</t>
    <phoneticPr fontId="33" type="noConversion"/>
  </si>
  <si>
    <t>화</t>
    <phoneticPr fontId="33" type="noConversion"/>
  </si>
  <si>
    <t>T단가</t>
    <phoneticPr fontId="33" type="noConversion"/>
  </si>
  <si>
    <t>선릉 메이드</t>
    <phoneticPr fontId="33" type="noConversion"/>
  </si>
  <si>
    <t>개시</t>
    <phoneticPr fontId="33" type="noConversion"/>
  </si>
  <si>
    <t>모던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</si>
</sst>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mm&quot;월&quot;\ dd&quot;일&quot;"/>
    <numFmt numFmtId="178" formatCode="#,##0_ "/>
    <numFmt numFmtId="179" formatCode="#,##0.0_);[Red]\(#,##0.0\)"/>
    <numFmt numFmtId="180" formatCode="0.00_);[Red]\(0.00\)"/>
    <numFmt numFmtId="181" formatCode="#,##0.0_ "/>
  </numFmts>
  <fonts count="36" x14ac:knownFonts="1"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4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14"/>
      <color indexed="48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12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24"/>
      <color indexed="9"/>
      <name val="돋움"/>
      <family val="3"/>
      <charset val="129"/>
    </font>
    <font>
      <sz val="11"/>
      <color indexed="48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10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12"/>
      <color theme="0"/>
      <name val="돋움"/>
      <family val="3"/>
      <charset val="129"/>
    </font>
    <font>
      <b/>
      <sz val="11"/>
      <color theme="0"/>
      <name val="돋움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1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/>
      <diagonal/>
    </border>
    <border>
      <left style="medium">
        <color indexed="64"/>
      </left>
      <right style="double">
        <color indexed="1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1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1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0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2" fillId="21" borderId="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3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2" fillId="0" borderId="0">
      <alignment vertical="center"/>
    </xf>
  </cellStyleXfs>
  <cellXfs count="158">
    <xf numFmtId="0" fontId="0" fillId="0" borderId="0" xfId="0" applyNumberFormat="1">
      <alignment vertical="center"/>
    </xf>
    <xf numFmtId="0" fontId="17" fillId="24" borderId="10" xfId="0" applyNumberFormat="1" applyFont="1" applyFill="1" applyBorder="1" applyAlignment="1">
      <alignment horizontal="center" vertical="center"/>
    </xf>
    <xf numFmtId="177" fontId="18" fillId="4" borderId="11" xfId="0" applyNumberFormat="1" applyFont="1" applyFill="1" applyBorder="1" applyAlignment="1"/>
    <xf numFmtId="9" fontId="19" fillId="0" borderId="12" xfId="43" applyNumberFormat="1" applyFont="1" applyFill="1" applyBorder="1" applyAlignment="1">
      <alignment horizontal="center" vertical="center"/>
    </xf>
    <xf numFmtId="9" fontId="20" fillId="0" borderId="12" xfId="43" applyNumberFormat="1" applyFont="1" applyFill="1" applyBorder="1" applyAlignment="1">
      <alignment horizontal="center" vertical="center"/>
    </xf>
    <xf numFmtId="42" fontId="19" fillId="0" borderId="13" xfId="43" applyNumberFormat="1" applyFont="1" applyFill="1" applyBorder="1" applyAlignment="1">
      <alignment horizontal="center" vertical="center"/>
    </xf>
    <xf numFmtId="0" fontId="21" fillId="25" borderId="14" xfId="0" applyNumberFormat="1" applyFont="1" applyFill="1" applyBorder="1" applyAlignment="1">
      <alignment horizontal="center" vertical="center"/>
    </xf>
    <xf numFmtId="0" fontId="22" fillId="25" borderId="14" xfId="0" applyNumberFormat="1" applyFont="1" applyFill="1" applyBorder="1" applyAlignment="1">
      <alignment horizontal="center" vertical="center"/>
    </xf>
    <xf numFmtId="176" fontId="22" fillId="25" borderId="14" xfId="0" applyNumberFormat="1" applyFont="1" applyFill="1" applyBorder="1" applyAlignment="1">
      <alignment horizontal="center" vertical="center"/>
    </xf>
    <xf numFmtId="41" fontId="23" fillId="25" borderId="14" xfId="43" applyNumberFormat="1" applyFont="1" applyFill="1" applyBorder="1" applyAlignment="1">
      <alignment horizontal="center" vertical="center"/>
    </xf>
    <xf numFmtId="41" fontId="21" fillId="25" borderId="15" xfId="43" applyNumberFormat="1" applyFont="1" applyFill="1" applyBorder="1" applyAlignment="1">
      <alignment horizontal="center" vertical="center"/>
    </xf>
    <xf numFmtId="41" fontId="21" fillId="25" borderId="16" xfId="43" applyNumberFormat="1" applyFont="1" applyFill="1" applyBorder="1" applyAlignment="1">
      <alignment horizontal="center" vertical="center"/>
    </xf>
    <xf numFmtId="0" fontId="18" fillId="26" borderId="17" xfId="0" applyNumberFormat="1" applyFont="1" applyFill="1" applyBorder="1" applyAlignment="1">
      <alignment horizontal="center" vertical="center"/>
    </xf>
    <xf numFmtId="41" fontId="0" fillId="0" borderId="0" xfId="32" applyNumberFormat="1" applyFont="1">
      <alignment vertical="center"/>
    </xf>
    <xf numFmtId="42" fontId="19" fillId="0" borderId="18" xfId="43" applyNumberFormat="1" applyFont="1" applyFill="1" applyBorder="1" applyAlignment="1">
      <alignment horizontal="center" vertical="center"/>
    </xf>
    <xf numFmtId="0" fontId="24" fillId="24" borderId="15" xfId="0" applyNumberFormat="1" applyFont="1" applyFill="1" applyBorder="1" applyAlignment="1">
      <alignment horizontal="center" vertical="center"/>
    </xf>
    <xf numFmtId="0" fontId="24" fillId="24" borderId="19" xfId="0" applyNumberFormat="1" applyFont="1" applyFill="1" applyBorder="1" applyAlignment="1">
      <alignment horizontal="center" vertical="center"/>
    </xf>
    <xf numFmtId="10" fontId="25" fillId="24" borderId="0" xfId="43" applyNumberFormat="1" applyFont="1" applyFill="1" applyBorder="1" applyAlignment="1">
      <alignment horizontal="center" vertical="center"/>
    </xf>
    <xf numFmtId="10" fontId="25" fillId="24" borderId="20" xfId="43" applyNumberFormat="1" applyFont="1" applyFill="1" applyBorder="1" applyAlignment="1">
      <alignment horizontal="center" vertical="center"/>
    </xf>
    <xf numFmtId="10" fontId="24" fillId="24" borderId="21" xfId="43" applyNumberFormat="1" applyFont="1" applyFill="1" applyBorder="1" applyAlignment="1">
      <alignment horizontal="center" vertical="center"/>
    </xf>
    <xf numFmtId="10" fontId="24" fillId="24" borderId="22" xfId="43" applyNumberFormat="1" applyFont="1" applyFill="1" applyBorder="1" applyAlignment="1">
      <alignment horizontal="center" vertical="center"/>
    </xf>
    <xf numFmtId="10" fontId="24" fillId="24" borderId="23" xfId="43" applyNumberFormat="1" applyFont="1" applyFill="1" applyBorder="1" applyAlignment="1">
      <alignment horizontal="center" vertical="center"/>
    </xf>
    <xf numFmtId="10" fontId="24" fillId="24" borderId="24" xfId="43" applyNumberFormat="1" applyFont="1" applyFill="1" applyBorder="1" applyAlignment="1">
      <alignment horizontal="center" vertical="center"/>
    </xf>
    <xf numFmtId="177" fontId="0" fillId="26" borderId="25" xfId="0" applyNumberFormat="1" applyFill="1" applyBorder="1" applyAlignment="1">
      <alignment horizontal="center"/>
    </xf>
    <xf numFmtId="178" fontId="19" fillId="26" borderId="26" xfId="43" applyNumberFormat="1" applyFont="1" applyFill="1" applyBorder="1" applyAlignment="1">
      <alignment horizontal="center" vertical="center"/>
    </xf>
    <xf numFmtId="178" fontId="20" fillId="26" borderId="26" xfId="43" applyNumberFormat="1" applyFont="1" applyFill="1" applyBorder="1" applyAlignment="1">
      <alignment horizontal="center" vertical="center"/>
    </xf>
    <xf numFmtId="42" fontId="19" fillId="0" borderId="27" xfId="43" applyNumberFormat="1" applyFont="1" applyFill="1" applyBorder="1" applyAlignment="1">
      <alignment horizontal="center" vertical="center"/>
    </xf>
    <xf numFmtId="42" fontId="19" fillId="26" borderId="28" xfId="43" applyNumberFormat="1" applyFont="1" applyFill="1" applyBorder="1" applyAlignment="1">
      <alignment horizontal="center" vertical="center"/>
    </xf>
    <xf numFmtId="176" fontId="26" fillId="26" borderId="27" xfId="0" applyNumberFormat="1" applyFont="1" applyFill="1" applyBorder="1" applyAlignment="1">
      <alignment horizontal="center" vertical="center"/>
    </xf>
    <xf numFmtId="176" fontId="26" fillId="26" borderId="29" xfId="0" applyNumberFormat="1" applyFont="1" applyFill="1" applyBorder="1" applyAlignment="1">
      <alignment horizontal="center" vertical="center"/>
    </xf>
    <xf numFmtId="42" fontId="19" fillId="26" borderId="29" xfId="43" applyNumberFormat="1" applyFont="1" applyFill="1" applyBorder="1" applyAlignment="1">
      <alignment horizontal="center" vertical="center"/>
    </xf>
    <xf numFmtId="176" fontId="20" fillId="0" borderId="18" xfId="43" applyNumberFormat="1" applyFont="1" applyFill="1" applyBorder="1" applyAlignment="1">
      <alignment horizontal="center" vertical="center"/>
    </xf>
    <xf numFmtId="176" fontId="27" fillId="0" borderId="18" xfId="0" applyNumberFormat="1" applyFont="1" applyFill="1" applyBorder="1" applyAlignment="1">
      <alignment vertical="center"/>
    </xf>
    <xf numFmtId="176" fontId="26" fillId="26" borderId="18" xfId="0" applyNumberFormat="1" applyFont="1" applyFill="1" applyBorder="1" applyAlignment="1">
      <alignment horizontal="center" vertical="center"/>
    </xf>
    <xf numFmtId="0" fontId="28" fillId="25" borderId="14" xfId="0" applyNumberFormat="1" applyFont="1" applyFill="1" applyBorder="1" applyAlignment="1">
      <alignment horizontal="center" vertical="center"/>
    </xf>
    <xf numFmtId="0" fontId="18" fillId="26" borderId="30" xfId="0" applyNumberFormat="1" applyFont="1" applyFill="1" applyBorder="1" applyAlignment="1">
      <alignment horizontal="center" vertical="center"/>
    </xf>
    <xf numFmtId="41" fontId="23" fillId="25" borderId="15" xfId="43" applyNumberFormat="1" applyFont="1" applyFill="1" applyBorder="1" applyAlignment="1">
      <alignment horizontal="center" vertical="center"/>
    </xf>
    <xf numFmtId="42" fontId="19" fillId="26" borderId="27" xfId="43" applyNumberFormat="1" applyFont="1" applyFill="1" applyBorder="1" applyAlignment="1">
      <alignment horizontal="center" vertical="center"/>
    </xf>
    <xf numFmtId="177" fontId="0" fillId="26" borderId="31" xfId="0" applyNumberFormat="1" applyFill="1" applyBorder="1" applyAlignment="1">
      <alignment horizontal="center"/>
    </xf>
    <xf numFmtId="0" fontId="18" fillId="26" borderId="10" xfId="0" applyNumberFormat="1" applyFont="1" applyFill="1" applyBorder="1" applyAlignment="1">
      <alignment horizontal="center" vertical="center"/>
    </xf>
    <xf numFmtId="0" fontId="18" fillId="26" borderId="32" xfId="0" applyNumberFormat="1" applyFont="1" applyFill="1" applyBorder="1" applyAlignment="1">
      <alignment horizontal="center" vertical="center"/>
    </xf>
    <xf numFmtId="0" fontId="28" fillId="26" borderId="33" xfId="0" applyNumberFormat="1" applyFont="1" applyFill="1" applyBorder="1" applyAlignment="1">
      <alignment horizontal="center" vertical="center"/>
    </xf>
    <xf numFmtId="0" fontId="26" fillId="26" borderId="33" xfId="0" applyNumberFormat="1" applyFont="1" applyFill="1" applyBorder="1" applyAlignment="1">
      <alignment horizontal="center" vertical="center"/>
    </xf>
    <xf numFmtId="176" fontId="26" fillId="26" borderId="33" xfId="0" applyNumberFormat="1" applyFont="1" applyFill="1" applyBorder="1" applyAlignment="1">
      <alignment horizontal="center" vertical="center"/>
    </xf>
    <xf numFmtId="176" fontId="27" fillId="26" borderId="33" xfId="0" applyNumberFormat="1" applyFont="1" applyFill="1" applyBorder="1" applyAlignment="1"/>
    <xf numFmtId="176" fontId="0" fillId="26" borderId="33" xfId="0" applyNumberFormat="1" applyFill="1" applyBorder="1" applyAlignment="1"/>
    <xf numFmtId="41" fontId="29" fillId="26" borderId="34" xfId="43" applyNumberFormat="1" applyFont="1" applyFill="1" applyBorder="1" applyAlignment="1">
      <alignment horizontal="center" vertical="center"/>
    </xf>
    <xf numFmtId="41" fontId="0" fillId="26" borderId="0" xfId="32" applyNumberFormat="1" applyFont="1" applyFill="1">
      <alignment vertical="center"/>
    </xf>
    <xf numFmtId="41" fontId="0" fillId="26" borderId="0" xfId="32" applyNumberFormat="1" applyFont="1" applyFill="1" applyBorder="1">
      <alignment vertical="center"/>
    </xf>
    <xf numFmtId="0" fontId="0" fillId="26" borderId="0" xfId="0" applyNumberFormat="1" applyFill="1">
      <alignment vertical="center"/>
    </xf>
    <xf numFmtId="0" fontId="18" fillId="26" borderId="33" xfId="0" applyNumberFormat="1" applyFont="1" applyFill="1" applyBorder="1" applyAlignment="1">
      <alignment horizontal="center" vertical="center"/>
    </xf>
    <xf numFmtId="176" fontId="18" fillId="26" borderId="33" xfId="0" applyNumberFormat="1" applyFont="1" applyFill="1" applyBorder="1" applyAlignment="1">
      <alignment horizontal="center" vertical="center"/>
    </xf>
    <xf numFmtId="176" fontId="0" fillId="26" borderId="33" xfId="0" applyNumberFormat="1" applyFont="1" applyFill="1" applyBorder="1" applyAlignment="1"/>
    <xf numFmtId="0" fontId="18" fillId="26" borderId="35" xfId="0" applyNumberFormat="1" applyFont="1" applyFill="1" applyBorder="1" applyAlignment="1">
      <alignment horizontal="center" vertical="center"/>
    </xf>
    <xf numFmtId="0" fontId="28" fillId="26" borderId="36" xfId="0" applyNumberFormat="1" applyFont="1" applyFill="1" applyBorder="1" applyAlignment="1">
      <alignment horizontal="center" vertical="center"/>
    </xf>
    <xf numFmtId="0" fontId="26" fillId="26" borderId="36" xfId="0" applyNumberFormat="1" applyFont="1" applyFill="1" applyBorder="1" applyAlignment="1">
      <alignment horizontal="center" vertical="center"/>
    </xf>
    <xf numFmtId="176" fontId="26" fillId="26" borderId="36" xfId="0" applyNumberFormat="1" applyFont="1" applyFill="1" applyBorder="1" applyAlignment="1">
      <alignment horizontal="center" vertical="center"/>
    </xf>
    <xf numFmtId="176" fontId="27" fillId="26" borderId="36" xfId="0" applyNumberFormat="1" applyFont="1" applyFill="1" applyBorder="1" applyAlignment="1"/>
    <xf numFmtId="176" fontId="0" fillId="26" borderId="36" xfId="0" applyNumberFormat="1" applyFill="1" applyBorder="1" applyAlignment="1"/>
    <xf numFmtId="41" fontId="18" fillId="26" borderId="0" xfId="32" applyNumberFormat="1" applyFont="1" applyFill="1" applyBorder="1" applyAlignment="1">
      <alignment horizontal="right"/>
    </xf>
    <xf numFmtId="41" fontId="18" fillId="26" borderId="0" xfId="32" applyNumberFormat="1" applyFont="1" applyFill="1" applyBorder="1" applyAlignment="1">
      <alignment horizontal="right" vertical="center"/>
    </xf>
    <xf numFmtId="0" fontId="18" fillId="26" borderId="37" xfId="0" applyNumberFormat="1" applyFont="1" applyFill="1" applyBorder="1" applyAlignment="1">
      <alignment horizontal="center" vertical="center"/>
    </xf>
    <xf numFmtId="0" fontId="28" fillId="26" borderId="26" xfId="0" applyNumberFormat="1" applyFont="1" applyFill="1" applyBorder="1" applyAlignment="1">
      <alignment horizontal="center" vertical="center"/>
    </xf>
    <xf numFmtId="0" fontId="26" fillId="26" borderId="26" xfId="0" applyNumberFormat="1" applyFont="1" applyFill="1" applyBorder="1" applyAlignment="1">
      <alignment horizontal="center" vertical="center"/>
    </xf>
    <xf numFmtId="176" fontId="26" fillId="26" borderId="26" xfId="0" applyNumberFormat="1" applyFont="1" applyFill="1" applyBorder="1" applyAlignment="1">
      <alignment horizontal="center" vertical="center"/>
    </xf>
    <xf numFmtId="176" fontId="27" fillId="26" borderId="26" xfId="0" applyNumberFormat="1" applyFont="1" applyFill="1" applyBorder="1" applyAlignment="1"/>
    <xf numFmtId="41" fontId="29" fillId="26" borderId="38" xfId="43" applyNumberFormat="1" applyFont="1" applyFill="1" applyBorder="1" applyAlignment="1">
      <alignment horizontal="center" vertical="center"/>
    </xf>
    <xf numFmtId="176" fontId="0" fillId="26" borderId="26" xfId="0" applyNumberFormat="1" applyFill="1" applyBorder="1" applyAlignment="1"/>
    <xf numFmtId="177" fontId="0" fillId="9" borderId="31" xfId="0" applyNumberFormat="1" applyFill="1" applyBorder="1" applyAlignment="1">
      <alignment horizontal="center"/>
    </xf>
    <xf numFmtId="0" fontId="18" fillId="9" borderId="10" xfId="0" applyNumberFormat="1" applyFont="1" applyFill="1" applyBorder="1" applyAlignment="1">
      <alignment horizontal="center" vertical="center"/>
    </xf>
    <xf numFmtId="0" fontId="18" fillId="9" borderId="32" xfId="0" applyNumberFormat="1" applyFont="1" applyFill="1" applyBorder="1" applyAlignment="1">
      <alignment horizontal="center" vertical="center"/>
    </xf>
    <xf numFmtId="0" fontId="28" fillId="9" borderId="33" xfId="0" applyNumberFormat="1" applyFont="1" applyFill="1" applyBorder="1" applyAlignment="1">
      <alignment horizontal="center" vertical="center"/>
    </xf>
    <xf numFmtId="0" fontId="26" fillId="9" borderId="33" xfId="0" applyNumberFormat="1" applyFont="1" applyFill="1" applyBorder="1" applyAlignment="1">
      <alignment horizontal="center" vertical="center"/>
    </xf>
    <xf numFmtId="176" fontId="26" fillId="9" borderId="33" xfId="0" applyNumberFormat="1" applyFont="1" applyFill="1" applyBorder="1" applyAlignment="1">
      <alignment horizontal="center" vertical="center"/>
    </xf>
    <xf numFmtId="176" fontId="27" fillId="9" borderId="33" xfId="0" applyNumberFormat="1" applyFont="1" applyFill="1" applyBorder="1" applyAlignment="1"/>
    <xf numFmtId="176" fontId="0" fillId="9" borderId="33" xfId="0" applyNumberFormat="1" applyFill="1" applyBorder="1" applyAlignment="1"/>
    <xf numFmtId="41" fontId="29" fillId="9" borderId="34" xfId="43" applyNumberFormat="1" applyFont="1" applyFill="1" applyBorder="1" applyAlignment="1">
      <alignment horizontal="center" vertical="center"/>
    </xf>
    <xf numFmtId="41" fontId="0" fillId="9" borderId="0" xfId="32" applyNumberFormat="1" applyFont="1" applyFill="1">
      <alignment vertical="center"/>
    </xf>
    <xf numFmtId="0" fontId="0" fillId="9" borderId="0" xfId="0" applyNumberFormat="1" applyFill="1">
      <alignment vertical="center"/>
    </xf>
    <xf numFmtId="177" fontId="0" fillId="14" borderId="31" xfId="0" applyNumberForma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18" fillId="14" borderId="32" xfId="0" applyNumberFormat="1" applyFont="1" applyFill="1" applyBorder="1" applyAlignment="1">
      <alignment horizontal="center" vertical="center"/>
    </xf>
    <xf numFmtId="0" fontId="28" fillId="14" borderId="33" xfId="0" applyNumberFormat="1" applyFont="1" applyFill="1" applyBorder="1" applyAlignment="1">
      <alignment horizontal="center" vertical="center"/>
    </xf>
    <xf numFmtId="0" fontId="26" fillId="14" borderId="33" xfId="0" applyNumberFormat="1" applyFont="1" applyFill="1" applyBorder="1" applyAlignment="1">
      <alignment horizontal="center" vertical="center"/>
    </xf>
    <xf numFmtId="176" fontId="26" fillId="14" borderId="33" xfId="0" applyNumberFormat="1" applyFont="1" applyFill="1" applyBorder="1" applyAlignment="1">
      <alignment horizontal="center" vertical="center"/>
    </xf>
    <xf numFmtId="176" fontId="27" fillId="14" borderId="33" xfId="0" applyNumberFormat="1" applyFont="1" applyFill="1" applyBorder="1" applyAlignment="1"/>
    <xf numFmtId="176" fontId="0" fillId="14" borderId="33" xfId="0" applyNumberFormat="1" applyFill="1" applyBorder="1" applyAlignment="1"/>
    <xf numFmtId="41" fontId="29" fillId="14" borderId="34" xfId="43" applyNumberFormat="1" applyFont="1" applyFill="1" applyBorder="1" applyAlignment="1">
      <alignment horizontal="center" vertical="center"/>
    </xf>
    <xf numFmtId="41" fontId="0" fillId="14" borderId="0" xfId="32" applyNumberFormat="1" applyFont="1" applyFill="1">
      <alignment vertical="center"/>
    </xf>
    <xf numFmtId="0" fontId="0" fillId="14" borderId="0" xfId="0" applyNumberFormat="1" applyFill="1">
      <alignment vertical="center"/>
    </xf>
    <xf numFmtId="177" fontId="0" fillId="26" borderId="39" xfId="0" applyNumberFormat="1" applyFill="1" applyBorder="1" applyAlignment="1">
      <alignment horizontal="center"/>
    </xf>
    <xf numFmtId="0" fontId="18" fillId="26" borderId="0" xfId="0" applyNumberFormat="1" applyFont="1" applyFill="1" applyBorder="1" applyAlignment="1">
      <alignment horizontal="center" vertical="center"/>
    </xf>
    <xf numFmtId="176" fontId="0" fillId="26" borderId="27" xfId="0" applyNumberFormat="1" applyFill="1" applyBorder="1" applyAlignment="1"/>
    <xf numFmtId="41" fontId="29" fillId="26" borderId="40" xfId="43" applyNumberFormat="1" applyFon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177" fontId="0" fillId="27" borderId="31" xfId="0" applyNumberFormat="1" applyFill="1" applyBorder="1" applyAlignment="1">
      <alignment horizontal="center"/>
    </xf>
    <xf numFmtId="0" fontId="18" fillId="27" borderId="10" xfId="0" applyNumberFormat="1" applyFont="1" applyFill="1" applyBorder="1" applyAlignment="1">
      <alignment horizontal="center" vertical="center"/>
    </xf>
    <xf numFmtId="0" fontId="18" fillId="27" borderId="32" xfId="0" applyNumberFormat="1" applyFont="1" applyFill="1" applyBorder="1" applyAlignment="1">
      <alignment horizontal="center" vertical="center"/>
    </xf>
    <xf numFmtId="0" fontId="29" fillId="27" borderId="33" xfId="0" applyNumberFormat="1" applyFont="1" applyFill="1" applyBorder="1" applyAlignment="1">
      <alignment horizontal="center" vertical="center"/>
    </xf>
    <xf numFmtId="0" fontId="18" fillId="27" borderId="33" xfId="0" applyNumberFormat="1" applyFont="1" applyFill="1" applyBorder="1" applyAlignment="1">
      <alignment horizontal="center" vertical="center"/>
    </xf>
    <xf numFmtId="176" fontId="18" fillId="27" borderId="33" xfId="0" applyNumberFormat="1" applyFont="1" applyFill="1" applyBorder="1" applyAlignment="1">
      <alignment horizontal="center" vertical="center"/>
    </xf>
    <xf numFmtId="176" fontId="27" fillId="27" borderId="33" xfId="0" applyNumberFormat="1" applyFont="1" applyFill="1" applyBorder="1" applyAlignment="1"/>
    <xf numFmtId="176" fontId="0" fillId="27" borderId="33" xfId="0" applyNumberFormat="1" applyFont="1" applyFill="1" applyBorder="1" applyAlignment="1"/>
    <xf numFmtId="41" fontId="29" fillId="27" borderId="34" xfId="43" applyNumberFormat="1" applyFont="1" applyFill="1" applyBorder="1" applyAlignment="1">
      <alignment horizontal="center" vertical="center"/>
    </xf>
    <xf numFmtId="41" fontId="29" fillId="27" borderId="40" xfId="43" applyNumberFormat="1" applyFont="1" applyFill="1" applyBorder="1" applyAlignment="1">
      <alignment horizontal="center" vertical="center"/>
    </xf>
    <xf numFmtId="0" fontId="0" fillId="29" borderId="0" xfId="0" applyNumberFormat="1" applyFill="1">
      <alignment vertical="center"/>
    </xf>
    <xf numFmtId="0" fontId="0" fillId="28" borderId="0" xfId="0" applyNumberFormat="1" applyFill="1">
      <alignment vertical="center"/>
    </xf>
    <xf numFmtId="0" fontId="18" fillId="30" borderId="10" xfId="0" applyNumberFormat="1" applyFont="1" applyFill="1" applyBorder="1" applyAlignment="1">
      <alignment horizontal="center" vertical="center"/>
    </xf>
    <xf numFmtId="176" fontId="18" fillId="30" borderId="33" xfId="0" applyNumberFormat="1" applyFont="1" applyFill="1" applyBorder="1" applyAlignment="1">
      <alignment horizontal="center" vertical="center"/>
    </xf>
    <xf numFmtId="0" fontId="29" fillId="30" borderId="33" xfId="0" applyNumberFormat="1" applyFont="1" applyFill="1" applyBorder="1" applyAlignment="1">
      <alignment horizontal="center" vertical="center"/>
    </xf>
    <xf numFmtId="0" fontId="18" fillId="30" borderId="33" xfId="0" applyNumberFormat="1" applyFont="1" applyFill="1" applyBorder="1" applyAlignment="1">
      <alignment horizontal="center" vertical="center"/>
    </xf>
    <xf numFmtId="176" fontId="27" fillId="30" borderId="33" xfId="0" applyNumberFormat="1" applyFont="1" applyFill="1" applyBorder="1" applyAlignment="1"/>
    <xf numFmtId="176" fontId="0" fillId="30" borderId="33" xfId="0" applyNumberFormat="1" applyFont="1" applyFill="1" applyBorder="1" applyAlignment="1"/>
    <xf numFmtId="0" fontId="18" fillId="28" borderId="10" xfId="0" applyNumberFormat="1" applyFont="1" applyFill="1" applyBorder="1" applyAlignment="1">
      <alignment horizontal="center" vertical="center"/>
    </xf>
    <xf numFmtId="0" fontId="18" fillId="28" borderId="33" xfId="0" applyNumberFormat="1" applyFont="1" applyFill="1" applyBorder="1" applyAlignment="1">
      <alignment horizontal="center" vertical="center"/>
    </xf>
    <xf numFmtId="176" fontId="18" fillId="28" borderId="33" xfId="0" applyNumberFormat="1" applyFont="1" applyFill="1" applyBorder="1" applyAlignment="1">
      <alignment horizontal="center" vertical="center"/>
    </xf>
    <xf numFmtId="176" fontId="27" fillId="28" borderId="33" xfId="0" applyNumberFormat="1" applyFont="1" applyFill="1" applyBorder="1" applyAlignment="1"/>
    <xf numFmtId="176" fontId="0" fillId="28" borderId="33" xfId="0" applyNumberFormat="1" applyFont="1" applyFill="1" applyBorder="1" applyAlignment="1"/>
    <xf numFmtId="0" fontId="18" fillId="27" borderId="37" xfId="0" applyNumberFormat="1" applyFont="1" applyFill="1" applyBorder="1" applyAlignment="1">
      <alignment horizontal="center" vertical="center"/>
    </xf>
    <xf numFmtId="0" fontId="29" fillId="27" borderId="26" xfId="0" applyNumberFormat="1" applyFont="1" applyFill="1" applyBorder="1" applyAlignment="1">
      <alignment horizontal="center" vertical="center"/>
    </xf>
    <xf numFmtId="0" fontId="18" fillId="27" borderId="26" xfId="0" applyNumberFormat="1" applyFont="1" applyFill="1" applyBorder="1" applyAlignment="1">
      <alignment horizontal="center" vertical="center"/>
    </xf>
    <xf numFmtId="41" fontId="29" fillId="27" borderId="41" xfId="43" applyNumberFormat="1" applyFont="1" applyFill="1" applyBorder="1" applyAlignment="1">
      <alignment horizontal="center" vertical="center"/>
    </xf>
    <xf numFmtId="42" fontId="19" fillId="0" borderId="33" xfId="43" applyNumberFormat="1" applyFont="1" applyFill="1" applyBorder="1" applyAlignment="1">
      <alignment horizontal="center" vertical="center"/>
    </xf>
    <xf numFmtId="41" fontId="21" fillId="25" borderId="42" xfId="43" applyNumberFormat="1" applyFont="1" applyFill="1" applyBorder="1" applyAlignment="1">
      <alignment horizontal="center" vertical="center"/>
    </xf>
    <xf numFmtId="176" fontId="0" fillId="27" borderId="43" xfId="0" applyNumberFormat="1" applyFont="1" applyFill="1" applyBorder="1" applyAlignment="1"/>
    <xf numFmtId="176" fontId="0" fillId="30" borderId="43" xfId="0" applyNumberFormat="1" applyFont="1" applyFill="1" applyBorder="1" applyAlignment="1"/>
    <xf numFmtId="176" fontId="0" fillId="28" borderId="43" xfId="0" applyNumberFormat="1" applyFont="1" applyFill="1" applyBorder="1" applyAlignment="1"/>
    <xf numFmtId="176" fontId="0" fillId="27" borderId="44" xfId="0" applyNumberFormat="1" applyFont="1" applyFill="1" applyBorder="1" applyAlignment="1"/>
    <xf numFmtId="176" fontId="0" fillId="27" borderId="40" xfId="0" applyNumberFormat="1" applyFont="1" applyFill="1" applyBorder="1" applyAlignment="1"/>
    <xf numFmtId="42" fontId="19" fillId="0" borderId="0" xfId="43" applyNumberFormat="1" applyFont="1" applyFill="1" applyBorder="1" applyAlignment="1">
      <alignment horizontal="center" vertical="center"/>
    </xf>
    <xf numFmtId="10" fontId="24" fillId="24" borderId="20" xfId="43" applyNumberFormat="1" applyFont="1" applyFill="1" applyBorder="1" applyAlignment="1">
      <alignment horizontal="center" vertical="center"/>
    </xf>
    <xf numFmtId="176" fontId="34" fillId="28" borderId="33" xfId="0" applyNumberFormat="1" applyFont="1" applyFill="1" applyBorder="1" applyAlignment="1"/>
    <xf numFmtId="0" fontId="35" fillId="25" borderId="14" xfId="0" applyNumberFormat="1" applyFont="1" applyFill="1" applyBorder="1" applyAlignment="1">
      <alignment horizontal="center" vertical="center"/>
    </xf>
    <xf numFmtId="180" fontId="0" fillId="0" borderId="0" xfId="32" applyNumberFormat="1" applyFont="1" applyFill="1">
      <alignment vertical="center"/>
    </xf>
    <xf numFmtId="180" fontId="18" fillId="0" borderId="0" xfId="32" applyNumberFormat="1" applyFont="1" applyFill="1" applyBorder="1" applyAlignment="1">
      <alignment horizontal="right"/>
    </xf>
    <xf numFmtId="176" fontId="18" fillId="0" borderId="33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18" fillId="0" borderId="32" xfId="0" applyNumberFormat="1" applyFont="1" applyFill="1" applyBorder="1" applyAlignment="1">
      <alignment horizontal="center" vertical="center"/>
    </xf>
    <xf numFmtId="0" fontId="29" fillId="0" borderId="33" xfId="0" applyNumberFormat="1" applyFont="1" applyFill="1" applyBorder="1" applyAlignment="1">
      <alignment horizontal="center" vertical="center"/>
    </xf>
    <xf numFmtId="0" fontId="18" fillId="0" borderId="33" xfId="0" applyNumberFormat="1" applyFont="1" applyFill="1" applyBorder="1" applyAlignment="1">
      <alignment horizontal="center" vertical="center"/>
    </xf>
    <xf numFmtId="176" fontId="27" fillId="0" borderId="33" xfId="0" applyNumberFormat="1" applyFont="1" applyFill="1" applyBorder="1" applyAlignment="1"/>
    <xf numFmtId="176" fontId="0" fillId="0" borderId="33" xfId="0" applyNumberFormat="1" applyFont="1" applyFill="1" applyBorder="1" applyAlignment="1"/>
    <xf numFmtId="176" fontId="0" fillId="0" borderId="40" xfId="0" applyNumberFormat="1" applyFont="1" applyFill="1" applyBorder="1" applyAlignment="1"/>
    <xf numFmtId="41" fontId="29" fillId="0" borderId="40" xfId="43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176" fontId="34" fillId="0" borderId="33" xfId="0" applyNumberFormat="1" applyFont="1" applyFill="1" applyBorder="1" applyAlignment="1"/>
    <xf numFmtId="176" fontId="0" fillId="0" borderId="43" xfId="0" applyNumberFormat="1" applyFont="1" applyFill="1" applyBorder="1" applyAlignment="1"/>
    <xf numFmtId="41" fontId="29" fillId="0" borderId="34" xfId="43" applyNumberFormat="1" applyFont="1" applyFill="1" applyBorder="1" applyAlignment="1">
      <alignment horizontal="center" vertical="center"/>
    </xf>
    <xf numFmtId="181" fontId="19" fillId="26" borderId="26" xfId="43" applyNumberFormat="1" applyFont="1" applyFill="1" applyBorder="1" applyAlignment="1">
      <alignment horizontal="center" vertical="center"/>
    </xf>
    <xf numFmtId="179" fontId="26" fillId="26" borderId="29" xfId="0" applyNumberFormat="1" applyFont="1" applyFill="1" applyBorder="1" applyAlignment="1">
      <alignment horizontal="center" vertical="center"/>
    </xf>
    <xf numFmtId="176" fontId="23" fillId="25" borderId="14" xfId="43" applyNumberFormat="1" applyFont="1" applyFill="1" applyBorder="1" applyAlignment="1">
      <alignment horizontal="center" vertical="center"/>
    </xf>
    <xf numFmtId="176" fontId="19" fillId="26" borderId="29" xfId="43" applyNumberFormat="1" applyFont="1" applyFill="1" applyBorder="1" applyAlignment="1">
      <alignment horizontal="center" vertical="center"/>
    </xf>
    <xf numFmtId="176" fontId="25" fillId="24" borderId="0" xfId="43" applyNumberFormat="1" applyFont="1" applyFill="1" applyBorder="1" applyAlignment="1">
      <alignment horizontal="center" vertical="center"/>
    </xf>
    <xf numFmtId="176" fontId="25" fillId="24" borderId="20" xfId="43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7" fillId="24" borderId="17" xfId="0" applyNumberFormat="1" applyFont="1" applyFill="1" applyBorder="1" applyAlignment="1">
      <alignment horizontal="center" vertical="center"/>
    </xf>
    <xf numFmtId="0" fontId="17" fillId="24" borderId="12" xfId="0" applyNumberFormat="1" applyFont="1" applyFill="1" applyBorder="1" applyAlignment="1">
      <alignment horizontal="center" vertical="center"/>
    </xf>
    <xf numFmtId="0" fontId="17" fillId="24" borderId="13" xfId="0" applyNumberFormat="1" applyFont="1" applyFill="1" applyBorder="1" applyAlignment="1">
      <alignment horizontal="center" vertical="center"/>
    </xf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통화 [0]" xfId="43" builtinId="7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P36"/>
  <sheetViews>
    <sheetView tabSelected="1" zoomScale="80" zoomScaleNormal="80" workbookViewId="0">
      <pane xSplit="2" ySplit="2" topLeftCell="C3" activePane="bottomRight" state="frozen"/>
      <selection activeCell="F6" sqref="F6"/>
      <selection pane="topRight"/>
      <selection pane="bottomLeft"/>
      <selection pane="bottomRight" activeCell="K12" sqref="K12"/>
    </sheetView>
  </sheetViews>
  <sheetFormatPr defaultRowHeight="16.5" x14ac:dyDescent="0.3"/>
  <cols>
    <col min="1" max="1" width="13.25" customWidth="1"/>
    <col min="2" max="2" width="5" customWidth="1"/>
    <col min="3" max="3" width="7.625" customWidth="1"/>
    <col min="4" max="4" width="8.625" bestFit="1" customWidth="1"/>
    <col min="5" max="7" width="7" customWidth="1"/>
    <col min="8" max="9" width="12" customWidth="1"/>
    <col min="10" max="10" width="8.625" customWidth="1"/>
    <col min="11" max="11" width="21.375" style="154" customWidth="1"/>
    <col min="12" max="12" width="17.875" customWidth="1"/>
    <col min="13" max="13" width="23" bestFit="1" customWidth="1"/>
    <col min="14" max="14" width="19.375" customWidth="1"/>
    <col min="15" max="15" width="16.5" customWidth="1"/>
    <col min="16" max="16" width="11.25" style="133" customWidth="1"/>
  </cols>
  <sheetData>
    <row r="1" spans="1:16" ht="19.5" thickBot="1" x14ac:dyDescent="0.35">
      <c r="A1" s="1" t="s">
        <v>32</v>
      </c>
      <c r="B1" s="155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</row>
    <row r="2" spans="1:16" ht="17.25" thickBot="1" x14ac:dyDescent="0.35">
      <c r="A2" s="6" t="s">
        <v>2</v>
      </c>
      <c r="B2" s="6" t="s">
        <v>1</v>
      </c>
      <c r="C2" s="6" t="s">
        <v>6</v>
      </c>
      <c r="D2" s="6" t="s">
        <v>4</v>
      </c>
      <c r="E2" s="7" t="s">
        <v>7</v>
      </c>
      <c r="F2" s="34" t="s">
        <v>13</v>
      </c>
      <c r="G2" s="132" t="s">
        <v>34</v>
      </c>
      <c r="H2" s="8" t="s">
        <v>31</v>
      </c>
      <c r="I2" s="8" t="s">
        <v>15</v>
      </c>
      <c r="J2" s="8" t="s">
        <v>5</v>
      </c>
      <c r="K2" s="150" t="s">
        <v>11</v>
      </c>
      <c r="L2" s="36" t="s">
        <v>16</v>
      </c>
      <c r="M2" s="10" t="s">
        <v>12</v>
      </c>
      <c r="N2" s="123"/>
      <c r="O2" s="11" t="s">
        <v>3</v>
      </c>
      <c r="P2" s="133" t="s">
        <v>33</v>
      </c>
    </row>
    <row r="3" spans="1:16" s="106" customFormat="1" ht="17.25" thickBot="1" x14ac:dyDescent="0.35">
      <c r="A3" s="95">
        <v>44928</v>
      </c>
      <c r="B3" s="96" t="s">
        <v>29</v>
      </c>
      <c r="C3" s="100">
        <v>1</v>
      </c>
      <c r="D3" s="98">
        <v>0</v>
      </c>
      <c r="E3" s="99">
        <v>1</v>
      </c>
      <c r="F3" s="99">
        <v>1</v>
      </c>
      <c r="G3" s="99"/>
      <c r="H3" s="100">
        <f t="shared" ref="H3" si="0">IF(C3=0,"0",K3/C3)</f>
        <v>1040000</v>
      </c>
      <c r="I3" s="100">
        <f t="shared" ref="I3" si="1">IF(J3=0,"0",K3/J3)</f>
        <v>346666.66666666669</v>
      </c>
      <c r="J3" s="100">
        <v>3</v>
      </c>
      <c r="K3" s="101">
        <v>1040000</v>
      </c>
      <c r="L3" s="101"/>
      <c r="M3" s="102"/>
      <c r="N3" s="124"/>
      <c r="O3" s="103"/>
      <c r="P3" s="133"/>
    </row>
    <row r="4" spans="1:16" s="94" customFormat="1" ht="17.25" thickBot="1" x14ac:dyDescent="0.35">
      <c r="A4" s="95">
        <v>44929</v>
      </c>
      <c r="B4" s="96" t="s">
        <v>30</v>
      </c>
      <c r="C4" s="100">
        <v>4</v>
      </c>
      <c r="D4" s="98">
        <v>3</v>
      </c>
      <c r="E4" s="99">
        <v>1</v>
      </c>
      <c r="F4" s="99">
        <v>2</v>
      </c>
      <c r="G4" s="99"/>
      <c r="H4" s="100">
        <f t="shared" ref="H4:H21" si="2">IF(C4=0,"0",K4/C4)</f>
        <v>772500</v>
      </c>
      <c r="I4" s="100">
        <f t="shared" ref="I4:I21" si="3">IF(J4=0,"0",K4/J4)</f>
        <v>772500</v>
      </c>
      <c r="J4" s="135">
        <v>4</v>
      </c>
      <c r="K4" s="140">
        <v>3090000</v>
      </c>
      <c r="L4" s="101"/>
      <c r="M4" s="102"/>
      <c r="N4" s="124"/>
      <c r="O4" s="103"/>
      <c r="P4" s="133"/>
    </row>
    <row r="5" spans="1:16" s="49" customFormat="1" ht="17.25" thickBot="1" x14ac:dyDescent="0.35">
      <c r="A5" s="95">
        <v>44930</v>
      </c>
      <c r="B5" s="96" t="s">
        <v>24</v>
      </c>
      <c r="C5" s="100">
        <v>5</v>
      </c>
      <c r="D5" s="98">
        <v>2</v>
      </c>
      <c r="E5" s="99">
        <v>3</v>
      </c>
      <c r="F5" s="99">
        <v>2</v>
      </c>
      <c r="G5" s="99"/>
      <c r="H5" s="100">
        <f t="shared" si="2"/>
        <v>668000</v>
      </c>
      <c r="I5" s="100">
        <f t="shared" si="3"/>
        <v>835000</v>
      </c>
      <c r="J5" s="135">
        <v>4</v>
      </c>
      <c r="K5" s="140">
        <v>3340000</v>
      </c>
      <c r="L5" s="101"/>
      <c r="M5" s="102"/>
      <c r="N5" s="124"/>
      <c r="O5" s="103"/>
      <c r="P5" s="133"/>
    </row>
    <row r="6" spans="1:16" s="49" customFormat="1" ht="17.25" thickBot="1" x14ac:dyDescent="0.35">
      <c r="A6" s="95">
        <v>44931</v>
      </c>
      <c r="B6" s="96" t="s">
        <v>25</v>
      </c>
      <c r="C6" s="100">
        <v>4</v>
      </c>
      <c r="D6" s="98">
        <v>2</v>
      </c>
      <c r="E6" s="99">
        <v>2</v>
      </c>
      <c r="F6" s="99">
        <v>1</v>
      </c>
      <c r="G6" s="99"/>
      <c r="H6" s="100">
        <f t="shared" si="2"/>
        <v>757500</v>
      </c>
      <c r="I6" s="100">
        <f t="shared" si="3"/>
        <v>757500</v>
      </c>
      <c r="J6" s="135">
        <v>4</v>
      </c>
      <c r="K6" s="140">
        <v>3030000</v>
      </c>
      <c r="L6" s="101"/>
      <c r="M6" s="102"/>
      <c r="N6" s="124"/>
      <c r="O6" s="103"/>
      <c r="P6" s="134"/>
    </row>
    <row r="7" spans="1:16" s="49" customFormat="1" ht="17.25" thickBot="1" x14ac:dyDescent="0.35">
      <c r="A7" s="95">
        <v>44932</v>
      </c>
      <c r="B7" s="96" t="s">
        <v>26</v>
      </c>
      <c r="C7" s="100">
        <v>3</v>
      </c>
      <c r="D7" s="98">
        <v>1</v>
      </c>
      <c r="E7" s="99">
        <v>2</v>
      </c>
      <c r="F7" s="99">
        <v>2</v>
      </c>
      <c r="G7" s="99"/>
      <c r="H7" s="100">
        <f t="shared" si="2"/>
        <v>1040000</v>
      </c>
      <c r="I7" s="100">
        <f t="shared" si="3"/>
        <v>1040000</v>
      </c>
      <c r="J7" s="100">
        <v>3</v>
      </c>
      <c r="K7" s="101">
        <v>3120000</v>
      </c>
      <c r="L7" s="101"/>
      <c r="M7" s="102"/>
      <c r="N7" s="124"/>
      <c r="O7" s="103"/>
      <c r="P7" s="134"/>
    </row>
    <row r="8" spans="1:16" s="49" customFormat="1" ht="17.25" thickBot="1" x14ac:dyDescent="0.35">
      <c r="A8" s="95">
        <v>44933</v>
      </c>
      <c r="B8" s="107" t="s">
        <v>27</v>
      </c>
      <c r="C8" s="108"/>
      <c r="D8" s="109"/>
      <c r="E8" s="110"/>
      <c r="F8" s="110"/>
      <c r="G8" s="110"/>
      <c r="H8" s="108" t="str">
        <f t="shared" si="2"/>
        <v>0</v>
      </c>
      <c r="I8" s="108" t="str">
        <f t="shared" si="3"/>
        <v>0</v>
      </c>
      <c r="J8" s="108"/>
      <c r="K8" s="111"/>
      <c r="L8" s="111"/>
      <c r="M8" s="112"/>
      <c r="N8" s="125"/>
      <c r="O8" s="103"/>
      <c r="P8" s="133"/>
    </row>
    <row r="9" spans="1:16" s="105" customFormat="1" ht="17.25" thickBot="1" x14ac:dyDescent="0.35">
      <c r="A9" s="95">
        <v>44934</v>
      </c>
      <c r="B9" s="113" t="s">
        <v>28</v>
      </c>
      <c r="C9" s="115"/>
      <c r="D9" s="114"/>
      <c r="E9" s="114"/>
      <c r="F9" s="114"/>
      <c r="G9" s="114"/>
      <c r="H9" s="115" t="str">
        <f t="shared" si="2"/>
        <v>0</v>
      </c>
      <c r="I9" s="115" t="str">
        <f t="shared" si="3"/>
        <v>0</v>
      </c>
      <c r="J9" s="115"/>
      <c r="K9" s="116"/>
      <c r="L9" s="131">
        <f>SUM(K3:K8)</f>
        <v>13620000</v>
      </c>
      <c r="M9" s="117"/>
      <c r="N9" s="126"/>
      <c r="O9" s="103"/>
      <c r="P9" s="133"/>
    </row>
    <row r="10" spans="1:16" s="106" customFormat="1" ht="17.25" thickBot="1" x14ac:dyDescent="0.35">
      <c r="A10" s="95">
        <v>44935</v>
      </c>
      <c r="B10" s="96" t="s">
        <v>29</v>
      </c>
      <c r="C10" s="100"/>
      <c r="D10" s="99"/>
      <c r="E10" s="99"/>
      <c r="F10" s="99"/>
      <c r="G10" s="99"/>
      <c r="H10" s="100" t="str">
        <f t="shared" si="2"/>
        <v>0</v>
      </c>
      <c r="I10" s="100" t="str">
        <f t="shared" si="3"/>
        <v>0</v>
      </c>
      <c r="J10" s="100"/>
      <c r="K10" s="101"/>
      <c r="L10" s="101"/>
      <c r="M10" s="102"/>
      <c r="N10" s="124"/>
      <c r="O10" s="103"/>
      <c r="P10" s="133"/>
    </row>
    <row r="11" spans="1:16" s="94" customFormat="1" ht="17.25" thickBot="1" x14ac:dyDescent="0.35">
      <c r="A11" s="95">
        <v>44936</v>
      </c>
      <c r="B11" s="96" t="s">
        <v>30</v>
      </c>
      <c r="C11" s="97"/>
      <c r="D11" s="99"/>
      <c r="E11" s="99"/>
      <c r="F11" s="99"/>
      <c r="G11" s="99"/>
      <c r="H11" s="100" t="str">
        <f t="shared" si="2"/>
        <v>0</v>
      </c>
      <c r="I11" s="100" t="str">
        <f t="shared" si="3"/>
        <v>0</v>
      </c>
      <c r="J11" s="100"/>
      <c r="K11" s="101"/>
      <c r="L11" s="101"/>
      <c r="M11" s="102"/>
      <c r="N11" s="124"/>
      <c r="O11" s="103"/>
      <c r="P11" s="133"/>
    </row>
    <row r="12" spans="1:16" s="94" customFormat="1" ht="17.25" thickBot="1" x14ac:dyDescent="0.35">
      <c r="A12" s="95">
        <v>44937</v>
      </c>
      <c r="B12" s="96" t="s">
        <v>18</v>
      </c>
      <c r="C12" s="97"/>
      <c r="D12" s="99"/>
      <c r="E12" s="99"/>
      <c r="F12" s="99"/>
      <c r="G12" s="99"/>
      <c r="H12" s="100" t="str">
        <f t="shared" si="2"/>
        <v>0</v>
      </c>
      <c r="I12" s="100" t="str">
        <f t="shared" si="3"/>
        <v>0</v>
      </c>
      <c r="J12" s="100"/>
      <c r="K12" s="101"/>
      <c r="L12" s="101"/>
      <c r="M12" s="102"/>
      <c r="N12" s="124"/>
      <c r="O12" s="103"/>
      <c r="P12" s="133"/>
    </row>
    <row r="13" spans="1:16" s="94" customFormat="1" ht="17.25" thickBot="1" x14ac:dyDescent="0.35">
      <c r="A13" s="95">
        <v>44938</v>
      </c>
      <c r="B13" s="96" t="s">
        <v>17</v>
      </c>
      <c r="C13" s="97"/>
      <c r="D13" s="99"/>
      <c r="E13" s="99"/>
      <c r="F13" s="99"/>
      <c r="G13" s="99"/>
      <c r="H13" s="100" t="str">
        <f t="shared" si="2"/>
        <v>0</v>
      </c>
      <c r="I13" s="100" t="str">
        <f t="shared" si="3"/>
        <v>0</v>
      </c>
      <c r="J13" s="100"/>
      <c r="K13" s="101"/>
      <c r="L13" s="101"/>
      <c r="M13" s="102"/>
      <c r="N13" s="124"/>
      <c r="O13" s="103"/>
      <c r="P13" s="133"/>
    </row>
    <row r="14" spans="1:16" s="94" customFormat="1" ht="17.25" thickBot="1" x14ac:dyDescent="0.35">
      <c r="A14" s="95">
        <v>44939</v>
      </c>
      <c r="B14" s="96" t="s">
        <v>22</v>
      </c>
      <c r="C14" s="97"/>
      <c r="D14" s="99"/>
      <c r="E14" s="99"/>
      <c r="F14" s="99"/>
      <c r="G14" s="99"/>
      <c r="H14" s="100" t="str">
        <f t="shared" si="2"/>
        <v>0</v>
      </c>
      <c r="I14" s="100" t="str">
        <f t="shared" si="3"/>
        <v>0</v>
      </c>
      <c r="J14" s="100"/>
      <c r="K14" s="101"/>
      <c r="L14" s="101"/>
      <c r="M14" s="102"/>
      <c r="N14" s="124"/>
      <c r="O14" s="103"/>
      <c r="P14" s="133"/>
    </row>
    <row r="15" spans="1:16" s="49" customFormat="1" ht="17.25" thickBot="1" x14ac:dyDescent="0.35">
      <c r="A15" s="95">
        <v>44940</v>
      </c>
      <c r="B15" s="107" t="s">
        <v>27</v>
      </c>
      <c r="C15" s="108"/>
      <c r="D15" s="109"/>
      <c r="E15" s="110"/>
      <c r="F15" s="110"/>
      <c r="G15" s="110"/>
      <c r="H15" s="108" t="str">
        <f t="shared" ref="H15:H16" si="4">IF(C15=0,"0",K15/C15)</f>
        <v>0</v>
      </c>
      <c r="I15" s="108" t="str">
        <f t="shared" ref="I15:I16" si="5">IF(J15=0,"0",K15/J15)</f>
        <v>0</v>
      </c>
      <c r="J15" s="108"/>
      <c r="K15" s="111"/>
      <c r="L15" s="111"/>
      <c r="M15" s="112"/>
      <c r="N15" s="125"/>
      <c r="O15" s="103"/>
      <c r="P15" s="133"/>
    </row>
    <row r="16" spans="1:16" s="105" customFormat="1" ht="17.25" thickBot="1" x14ac:dyDescent="0.35">
      <c r="A16" s="95">
        <v>44941</v>
      </c>
      <c r="B16" s="113" t="s">
        <v>28</v>
      </c>
      <c r="C16" s="115"/>
      <c r="D16" s="114"/>
      <c r="E16" s="114"/>
      <c r="F16" s="114"/>
      <c r="G16" s="114"/>
      <c r="H16" s="115" t="str">
        <f t="shared" si="4"/>
        <v>0</v>
      </c>
      <c r="I16" s="115" t="str">
        <f t="shared" si="5"/>
        <v>0</v>
      </c>
      <c r="J16" s="115"/>
      <c r="K16" s="116"/>
      <c r="L16" s="131">
        <f>SUM(K10:K15)</f>
        <v>0</v>
      </c>
      <c r="M16" s="117"/>
      <c r="N16" s="126"/>
      <c r="O16" s="103"/>
      <c r="P16" s="133"/>
    </row>
    <row r="17" spans="1:16" s="49" customFormat="1" ht="17.25" thickBot="1" x14ac:dyDescent="0.35">
      <c r="A17" s="95">
        <v>44942</v>
      </c>
      <c r="B17" s="96" t="s">
        <v>19</v>
      </c>
      <c r="C17" s="97"/>
      <c r="D17" s="98"/>
      <c r="E17" s="99"/>
      <c r="F17" s="99"/>
      <c r="G17" s="99"/>
      <c r="H17" s="100" t="str">
        <f>IF(C17=0,"0",K17/C17)</f>
        <v>0</v>
      </c>
      <c r="I17" s="100" t="str">
        <f>IF(J17=0,"0",K17/J17)</f>
        <v>0</v>
      </c>
      <c r="J17" s="100"/>
      <c r="K17" s="101"/>
      <c r="L17" s="101"/>
      <c r="M17" s="102"/>
      <c r="N17" s="146"/>
      <c r="O17" s="103"/>
      <c r="P17" s="133"/>
    </row>
    <row r="18" spans="1:16" s="49" customFormat="1" ht="17.25" thickBot="1" x14ac:dyDescent="0.35">
      <c r="A18" s="95">
        <v>44943</v>
      </c>
      <c r="B18" s="96" t="s">
        <v>21</v>
      </c>
      <c r="C18" s="97"/>
      <c r="D18" s="98"/>
      <c r="E18" s="99"/>
      <c r="F18" s="99"/>
      <c r="G18" s="99"/>
      <c r="H18" s="100" t="str">
        <f>IF(C18=0,"0",K18/C18)</f>
        <v>0</v>
      </c>
      <c r="I18" s="100" t="str">
        <f>IF(J18=0,"0",K18/J18)</f>
        <v>0</v>
      </c>
      <c r="J18" s="100"/>
      <c r="K18" s="101"/>
      <c r="L18" s="101"/>
      <c r="M18" s="102"/>
      <c r="N18" s="124"/>
      <c r="O18" s="103"/>
      <c r="P18" s="133"/>
    </row>
    <row r="19" spans="1:16" s="144" customFormat="1" ht="17.25" thickBot="1" x14ac:dyDescent="0.35">
      <c r="A19" s="95">
        <v>44944</v>
      </c>
      <c r="B19" s="136" t="s">
        <v>18</v>
      </c>
      <c r="C19" s="137"/>
      <c r="D19" s="138"/>
      <c r="E19" s="139"/>
      <c r="F19" s="139"/>
      <c r="G19" s="139"/>
      <c r="H19" s="135" t="str">
        <f t="shared" si="2"/>
        <v>0</v>
      </c>
      <c r="I19" s="135" t="str">
        <f t="shared" si="3"/>
        <v>0</v>
      </c>
      <c r="J19" s="135"/>
      <c r="K19" s="140"/>
      <c r="L19" s="140"/>
      <c r="M19" s="141"/>
      <c r="N19" s="146"/>
      <c r="O19" s="147"/>
      <c r="P19" s="133"/>
    </row>
    <row r="20" spans="1:16" s="144" customFormat="1" ht="17.25" thickBot="1" x14ac:dyDescent="0.35">
      <c r="A20" s="95">
        <v>44945</v>
      </c>
      <c r="B20" s="136" t="s">
        <v>17</v>
      </c>
      <c r="C20" s="137"/>
      <c r="D20" s="138"/>
      <c r="E20" s="139"/>
      <c r="F20" s="139"/>
      <c r="G20" s="139"/>
      <c r="H20" s="135" t="str">
        <f t="shared" si="2"/>
        <v>0</v>
      </c>
      <c r="I20" s="135" t="str">
        <f t="shared" si="3"/>
        <v>0</v>
      </c>
      <c r="J20" s="135"/>
      <c r="K20" s="140"/>
      <c r="L20" s="145">
        <f>SUM(K10:K19)</f>
        <v>0</v>
      </c>
      <c r="M20" s="141"/>
      <c r="N20" s="146"/>
      <c r="O20" s="147"/>
      <c r="P20" s="133"/>
    </row>
    <row r="21" spans="1:16" s="106" customFormat="1" ht="17.25" thickBot="1" x14ac:dyDescent="0.35">
      <c r="A21" s="95">
        <v>44946</v>
      </c>
      <c r="B21" s="96" t="s">
        <v>22</v>
      </c>
      <c r="C21" s="97"/>
      <c r="D21" s="98"/>
      <c r="E21" s="99"/>
      <c r="F21" s="99"/>
      <c r="G21" s="99"/>
      <c r="H21" s="100" t="str">
        <f t="shared" si="2"/>
        <v>0</v>
      </c>
      <c r="I21" s="100" t="str">
        <f t="shared" si="3"/>
        <v>0</v>
      </c>
      <c r="J21" s="100"/>
      <c r="K21" s="101"/>
      <c r="L21" s="101"/>
      <c r="M21" s="102"/>
      <c r="N21" s="127"/>
      <c r="O21" s="121"/>
      <c r="P21" s="133"/>
    </row>
    <row r="22" spans="1:16" s="49" customFormat="1" ht="17.25" thickBot="1" x14ac:dyDescent="0.35">
      <c r="A22" s="95">
        <v>44947</v>
      </c>
      <c r="B22" s="107" t="s">
        <v>27</v>
      </c>
      <c r="C22" s="108"/>
      <c r="D22" s="109"/>
      <c r="E22" s="110"/>
      <c r="F22" s="110"/>
      <c r="G22" s="110"/>
      <c r="H22" s="108" t="str">
        <f t="shared" ref="H22:H23" si="6">IF(C22=0,"0",K22/C22)</f>
        <v>0</v>
      </c>
      <c r="I22" s="108" t="str">
        <f t="shared" ref="I22:I23" si="7">IF(J22=0,"0",K22/J22)</f>
        <v>0</v>
      </c>
      <c r="J22" s="108"/>
      <c r="K22" s="111"/>
      <c r="L22" s="111"/>
      <c r="M22" s="112"/>
      <c r="N22" s="125"/>
      <c r="O22" s="103"/>
      <c r="P22" s="133"/>
    </row>
    <row r="23" spans="1:16" s="105" customFormat="1" ht="17.25" thickBot="1" x14ac:dyDescent="0.35">
      <c r="A23" s="95">
        <v>44948</v>
      </c>
      <c r="B23" s="113" t="s">
        <v>28</v>
      </c>
      <c r="C23" s="115"/>
      <c r="D23" s="114"/>
      <c r="E23" s="114"/>
      <c r="F23" s="114"/>
      <c r="G23" s="114"/>
      <c r="H23" s="115" t="str">
        <f t="shared" si="6"/>
        <v>0</v>
      </c>
      <c r="I23" s="115" t="str">
        <f t="shared" si="7"/>
        <v>0</v>
      </c>
      <c r="J23" s="115"/>
      <c r="K23" s="116"/>
      <c r="L23" s="131">
        <f>SUM(K17:K22)</f>
        <v>0</v>
      </c>
      <c r="M23" s="117"/>
      <c r="N23" s="126"/>
      <c r="O23" s="103"/>
      <c r="P23" s="133"/>
    </row>
    <row r="24" spans="1:16" s="49" customFormat="1" ht="17.25" thickBot="1" x14ac:dyDescent="0.35">
      <c r="A24" s="95">
        <v>44949</v>
      </c>
      <c r="B24" s="96" t="s">
        <v>19</v>
      </c>
      <c r="C24" s="118"/>
      <c r="D24" s="119"/>
      <c r="E24" s="120"/>
      <c r="F24" s="120"/>
      <c r="G24" s="120"/>
      <c r="H24" s="100">
        <v>0</v>
      </c>
      <c r="I24" s="100" t="str">
        <f t="shared" ref="I24" si="8">IF(J24=0,"0",K24/J24)</f>
        <v>0</v>
      </c>
      <c r="J24" s="100"/>
      <c r="K24" s="140"/>
      <c r="L24" s="101"/>
      <c r="M24" s="102"/>
      <c r="N24" s="128"/>
      <c r="O24" s="104"/>
      <c r="P24" s="133"/>
    </row>
    <row r="25" spans="1:16" s="49" customFormat="1" ht="17.25" thickBot="1" x14ac:dyDescent="0.35">
      <c r="A25" s="95">
        <v>44950</v>
      </c>
      <c r="B25" s="96" t="s">
        <v>21</v>
      </c>
      <c r="C25" s="97"/>
      <c r="D25" s="98"/>
      <c r="E25" s="99"/>
      <c r="F25" s="99"/>
      <c r="G25" s="99"/>
      <c r="H25" s="100" t="str">
        <f t="shared" ref="H25:H32" si="9">IF(C25=0,"0",K25/C25)</f>
        <v>0</v>
      </c>
      <c r="I25" s="100" t="str">
        <f t="shared" ref="I25:I32" si="10">IF(J25=0,"0",K25/J25)</f>
        <v>0</v>
      </c>
      <c r="J25" s="100"/>
      <c r="K25" s="101"/>
      <c r="L25" s="101"/>
      <c r="M25" s="102"/>
      <c r="N25" s="128"/>
      <c r="O25" s="104"/>
      <c r="P25" s="133"/>
    </row>
    <row r="26" spans="1:16" s="144" customFormat="1" ht="17.25" thickBot="1" x14ac:dyDescent="0.35">
      <c r="A26" s="95">
        <v>44951</v>
      </c>
      <c r="B26" s="96" t="s">
        <v>18</v>
      </c>
      <c r="C26" s="137"/>
      <c r="D26" s="138"/>
      <c r="E26" s="139"/>
      <c r="F26" s="139"/>
      <c r="G26" s="139"/>
      <c r="H26" s="135" t="str">
        <f t="shared" si="9"/>
        <v>0</v>
      </c>
      <c r="I26" s="135" t="str">
        <f t="shared" si="10"/>
        <v>0</v>
      </c>
      <c r="J26" s="135"/>
      <c r="K26" s="140"/>
      <c r="L26" s="140"/>
      <c r="M26" s="141"/>
      <c r="N26" s="142"/>
      <c r="O26" s="143"/>
      <c r="P26" s="133"/>
    </row>
    <row r="27" spans="1:16" s="144" customFormat="1" ht="17.25" thickBot="1" x14ac:dyDescent="0.35">
      <c r="A27" s="95">
        <v>44952</v>
      </c>
      <c r="B27" s="96" t="s">
        <v>17</v>
      </c>
      <c r="C27" s="137"/>
      <c r="D27" s="138"/>
      <c r="E27" s="139"/>
      <c r="F27" s="139"/>
      <c r="G27" s="139"/>
      <c r="H27" s="135"/>
      <c r="I27" s="135"/>
      <c r="J27" s="135"/>
      <c r="K27" s="140"/>
      <c r="L27" s="140"/>
      <c r="M27" s="141"/>
      <c r="N27" s="142"/>
      <c r="O27" s="143"/>
      <c r="P27" s="133"/>
    </row>
    <row r="28" spans="1:16" s="144" customFormat="1" ht="17.25" thickBot="1" x14ac:dyDescent="0.35">
      <c r="A28" s="95">
        <v>44953</v>
      </c>
      <c r="B28" s="96" t="s">
        <v>22</v>
      </c>
      <c r="C28" s="137"/>
      <c r="D28" s="138"/>
      <c r="E28" s="139"/>
      <c r="F28" s="139"/>
      <c r="G28" s="139"/>
      <c r="H28" s="135"/>
      <c r="I28" s="135"/>
      <c r="J28" s="135"/>
      <c r="K28" s="140"/>
      <c r="L28" s="140"/>
      <c r="M28" s="141"/>
      <c r="N28" s="142"/>
      <c r="O28" s="143"/>
      <c r="P28" s="133"/>
    </row>
    <row r="29" spans="1:16" s="144" customFormat="1" ht="17.25" thickBot="1" x14ac:dyDescent="0.35">
      <c r="A29" s="95">
        <v>44954</v>
      </c>
      <c r="B29" s="107" t="s">
        <v>27</v>
      </c>
      <c r="C29" s="108"/>
      <c r="D29" s="109"/>
      <c r="E29" s="110"/>
      <c r="F29" s="110"/>
      <c r="G29" s="110"/>
      <c r="H29" s="108" t="str">
        <f t="shared" ref="H29:H30" si="11">IF(C29=0,"0",K29/C29)</f>
        <v>0</v>
      </c>
      <c r="I29" s="108" t="str">
        <f t="shared" ref="I29:I30" si="12">IF(J29=0,"0",K29/J29)</f>
        <v>0</v>
      </c>
      <c r="J29" s="108"/>
      <c r="K29" s="111"/>
      <c r="L29" s="111"/>
      <c r="M29" s="112"/>
      <c r="N29" s="125"/>
      <c r="O29" s="143"/>
      <c r="P29" s="133"/>
    </row>
    <row r="30" spans="1:16" s="144" customFormat="1" ht="17.25" thickBot="1" x14ac:dyDescent="0.35">
      <c r="A30" s="95">
        <v>44955</v>
      </c>
      <c r="B30" s="113" t="s">
        <v>28</v>
      </c>
      <c r="C30" s="115"/>
      <c r="D30" s="114"/>
      <c r="E30" s="114"/>
      <c r="F30" s="114"/>
      <c r="G30" s="114"/>
      <c r="H30" s="115" t="str">
        <f t="shared" si="11"/>
        <v>0</v>
      </c>
      <c r="I30" s="115" t="str">
        <f t="shared" si="12"/>
        <v>0</v>
      </c>
      <c r="J30" s="115"/>
      <c r="K30" s="116"/>
      <c r="L30" s="131">
        <f>SUM(K24:K29)</f>
        <v>0</v>
      </c>
      <c r="M30" s="117"/>
      <c r="N30" s="126"/>
      <c r="O30" s="143"/>
      <c r="P30" s="133"/>
    </row>
    <row r="31" spans="1:16" s="144" customFormat="1" ht="17.25" thickBot="1" x14ac:dyDescent="0.35">
      <c r="A31" s="95">
        <v>44956</v>
      </c>
      <c r="B31" s="96" t="s">
        <v>19</v>
      </c>
      <c r="C31" s="137"/>
      <c r="D31" s="138"/>
      <c r="E31" s="139"/>
      <c r="F31" s="139"/>
      <c r="G31" s="139"/>
      <c r="H31" s="135"/>
      <c r="I31" s="135"/>
      <c r="J31" s="135"/>
      <c r="K31" s="140"/>
      <c r="L31" s="140"/>
      <c r="M31" s="141"/>
      <c r="N31" s="142"/>
      <c r="O31" s="143"/>
      <c r="P31" s="133"/>
    </row>
    <row r="32" spans="1:16" s="144" customFormat="1" ht="17.25" thickBot="1" x14ac:dyDescent="0.35">
      <c r="A32" s="95">
        <v>44957</v>
      </c>
      <c r="B32" s="96" t="s">
        <v>21</v>
      </c>
      <c r="C32" s="137"/>
      <c r="D32" s="138"/>
      <c r="E32" s="139"/>
      <c r="F32" s="139"/>
      <c r="G32" s="139"/>
      <c r="H32" s="135" t="str">
        <f t="shared" si="9"/>
        <v>0</v>
      </c>
      <c r="I32" s="135" t="str">
        <f t="shared" si="10"/>
        <v>0</v>
      </c>
      <c r="J32" s="135"/>
      <c r="K32" s="140"/>
      <c r="L32" s="145">
        <f>SUM(K21:K26)</f>
        <v>0</v>
      </c>
      <c r="M32" s="141"/>
      <c r="N32" s="142"/>
      <c r="O32" s="143"/>
      <c r="P32" s="133"/>
    </row>
    <row r="33" spans="1:15" ht="19.5" thickBot="1" x14ac:dyDescent="0.35">
      <c r="A33" s="23"/>
      <c r="B33" s="35"/>
      <c r="C33" s="24">
        <f>SUM(C3:C32)</f>
        <v>17</v>
      </c>
      <c r="D33" s="24">
        <f>SUM(D3:D32)</f>
        <v>8</v>
      </c>
      <c r="E33" s="25">
        <f>SUM(E3:E32)</f>
        <v>9</v>
      </c>
      <c r="F33" s="25">
        <f>SUM(F3:F32)</f>
        <v>8</v>
      </c>
      <c r="G33" s="25">
        <f>SUM(G3:G32)</f>
        <v>0</v>
      </c>
      <c r="H33" s="28">
        <f>AVERAGE(H3:H32)</f>
        <v>713000</v>
      </c>
      <c r="I33" s="28">
        <f>AVERAGE(I3:I32)</f>
        <v>750333.33333333337</v>
      </c>
      <c r="J33" s="149">
        <f>AVERAGE(J3:J32)</f>
        <v>3.6</v>
      </c>
      <c r="K33" s="151">
        <f>SUM(K3:K32)</f>
        <v>13620000</v>
      </c>
      <c r="L33" s="37"/>
      <c r="M33" s="122"/>
      <c r="N33" s="122">
        <f>SUM(N3:N32)-P33</f>
        <v>0</v>
      </c>
      <c r="O33" s="27">
        <f>SUM(O3:O23)</f>
        <v>0</v>
      </c>
    </row>
    <row r="34" spans="1:15" ht="25.5" customHeight="1" thickBot="1" x14ac:dyDescent="0.2">
      <c r="A34" s="2"/>
      <c r="B34" s="12"/>
      <c r="C34" s="148">
        <f>C33/5</f>
        <v>3.4</v>
      </c>
      <c r="D34" s="3">
        <f>D33/C33</f>
        <v>0.47058823529411764</v>
      </c>
      <c r="E34" s="4">
        <f>E33/C33</f>
        <v>0.52941176470588236</v>
      </c>
      <c r="F34" s="4">
        <f>F33/C33</f>
        <v>0.47058823529411764</v>
      </c>
      <c r="G34" s="4">
        <f>G33/C33</f>
        <v>0</v>
      </c>
      <c r="H34" s="33"/>
      <c r="I34" s="31"/>
      <c r="J34" s="31"/>
      <c r="K34" s="32">
        <f>AVERAGE(K3:K32)</f>
        <v>2724000</v>
      </c>
      <c r="L34" s="32"/>
      <c r="M34" s="122"/>
      <c r="N34" s="129"/>
      <c r="O34" s="5"/>
    </row>
    <row r="35" spans="1:15" ht="26.25" customHeight="1" x14ac:dyDescent="0.3">
      <c r="A35" s="15" t="s">
        <v>9</v>
      </c>
      <c r="B35" s="17" t="s">
        <v>0</v>
      </c>
      <c r="C35" s="17"/>
      <c r="D35" s="17"/>
      <c r="E35" s="17"/>
      <c r="F35" s="17"/>
      <c r="G35" s="17"/>
      <c r="H35" s="17"/>
      <c r="I35" s="17"/>
      <c r="J35" s="17"/>
      <c r="K35" s="152"/>
      <c r="L35" s="17"/>
      <c r="M35" s="19">
        <f>M33/K33</f>
        <v>0</v>
      </c>
      <c r="N35" s="19">
        <f>N33/K33</f>
        <v>0</v>
      </c>
      <c r="O35" s="21"/>
    </row>
    <row r="36" spans="1:15" ht="32.25" thickBot="1" x14ac:dyDescent="0.35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53"/>
      <c r="L36" s="18"/>
      <c r="M36" s="20"/>
      <c r="N36" s="130"/>
      <c r="O36" s="22"/>
    </row>
  </sheetData>
  <mergeCells count="1">
    <mergeCell ref="B1:O1"/>
  </mergeCells>
  <phoneticPr fontId="33" type="noConversion"/>
  <pageMargins left="0.7086111307144165" right="0.7086111307144165" top="0.74791663885116577" bottom="0.74791663885116577" header="0.31486111879348755" footer="0.31486111879348755"/>
  <pageSetup paperSize="9" scale="61" orientation="landscape" r:id="rId1"/>
  <headerFooter alignWithMargins="0"/>
  <colBreaks count="1" manualBreakCount="1">
    <brk id="1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Q38"/>
  <sheetViews>
    <sheetView zoomScale="85" workbookViewId="0">
      <pane xSplit="2" ySplit="2" topLeftCell="C3" activePane="bottomRight" state="frozen"/>
      <selection activeCell="E16" sqref="E16"/>
      <selection pane="topRight"/>
      <selection pane="bottomLeft"/>
      <selection pane="bottomRight" activeCell="C3" sqref="C3"/>
    </sheetView>
  </sheetViews>
  <sheetFormatPr defaultRowHeight="16.5" x14ac:dyDescent="0.3"/>
  <cols>
    <col min="1" max="1" width="13.25" customWidth="1"/>
    <col min="2" max="2" width="5" customWidth="1"/>
    <col min="3" max="3" width="5.625" customWidth="1"/>
    <col min="4" max="6" width="7" customWidth="1"/>
    <col min="7" max="8" width="12" customWidth="1"/>
    <col min="9" max="9" width="8.625" customWidth="1"/>
    <col min="10" max="11" width="21.375" customWidth="1"/>
    <col min="12" max="12" width="15.75" customWidth="1"/>
    <col min="13" max="13" width="16.5" customWidth="1"/>
    <col min="14" max="14" width="11.25" style="13" customWidth="1"/>
    <col min="15" max="15" width="10" style="13" customWidth="1"/>
    <col min="16" max="16" width="9.375" style="13" customWidth="1"/>
  </cols>
  <sheetData>
    <row r="1" spans="1:17" ht="18.75" x14ac:dyDescent="0.3">
      <c r="A1" s="1" t="s">
        <v>8</v>
      </c>
      <c r="B1" s="155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7"/>
    </row>
    <row r="2" spans="1:17" x14ac:dyDescent="0.3">
      <c r="A2" s="6" t="s">
        <v>2</v>
      </c>
      <c r="B2" s="6" t="s">
        <v>1</v>
      </c>
      <c r="C2" s="6" t="s">
        <v>14</v>
      </c>
      <c r="D2" s="6" t="s">
        <v>4</v>
      </c>
      <c r="E2" s="7" t="s">
        <v>7</v>
      </c>
      <c r="F2" s="34" t="s">
        <v>13</v>
      </c>
      <c r="G2" s="8" t="s">
        <v>10</v>
      </c>
      <c r="H2" s="8" t="s">
        <v>15</v>
      </c>
      <c r="I2" s="8" t="s">
        <v>5</v>
      </c>
      <c r="J2" s="9" t="s">
        <v>11</v>
      </c>
      <c r="K2" s="36" t="s">
        <v>16</v>
      </c>
      <c r="L2" s="10" t="s">
        <v>12</v>
      </c>
      <c r="M2" s="11" t="s">
        <v>3</v>
      </c>
    </row>
    <row r="3" spans="1:17" s="49" customFormat="1" x14ac:dyDescent="0.3">
      <c r="A3" s="38">
        <v>43647</v>
      </c>
      <c r="B3" s="39" t="s">
        <v>19</v>
      </c>
      <c r="C3" s="53"/>
      <c r="D3" s="54"/>
      <c r="E3" s="55"/>
      <c r="F3" s="55"/>
      <c r="G3" s="56" t="str">
        <f t="shared" ref="G3:G32" si="0" xml:space="preserve"> IF(C3=0,"0", J3 / C3)</f>
        <v>0</v>
      </c>
      <c r="H3" s="56" t="str">
        <f t="shared" ref="H3:H33" si="1" xml:space="preserve"> IF(I3=0,"0", J3 / I3)</f>
        <v>0</v>
      </c>
      <c r="I3" s="56"/>
      <c r="J3" s="57"/>
      <c r="K3" s="57"/>
      <c r="L3" s="58"/>
      <c r="M3" s="46"/>
      <c r="N3" s="59"/>
      <c r="O3" s="59"/>
      <c r="P3" s="47"/>
    </row>
    <row r="4" spans="1:17" s="49" customFormat="1" x14ac:dyDescent="0.3">
      <c r="A4" s="38">
        <v>43648</v>
      </c>
      <c r="B4" s="39" t="s">
        <v>21</v>
      </c>
      <c r="C4" s="40"/>
      <c r="D4" s="41"/>
      <c r="E4" s="42"/>
      <c r="F4" s="42"/>
      <c r="G4" s="43" t="str">
        <f t="shared" si="0"/>
        <v>0</v>
      </c>
      <c r="H4" s="43" t="str">
        <f t="shared" si="1"/>
        <v>0</v>
      </c>
      <c r="I4" s="43"/>
      <c r="J4" s="44"/>
      <c r="K4" s="44"/>
      <c r="L4" s="45"/>
      <c r="M4" s="46"/>
      <c r="N4" s="59"/>
      <c r="O4" s="59"/>
      <c r="P4" s="47"/>
    </row>
    <row r="5" spans="1:17" s="49" customFormat="1" x14ac:dyDescent="0.3">
      <c r="A5" s="38">
        <v>43649</v>
      </c>
      <c r="B5" s="39" t="s">
        <v>18</v>
      </c>
      <c r="C5" s="40"/>
      <c r="D5" s="41"/>
      <c r="E5" s="42"/>
      <c r="F5" s="42"/>
      <c r="G5" s="43" t="str">
        <f t="shared" si="0"/>
        <v>0</v>
      </c>
      <c r="H5" s="43" t="str">
        <f t="shared" si="1"/>
        <v>0</v>
      </c>
      <c r="I5" s="43"/>
      <c r="J5" s="44"/>
      <c r="K5" s="44"/>
      <c r="L5" s="45"/>
      <c r="M5" s="46"/>
      <c r="N5" s="47"/>
      <c r="O5" s="47"/>
      <c r="P5" s="47"/>
      <c r="Q5" s="48"/>
    </row>
    <row r="6" spans="1:17" s="49" customFormat="1" x14ac:dyDescent="0.3">
      <c r="A6" s="38">
        <v>43650</v>
      </c>
      <c r="B6" s="39" t="s">
        <v>17</v>
      </c>
      <c r="C6" s="40"/>
      <c r="E6" s="50"/>
      <c r="F6" s="50"/>
      <c r="G6" s="51" t="str">
        <f t="shared" si="0"/>
        <v>0</v>
      </c>
      <c r="H6" s="51" t="str">
        <f t="shared" si="1"/>
        <v>0</v>
      </c>
      <c r="I6" s="51"/>
      <c r="J6" s="44"/>
      <c r="K6" s="44"/>
      <c r="L6" s="52"/>
      <c r="M6" s="46"/>
      <c r="N6" s="47"/>
      <c r="O6" s="47"/>
      <c r="P6" s="47"/>
    </row>
    <row r="7" spans="1:17" s="49" customFormat="1" x14ac:dyDescent="0.3">
      <c r="A7" s="38">
        <v>43651</v>
      </c>
      <c r="B7" s="39" t="s">
        <v>22</v>
      </c>
      <c r="C7" s="40"/>
      <c r="D7" s="41"/>
      <c r="E7" s="42"/>
      <c r="F7" s="42"/>
      <c r="G7" s="43" t="str">
        <f t="shared" si="0"/>
        <v>0</v>
      </c>
      <c r="H7" s="43" t="str">
        <f t="shared" si="1"/>
        <v>0</v>
      </c>
      <c r="I7" s="43"/>
      <c r="J7" s="44"/>
      <c r="K7" s="44"/>
      <c r="L7" s="45"/>
      <c r="M7" s="46"/>
      <c r="N7" s="47"/>
      <c r="O7" s="47"/>
      <c r="P7" s="47"/>
    </row>
    <row r="8" spans="1:17" s="78" customFormat="1" x14ac:dyDescent="0.3">
      <c r="A8" s="68">
        <v>43652</v>
      </c>
      <c r="B8" s="69" t="s">
        <v>20</v>
      </c>
      <c r="C8" s="70"/>
      <c r="D8" s="71"/>
      <c r="E8" s="72"/>
      <c r="F8" s="72"/>
      <c r="G8" s="73" t="str">
        <f t="shared" si="0"/>
        <v>0</v>
      </c>
      <c r="H8" s="73" t="str">
        <f t="shared" si="1"/>
        <v>0</v>
      </c>
      <c r="I8" s="73"/>
      <c r="J8" s="74"/>
      <c r="K8" s="74"/>
      <c r="L8" s="75"/>
      <c r="M8" s="76"/>
      <c r="N8" s="77"/>
      <c r="O8" s="77"/>
      <c r="P8" s="77"/>
    </row>
    <row r="9" spans="1:17" s="89" customFormat="1" x14ac:dyDescent="0.3">
      <c r="A9" s="79">
        <v>43653</v>
      </c>
      <c r="B9" s="80" t="s">
        <v>23</v>
      </c>
      <c r="C9" s="81"/>
      <c r="D9" s="82"/>
      <c r="E9" s="83"/>
      <c r="F9" s="83"/>
      <c r="G9" s="84" t="str">
        <f t="shared" si="0"/>
        <v>0</v>
      </c>
      <c r="H9" s="84" t="str">
        <f t="shared" si="1"/>
        <v>0</v>
      </c>
      <c r="I9" s="84"/>
      <c r="J9" s="85"/>
      <c r="K9" s="85">
        <f>SUM(J3:J8)</f>
        <v>0</v>
      </c>
      <c r="L9" s="86"/>
      <c r="M9" s="87"/>
      <c r="N9" s="88"/>
      <c r="O9" s="88"/>
      <c r="P9" s="88"/>
    </row>
    <row r="10" spans="1:17" s="49" customFormat="1" x14ac:dyDescent="0.3">
      <c r="A10" s="38">
        <v>43654</v>
      </c>
      <c r="B10" s="39" t="s">
        <v>19</v>
      </c>
      <c r="C10" s="40"/>
      <c r="D10" s="41"/>
      <c r="E10" s="42"/>
      <c r="F10" s="42"/>
      <c r="G10" s="43" t="str">
        <f t="shared" si="0"/>
        <v>0</v>
      </c>
      <c r="H10" s="43" t="str">
        <f t="shared" si="1"/>
        <v>0</v>
      </c>
      <c r="I10" s="43"/>
      <c r="J10" s="44"/>
      <c r="K10" s="44"/>
      <c r="L10" s="45"/>
      <c r="M10" s="46"/>
      <c r="N10" s="47"/>
      <c r="O10" s="47"/>
      <c r="P10" s="47"/>
    </row>
    <row r="11" spans="1:17" s="49" customFormat="1" x14ac:dyDescent="0.3">
      <c r="A11" s="38">
        <v>43655</v>
      </c>
      <c r="B11" s="39" t="s">
        <v>21</v>
      </c>
      <c r="C11" s="40"/>
      <c r="D11" s="41"/>
      <c r="E11" s="42"/>
      <c r="F11" s="42"/>
      <c r="G11" s="43" t="str">
        <f t="shared" si="0"/>
        <v>0</v>
      </c>
      <c r="H11" s="43" t="str">
        <f t="shared" si="1"/>
        <v>0</v>
      </c>
      <c r="I11" s="43"/>
      <c r="J11" s="44"/>
      <c r="K11" s="44"/>
      <c r="L11" s="45"/>
      <c r="M11" s="46"/>
      <c r="N11" s="47"/>
      <c r="O11" s="47"/>
      <c r="P11" s="47"/>
    </row>
    <row r="12" spans="1:17" s="49" customFormat="1" x14ac:dyDescent="0.3">
      <c r="A12" s="38">
        <v>43656</v>
      </c>
      <c r="B12" s="39" t="s">
        <v>18</v>
      </c>
      <c r="C12" s="40"/>
      <c r="D12" s="41"/>
      <c r="E12" s="42"/>
      <c r="F12" s="42"/>
      <c r="G12" s="43" t="str">
        <f t="shared" si="0"/>
        <v>0</v>
      </c>
      <c r="H12" s="43" t="str">
        <f t="shared" si="1"/>
        <v>0</v>
      </c>
      <c r="I12" s="43"/>
      <c r="J12" s="44"/>
      <c r="K12" s="44"/>
      <c r="L12" s="45"/>
      <c r="M12" s="46"/>
      <c r="N12" s="59"/>
      <c r="O12" s="59"/>
      <c r="P12" s="47"/>
    </row>
    <row r="13" spans="1:17" s="49" customFormat="1" x14ac:dyDescent="0.3">
      <c r="A13" s="38">
        <v>43657</v>
      </c>
      <c r="B13" s="39" t="s">
        <v>17</v>
      </c>
      <c r="C13" s="40"/>
      <c r="D13" s="41"/>
      <c r="E13" s="42"/>
      <c r="F13" s="42"/>
      <c r="G13" s="43" t="str">
        <f t="shared" si="0"/>
        <v>0</v>
      </c>
      <c r="H13" s="43" t="str">
        <f t="shared" si="1"/>
        <v>0</v>
      </c>
      <c r="I13" s="43"/>
      <c r="J13" s="44"/>
      <c r="K13" s="44"/>
      <c r="L13" s="45"/>
      <c r="M13" s="46"/>
      <c r="N13" s="59"/>
      <c r="O13" s="47"/>
      <c r="P13" s="47"/>
    </row>
    <row r="14" spans="1:17" s="49" customFormat="1" x14ac:dyDescent="0.3">
      <c r="A14" s="38">
        <v>43658</v>
      </c>
      <c r="B14" s="39" t="s">
        <v>22</v>
      </c>
      <c r="C14" s="40"/>
      <c r="D14" s="41"/>
      <c r="E14" s="42"/>
      <c r="F14" s="42"/>
      <c r="G14" s="43" t="str">
        <f t="shared" si="0"/>
        <v>0</v>
      </c>
      <c r="H14" s="43" t="str">
        <f t="shared" si="1"/>
        <v>0</v>
      </c>
      <c r="I14" s="43"/>
      <c r="J14" s="44"/>
      <c r="K14" s="44"/>
      <c r="L14" s="45"/>
      <c r="M14" s="46"/>
      <c r="N14" s="60"/>
      <c r="O14" s="47"/>
      <c r="P14" s="47"/>
    </row>
    <row r="15" spans="1:17" s="78" customFormat="1" x14ac:dyDescent="0.3">
      <c r="A15" s="68">
        <v>43659</v>
      </c>
      <c r="B15" s="69" t="s">
        <v>20</v>
      </c>
      <c r="C15" s="70"/>
      <c r="D15" s="71"/>
      <c r="E15" s="72"/>
      <c r="F15" s="72"/>
      <c r="G15" s="73" t="str">
        <f t="shared" si="0"/>
        <v>0</v>
      </c>
      <c r="H15" s="73" t="str">
        <f t="shared" si="1"/>
        <v>0</v>
      </c>
      <c r="I15" s="73"/>
      <c r="J15" s="74"/>
      <c r="K15" s="74"/>
      <c r="L15" s="75"/>
      <c r="M15" s="76"/>
      <c r="N15" s="77"/>
      <c r="O15" s="77"/>
      <c r="P15" s="77"/>
    </row>
    <row r="16" spans="1:17" s="89" customFormat="1" x14ac:dyDescent="0.3">
      <c r="A16" s="79">
        <v>43660</v>
      </c>
      <c r="B16" s="80" t="s">
        <v>23</v>
      </c>
      <c r="C16" s="81"/>
      <c r="D16" s="82"/>
      <c r="E16" s="83"/>
      <c r="F16" s="83"/>
      <c r="G16" s="84" t="str">
        <f t="shared" si="0"/>
        <v>0</v>
      </c>
      <c r="H16" s="84" t="str">
        <f t="shared" si="1"/>
        <v>0</v>
      </c>
      <c r="I16" s="84"/>
      <c r="J16" s="85"/>
      <c r="K16" s="85">
        <f>SUM(J10:J15)</f>
        <v>0</v>
      </c>
      <c r="L16" s="86"/>
      <c r="M16" s="87"/>
      <c r="N16" s="88"/>
      <c r="O16" s="88"/>
      <c r="P16" s="88"/>
    </row>
    <row r="17" spans="1:16" s="49" customFormat="1" x14ac:dyDescent="0.3">
      <c r="A17" s="38">
        <v>43661</v>
      </c>
      <c r="B17" s="39" t="s">
        <v>19</v>
      </c>
      <c r="C17" s="40"/>
      <c r="D17" s="41"/>
      <c r="E17" s="42"/>
      <c r="F17" s="42"/>
      <c r="G17" s="43" t="str">
        <f t="shared" si="0"/>
        <v>0</v>
      </c>
      <c r="H17" s="43" t="str">
        <f t="shared" si="1"/>
        <v>0</v>
      </c>
      <c r="I17" s="43"/>
      <c r="J17" s="44"/>
      <c r="K17" s="44"/>
      <c r="L17" s="45"/>
      <c r="M17" s="46"/>
      <c r="N17" s="47"/>
      <c r="O17" s="47"/>
      <c r="P17" s="47"/>
    </row>
    <row r="18" spans="1:16" s="49" customFormat="1" x14ac:dyDescent="0.3">
      <c r="A18" s="38">
        <v>43662</v>
      </c>
      <c r="B18" s="39" t="s">
        <v>21</v>
      </c>
      <c r="C18" s="40"/>
      <c r="D18" s="41"/>
      <c r="E18" s="42"/>
      <c r="F18" s="42"/>
      <c r="G18" s="43" t="str">
        <f t="shared" si="0"/>
        <v>0</v>
      </c>
      <c r="H18" s="43" t="str">
        <f t="shared" si="1"/>
        <v>0</v>
      </c>
      <c r="I18" s="43"/>
      <c r="J18" s="44"/>
      <c r="K18" s="44"/>
      <c r="L18" s="45"/>
      <c r="M18" s="46"/>
      <c r="N18" s="47"/>
      <c r="O18" s="47"/>
      <c r="P18" s="47"/>
    </row>
    <row r="19" spans="1:16" s="49" customFormat="1" x14ac:dyDescent="0.3">
      <c r="A19" s="38">
        <v>43663</v>
      </c>
      <c r="B19" s="39" t="s">
        <v>18</v>
      </c>
      <c r="C19" s="40"/>
      <c r="D19" s="41"/>
      <c r="E19" s="42"/>
      <c r="F19" s="42"/>
      <c r="G19" s="43" t="str">
        <f t="shared" si="0"/>
        <v>0</v>
      </c>
      <c r="H19" s="43" t="str">
        <f t="shared" si="1"/>
        <v>0</v>
      </c>
      <c r="I19" s="43"/>
      <c r="J19" s="44"/>
      <c r="K19" s="44"/>
      <c r="L19" s="45"/>
      <c r="M19" s="46"/>
      <c r="N19" s="59"/>
      <c r="O19" s="47"/>
      <c r="P19" s="47"/>
    </row>
    <row r="20" spans="1:16" s="49" customFormat="1" x14ac:dyDescent="0.3">
      <c r="A20" s="38">
        <v>43664</v>
      </c>
      <c r="B20" s="39" t="s">
        <v>17</v>
      </c>
      <c r="C20" s="40"/>
      <c r="D20" s="41"/>
      <c r="E20" s="42"/>
      <c r="F20" s="42"/>
      <c r="G20" s="43" t="str">
        <f t="shared" si="0"/>
        <v>0</v>
      </c>
      <c r="H20" s="43" t="str">
        <f t="shared" si="1"/>
        <v>0</v>
      </c>
      <c r="I20" s="43"/>
      <c r="J20" s="44"/>
      <c r="K20" s="44"/>
      <c r="L20" s="45"/>
      <c r="M20" s="46"/>
      <c r="N20" s="59"/>
      <c r="O20" s="47"/>
      <c r="P20" s="47"/>
    </row>
    <row r="21" spans="1:16" s="49" customFormat="1" x14ac:dyDescent="0.3">
      <c r="A21" s="38">
        <v>43665</v>
      </c>
      <c r="B21" s="39" t="s">
        <v>22</v>
      </c>
      <c r="C21" s="40"/>
      <c r="D21" s="41"/>
      <c r="E21" s="42"/>
      <c r="F21" s="42"/>
      <c r="G21" s="43" t="str">
        <f t="shared" si="0"/>
        <v>0</v>
      </c>
      <c r="H21" s="43" t="str">
        <f t="shared" si="1"/>
        <v>0</v>
      </c>
      <c r="I21" s="43"/>
      <c r="J21" s="44"/>
      <c r="K21" s="44"/>
      <c r="L21" s="45"/>
      <c r="M21" s="46"/>
      <c r="N21" s="47"/>
      <c r="O21" s="47"/>
      <c r="P21" s="47"/>
    </row>
    <row r="22" spans="1:16" s="78" customFormat="1" x14ac:dyDescent="0.3">
      <c r="A22" s="68">
        <v>43666</v>
      </c>
      <c r="B22" s="69" t="s">
        <v>20</v>
      </c>
      <c r="C22" s="70"/>
      <c r="D22" s="71"/>
      <c r="E22" s="72"/>
      <c r="F22" s="72"/>
      <c r="G22" s="73" t="str">
        <f t="shared" si="0"/>
        <v>0</v>
      </c>
      <c r="H22" s="73" t="str">
        <f t="shared" si="1"/>
        <v>0</v>
      </c>
      <c r="I22" s="73"/>
      <c r="J22" s="74"/>
      <c r="K22" s="74"/>
      <c r="L22" s="75"/>
      <c r="M22" s="76"/>
      <c r="N22" s="77"/>
      <c r="O22" s="77"/>
      <c r="P22" s="77"/>
    </row>
    <row r="23" spans="1:16" s="89" customFormat="1" x14ac:dyDescent="0.3">
      <c r="A23" s="79">
        <v>43667</v>
      </c>
      <c r="B23" s="80" t="s">
        <v>23</v>
      </c>
      <c r="C23" s="81"/>
      <c r="D23" s="82"/>
      <c r="E23" s="83"/>
      <c r="F23" s="83"/>
      <c r="G23" s="84" t="str">
        <f t="shared" si="0"/>
        <v>0</v>
      </c>
      <c r="H23" s="84" t="str">
        <f t="shared" si="1"/>
        <v>0</v>
      </c>
      <c r="I23" s="84"/>
      <c r="J23" s="85"/>
      <c r="K23" s="85">
        <f>SUM(J17:J22)</f>
        <v>0</v>
      </c>
      <c r="L23" s="86"/>
      <c r="M23" s="87"/>
      <c r="N23" s="88"/>
      <c r="O23" s="88"/>
      <c r="P23" s="88"/>
    </row>
    <row r="24" spans="1:16" s="49" customFormat="1" x14ac:dyDescent="0.3">
      <c r="A24" s="38">
        <v>43668</v>
      </c>
      <c r="B24" s="39" t="s">
        <v>19</v>
      </c>
      <c r="C24" s="40"/>
      <c r="D24" s="41"/>
      <c r="E24" s="42"/>
      <c r="F24" s="42"/>
      <c r="G24" s="43" t="str">
        <f t="shared" si="0"/>
        <v>0</v>
      </c>
      <c r="H24" s="43" t="str">
        <f t="shared" si="1"/>
        <v>0</v>
      </c>
      <c r="I24" s="43"/>
      <c r="J24" s="44"/>
      <c r="K24" s="44"/>
      <c r="L24" s="45"/>
      <c r="M24" s="46"/>
      <c r="N24" s="47"/>
      <c r="O24" s="47"/>
      <c r="P24" s="47"/>
    </row>
    <row r="25" spans="1:16" s="49" customFormat="1" x14ac:dyDescent="0.3">
      <c r="A25" s="38">
        <v>43669</v>
      </c>
      <c r="B25" s="39" t="s">
        <v>21</v>
      </c>
      <c r="C25" s="40"/>
      <c r="D25" s="41"/>
      <c r="E25" s="42"/>
      <c r="F25" s="42"/>
      <c r="G25" s="43" t="str">
        <f t="shared" si="0"/>
        <v>0</v>
      </c>
      <c r="H25" s="43" t="str">
        <f t="shared" si="1"/>
        <v>0</v>
      </c>
      <c r="I25" s="43"/>
      <c r="J25" s="44"/>
      <c r="K25" s="44"/>
      <c r="L25" s="45"/>
      <c r="M25" s="46"/>
      <c r="N25" s="47"/>
      <c r="O25" s="47"/>
      <c r="P25" s="47"/>
    </row>
    <row r="26" spans="1:16" s="49" customFormat="1" x14ac:dyDescent="0.3">
      <c r="A26" s="38">
        <v>43670</v>
      </c>
      <c r="B26" s="39" t="s">
        <v>18</v>
      </c>
      <c r="C26" s="40"/>
      <c r="D26" s="41"/>
      <c r="E26" s="42"/>
      <c r="F26" s="42"/>
      <c r="G26" s="43" t="str">
        <f t="shared" si="0"/>
        <v>0</v>
      </c>
      <c r="H26" s="43" t="str">
        <f t="shared" si="1"/>
        <v>0</v>
      </c>
      <c r="I26" s="43"/>
      <c r="J26" s="44"/>
      <c r="K26" s="44"/>
      <c r="L26" s="45"/>
      <c r="M26" s="46"/>
      <c r="N26" s="47"/>
      <c r="O26" s="47"/>
      <c r="P26" s="47"/>
    </row>
    <row r="27" spans="1:16" s="49" customFormat="1" x14ac:dyDescent="0.3">
      <c r="A27" s="38">
        <v>43671</v>
      </c>
      <c r="B27" s="39" t="s">
        <v>17</v>
      </c>
      <c r="C27" s="40"/>
      <c r="D27" s="41"/>
      <c r="E27" s="42"/>
      <c r="F27" s="42"/>
      <c r="G27" s="43" t="str">
        <f t="shared" si="0"/>
        <v>0</v>
      </c>
      <c r="H27" s="43" t="str">
        <f t="shared" si="1"/>
        <v>0</v>
      </c>
      <c r="I27" s="43"/>
      <c r="J27" s="44"/>
      <c r="K27" s="44"/>
      <c r="L27" s="45"/>
      <c r="M27" s="46"/>
      <c r="N27" s="47"/>
      <c r="O27" s="47"/>
      <c r="P27" s="47"/>
    </row>
    <row r="28" spans="1:16" s="49" customFormat="1" x14ac:dyDescent="0.3">
      <c r="A28" s="38">
        <v>43672</v>
      </c>
      <c r="B28" s="39" t="s">
        <v>22</v>
      </c>
      <c r="C28" s="40"/>
      <c r="D28" s="41"/>
      <c r="E28" s="42"/>
      <c r="F28" s="42"/>
      <c r="G28" s="43" t="str">
        <f t="shared" si="0"/>
        <v>0</v>
      </c>
      <c r="H28" s="43" t="str">
        <f t="shared" si="1"/>
        <v>0</v>
      </c>
      <c r="I28" s="43"/>
      <c r="J28" s="44"/>
      <c r="K28" s="44"/>
      <c r="L28" s="45"/>
      <c r="M28" s="46"/>
      <c r="N28" s="47"/>
      <c r="O28" s="47"/>
      <c r="P28" s="47"/>
    </row>
    <row r="29" spans="1:16" s="78" customFormat="1" x14ac:dyDescent="0.3">
      <c r="A29" s="68">
        <v>43673</v>
      </c>
      <c r="B29" s="69" t="s">
        <v>20</v>
      </c>
      <c r="C29" s="70"/>
      <c r="D29" s="71"/>
      <c r="E29" s="72"/>
      <c r="F29" s="72"/>
      <c r="G29" s="73" t="str">
        <f t="shared" si="0"/>
        <v>0</v>
      </c>
      <c r="H29" s="73" t="str">
        <f t="shared" si="1"/>
        <v>0</v>
      </c>
      <c r="I29" s="73"/>
      <c r="J29" s="74"/>
      <c r="K29" s="74"/>
      <c r="L29" s="75"/>
      <c r="M29" s="76"/>
      <c r="N29" s="77"/>
      <c r="O29" s="77"/>
      <c r="P29" s="77"/>
    </row>
    <row r="30" spans="1:16" s="89" customFormat="1" x14ac:dyDescent="0.3">
      <c r="A30" s="79">
        <v>43674</v>
      </c>
      <c r="B30" s="80" t="s">
        <v>23</v>
      </c>
      <c r="C30" s="81"/>
      <c r="D30" s="82"/>
      <c r="E30" s="83"/>
      <c r="F30" s="83"/>
      <c r="G30" s="84" t="str">
        <f t="shared" si="0"/>
        <v>0</v>
      </c>
      <c r="H30" s="84" t="str">
        <f t="shared" si="1"/>
        <v>0</v>
      </c>
      <c r="I30" s="84"/>
      <c r="J30" s="85"/>
      <c r="K30" s="85">
        <f>SUM(J24:J29)</f>
        <v>0</v>
      </c>
      <c r="L30" s="86"/>
      <c r="M30" s="87"/>
      <c r="N30" s="88"/>
      <c r="O30" s="88"/>
      <c r="P30" s="88"/>
    </row>
    <row r="31" spans="1:16" s="49" customFormat="1" x14ac:dyDescent="0.3">
      <c r="A31" s="38">
        <v>43675</v>
      </c>
      <c r="B31" s="39" t="s">
        <v>19</v>
      </c>
      <c r="C31" s="40"/>
      <c r="D31" s="41"/>
      <c r="E31" s="42"/>
      <c r="F31" s="42"/>
      <c r="G31" s="64" t="str">
        <f t="shared" si="0"/>
        <v>0</v>
      </c>
      <c r="H31" s="43" t="str">
        <f t="shared" si="1"/>
        <v>0</v>
      </c>
      <c r="I31" s="64"/>
      <c r="J31" s="44"/>
      <c r="K31" s="44"/>
      <c r="L31" s="45"/>
      <c r="M31" s="46"/>
      <c r="N31" s="47"/>
      <c r="O31" s="47"/>
      <c r="P31" s="47"/>
    </row>
    <row r="32" spans="1:16" s="49" customFormat="1" x14ac:dyDescent="0.3">
      <c r="A32" s="38">
        <v>43676</v>
      </c>
      <c r="B32" s="39" t="s">
        <v>21</v>
      </c>
      <c r="C32" s="40"/>
      <c r="D32" s="41"/>
      <c r="E32" s="42"/>
      <c r="F32" s="42"/>
      <c r="G32" s="64" t="str">
        <f t="shared" si="0"/>
        <v>0</v>
      </c>
      <c r="H32" s="43" t="str">
        <f t="shared" si="1"/>
        <v>0</v>
      </c>
      <c r="I32" s="64"/>
      <c r="J32" s="44"/>
      <c r="K32" s="44"/>
      <c r="L32" s="67"/>
      <c r="M32" s="46"/>
      <c r="N32" s="47"/>
      <c r="O32" s="47"/>
      <c r="P32" s="47"/>
    </row>
    <row r="33" spans="1:16" s="49" customFormat="1" x14ac:dyDescent="0.3">
      <c r="A33" s="38">
        <v>43677</v>
      </c>
      <c r="B33" s="39" t="s">
        <v>18</v>
      </c>
      <c r="C33" s="61"/>
      <c r="D33" s="62"/>
      <c r="E33" s="63"/>
      <c r="F33" s="63"/>
      <c r="G33" s="64" t="str">
        <f xml:space="preserve"> IF(C33=0,"0", J36 / C33)</f>
        <v>0</v>
      </c>
      <c r="H33" s="43" t="str">
        <f t="shared" si="1"/>
        <v>0</v>
      </c>
      <c r="I33" s="64"/>
      <c r="J33" s="65"/>
      <c r="K33" s="65"/>
      <c r="L33" s="67"/>
      <c r="M33" s="66"/>
      <c r="N33" s="47"/>
      <c r="O33" s="47"/>
      <c r="P33" s="47"/>
    </row>
    <row r="34" spans="1:16" s="49" customFormat="1" x14ac:dyDescent="0.3">
      <c r="A34" s="90"/>
      <c r="B34" s="91"/>
      <c r="C34" s="61"/>
      <c r="D34" s="62"/>
      <c r="E34" s="63"/>
      <c r="F34" s="63"/>
      <c r="G34" s="28"/>
      <c r="H34" s="28"/>
      <c r="I34" s="64"/>
      <c r="J34" s="65"/>
      <c r="K34" s="44">
        <f>SUM(J31:J33)</f>
        <v>0</v>
      </c>
      <c r="L34" s="92"/>
      <c r="M34" s="93"/>
      <c r="N34" s="47"/>
      <c r="O34" s="47"/>
      <c r="P34" s="47"/>
    </row>
    <row r="35" spans="1:16" ht="18.75" x14ac:dyDescent="0.3">
      <c r="A35" s="23"/>
      <c r="B35" s="35"/>
      <c r="C35" s="24">
        <f>SUM(C3:C32)</f>
        <v>0</v>
      </c>
      <c r="D35" s="24">
        <f>SUM(D3:D32)</f>
        <v>0</v>
      </c>
      <c r="E35" s="25">
        <f>SUM(E3:E32)</f>
        <v>0</v>
      </c>
      <c r="F35" s="25">
        <f>SUM(F3:F32)</f>
        <v>0</v>
      </c>
      <c r="G35" s="28" t="e">
        <f>AVERAGE(G3:G32)</f>
        <v>#DIV/0!</v>
      </c>
      <c r="H35" s="28" t="e">
        <f>AVERAGE(H3:H32)</f>
        <v>#DIV/0!</v>
      </c>
      <c r="I35" s="29" t="e">
        <f>AVERAGE(I3:I33)</f>
        <v>#DIV/0!</v>
      </c>
      <c r="J35" s="30">
        <f>SUM(J3:J33)</f>
        <v>0</v>
      </c>
      <c r="K35" s="37"/>
      <c r="L35" s="26">
        <f>SUM(L3:L33)-M35</f>
        <v>0</v>
      </c>
      <c r="M35" s="27">
        <f>SUM(M3:M33)</f>
        <v>0</v>
      </c>
    </row>
    <row r="36" spans="1:16" ht="25.5" customHeight="1" x14ac:dyDescent="0.15">
      <c r="A36" s="2"/>
      <c r="B36" s="12"/>
      <c r="C36" s="14"/>
      <c r="D36" s="3" t="e">
        <f>D35/C35</f>
        <v>#DIV/0!</v>
      </c>
      <c r="E36" s="4" t="e">
        <f>E35/C35</f>
        <v>#DIV/0!</v>
      </c>
      <c r="F36" s="4" t="e">
        <f>F35/C35</f>
        <v>#DIV/0!</v>
      </c>
      <c r="G36" s="33"/>
      <c r="H36" s="31"/>
      <c r="I36" s="31"/>
      <c r="J36" s="32" t="e">
        <f>AVERAGE(J3:J32)</f>
        <v>#DIV/0!</v>
      </c>
      <c r="K36" s="32"/>
      <c r="L36" s="14"/>
      <c r="M36" s="5"/>
    </row>
    <row r="37" spans="1:16" ht="26.25" customHeight="1" x14ac:dyDescent="0.3">
      <c r="A37" s="15" t="s">
        <v>9</v>
      </c>
      <c r="B37" s="17" t="s">
        <v>0</v>
      </c>
      <c r="C37" s="17"/>
      <c r="D37" s="17"/>
      <c r="E37" s="17"/>
      <c r="F37" s="17"/>
      <c r="G37" s="17"/>
      <c r="H37" s="17"/>
      <c r="I37" s="17"/>
      <c r="J37" s="17"/>
      <c r="K37" s="17"/>
      <c r="L37" s="19" t="e">
        <f>L35/J35</f>
        <v>#DIV/0!</v>
      </c>
      <c r="M37" s="21"/>
    </row>
    <row r="38" spans="1:16" ht="31.5" x14ac:dyDescent="0.3">
      <c r="A38" s="1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20"/>
      <c r="M38" s="22"/>
    </row>
  </sheetData>
  <mergeCells count="1">
    <mergeCell ref="B1:M1"/>
  </mergeCells>
  <phoneticPr fontId="33" type="noConversion"/>
  <pageMargins left="0.69999998807907104" right="0.69999998807907104" top="0.75" bottom="0.75" header="0.30000001192092896" footer="0.30000001192092896"/>
  <pageSetup paperSize="9" orientation="portrait" horizontalDpi="200" verticalDpi="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11월</vt:lpstr>
      <vt:lpstr>원본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revision>4</cp:revision>
  <cp:lastPrinted>2022-11-29T11:55:38Z</cp:lastPrinted>
  <dcterms:created xsi:type="dcterms:W3CDTF">2006-09-13T11:19:49Z</dcterms:created>
  <dcterms:modified xsi:type="dcterms:W3CDTF">2023-01-06T19:00:42Z</dcterms:modified>
</cp:coreProperties>
</file>