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d7ff6dae2d46e1" /></Relationships>
</file>

<file path=xl/workbook.xml><?xml version="1.0" encoding="utf-8"?>
<x:workbook xmlns:x="http://schemas.openxmlformats.org/spreadsheetml/2006/main">
  <x:sheets>
    <x:sheet xmlns:r="http://schemas.openxmlformats.org/officeDocument/2006/relationships" name="Kế hoạch kinh doanh" sheetId="2" r:id="R31859aac35254273"/>
    <x:sheet xmlns:r="http://schemas.openxmlformats.org/officeDocument/2006/relationships" name="Kế hoạch tài chính" sheetId="3" r:id="Rf3b114699dd24238"/>
    <x:sheet xmlns:r="http://schemas.openxmlformats.org/officeDocument/2006/relationships" name="Kế hoạch tài chính Needly（Copy）" sheetId="4" r:id="R5ea8c28102fe4e41"/>
    <x:sheet xmlns:r="http://schemas.openxmlformats.org/officeDocument/2006/relationships" name="KH doanh thu và P&amp;L" sheetId="5" r:id="R6ee4e9b1cbdf48ac"/>
    <x:sheet xmlns:r="http://schemas.openxmlformats.org/officeDocument/2006/relationships" name="Giá Needly đơn đầu" sheetId="6" r:id="R524027c3a7b24022"/>
    <x:sheet xmlns:r="http://schemas.openxmlformats.org/officeDocument/2006/relationships" name="Phân tích từ khóa_Đối thủ cạnh tranh" sheetId="7" r:id="Rd31241b4a18245f0"/>
    <x:sheet xmlns:r="http://schemas.openxmlformats.org/officeDocument/2006/relationships" name="Nhân sự dự án" sheetId="8" r:id="R9fd9283893874666"/>
    <x:sheet xmlns:r="http://schemas.openxmlformats.org/officeDocument/2006/relationships" name="Đối thủ" sheetId="9" r:id="R6a440e1f15994069"/>
    <x:sheet xmlns:r="http://schemas.openxmlformats.org/officeDocument/2006/relationships" name="Timeline" sheetId="10" r:id="R50afca19e7224873"/>
  </x:sheets>
</x:workbook>
</file>

<file path=xl/sharedStrings.xml><?xml version="1.0" encoding="utf-8"?>
<x:sst xmlns:x="http://schemas.openxmlformats.org/spreadsheetml/2006/main">
  <x:si>
    <x:t xml:space="preserve">KẾ HOẠCH KINH DOANH VÀ THÂM NHẬP THỊ TRƯỜNG TRONG 12 THÁNG</x:t>
  </x:si>
  <x:si>
    <x:t xml:space="preserve">Thời gian thực hiện</x:t>
  </x:si>
  <x:si>
    <x:t xml:space="preserve">12 tháng</x:t>
  </x:si>
  <x:si>
    <x:t xml:space="preserve">Mô hình kinh doanh</x:t>
  </x:si>
  <x:si>
    <x:t xml:space="preserve">Phân phối độc quyền &amp; phát triển thương hiệu NEEDLY tại Việt Nam</x:t>
  </x:si>
  <x:si>
    <x:t xml:space="preserve">Chiến lược kinh doanh</x:t>
  </x:si>
  <x:si>
    <x:t xml:space="preserve">Online First -&gt; Test -&gt; Prove -&gt; Scale -&gt; Offline</x:t>
  </x:si>
  <x:si>
    <x:t xml:space="preserve">I. EXECUTIVE SUMMARY</x:t>
  </x:si>
  <x:si>
    <x:t xml:space="preserve">1. Thương hiệu</x:t>
  </x:si>
  <x:si>
    <x:t xml:space="preserve">NEEDLY là thương hiệu skincare Hàn Quốc định vị xoay quanh triết lý lựa chọn những thành phần thực sự cần thiết, tập trung vào hiệu quả, sự cân bằng của làn da và công thức có chủ đích. Brand hiện có danh mục rộng gồm skincare, cleansing, patch và các dòng chăm sóc khác</x:t>
  </x:si>
  <x:si>
    <x:t xml:space="preserve">2. Định vị</x:t>
  </x:si>
  <x:si>
    <x:r>
      <x:rPr>
        <x:b/>
        <x:i/>
        <x:sz val="10"/>
      </x:rPr>
      <x:t xml:space="preserve">Thương hiệu </x:t>
    </x:r>
    <x:r>
      <x:rPr>
        <x:b/>
        <x:i/>
        <x:sz val="10"/>
      </x:rPr>
      <x:t xml:space="preserve">mỹ phẩm đơn giản (Minimalist Skincare), tập trung vào làm sạch sâu, cân bằng pH, dưỡng ẩm dịu nhẹ và chăm sóc hàng rào bảo vệ da
</x:t>
    </x:r>
    <x:r>
      <x:rPr>
        <x:b/>
        <x:i/>
        <x:sz val="10"/>
      </x:rPr>
      <x:t xml:space="preserve">- Chỉ chọn điều thuần túy
- Tối ưu bảng thành phần
- Cân bằng chuẩn xác
- Chăm sóc da hiệu quả cao</x:t>
    </x:r>
  </x:si>
  <x:si>
    <x:t xml:space="preserve">3. Mục tiêu</x:t>
  </x:si>
  <x:si>
    <x:t xml:space="preserve">Xây dựng thương hiệu, tìm đúng khách hàng, xác định sản phẩm chủ lực, xây dựng kênh bán, tạo nhu cầu, ra mắt sản phẩm và chứng minh khả năng phát triển thương hiệu tại Việt Nam.</x:t>
  </x:si>
  <x:si>
    <x:t xml:space="preserve">Xây dựng một công cụ bán hàng/ công thức bán hàng có thể lặp lại</x:t>
  </x:si>
  <x:si>
    <x:r>
      <x:rPr>
        <x:b/>
        <x:i/>
        <x:sz val="10"/>
      </x:rPr>
      <x:t xml:space="preserve">5 mục tiêu chiến lược</x:t>
    </x:r>
    <x:r>
      <x:rPr>
        <x:b/>
        <x:i/>
        <x:sz val="10"/>
      </x:rPr>
      <x:t xml:space="preserve">:
1. Xác định target consumer phù hợp nhất với NEEDLY
2. Xác định 4–6 Hero Products có khả năng dẫn dắt thương hiệu
3. Kiểm chứng product-market fit thông qua TikTok Shop, Shopee, KOL/KOC và social commerce
4. Chuẩn bị nền tảng để mở rộng bán lẻ và các kênh phân phối khác sau khi xác thực giai đoạn 1</x:t>
    </x:r>
  </x:si>
  <x:si>
    <x:t xml:space="preserve">II. MARKET OPPORTUNITY</x:t>
  </x:si>
  <x:si>
    <x:t xml:space="preserve">Tốc độ tăng trưởng TMĐT</x:t>
  </x:si>
  <x:si>
    <x:r>
      <x:rPr>
        <x:b/>
        <x:i/>
        <x:sz val="10"/>
      </x:rPr>
      <x:t xml:space="preserve">Trong 6 tháng đầu năm, làm đẹp tiếp tục dẫn đầu doanh thu với 49.507 tỷ đồng, tăng 38.4% so với cùng kỳ. Trong đó ngành Beauty (không bao gồm Personal Care) đã đạt mốc 1,31 tỷ USD GMV (32.750 tỷ VND). Trong đó, Shopee vẫn tiếp tục giữ vị trí số một thị phần với 52,6%, tuy nhiên đã giảm nhẹ so với cùng kỳ năm 2025. Ngược lại, TikTok Shop tăng từ 44,5% lên 46,5%, tiếp tục thu hẹp khoảng cách với nền tảng dẫn đầu.
</x:t>
    </x:r>
    <x:r>
      <x:rPr>
        <x:b/>
        <x:i/>
        <x:sz val="10"/>
      </x:rPr>
      <x:t xml:space="preserve">(Theo Metric và YouNet ECI)</x:t>
    </x:r>
  </x:si>
  <x:si>
    <x:t xml:space="preserve">Quy mô, tốc độ tăng tưởng</x:t>
  </x:si>
  <x:si>
    <x:r>
      <x:rPr>
        <x:b/>
        <x:i/>
        <x:sz val="10"/>
      </x:rPr>
      <x:t xml:space="preserve">Dự kiến thị trường chăm sóc da tại Việt Nam sẽ đạt doanh thu 874,53 triệu USD (~22.703 nghìn tỷ VND) vào năm 2026, tốc độ tăng trưởng kép hằng năm 2.94% (CAGR 2026-2031)
</x:t>
    </x:r>
    <x:r>
      <x:rPr>
        <x:b/>
        <x:i/>
        <x:sz val="10"/>
      </x:rPr>
      <x:t xml:space="preserve">(Nguồn Statista)</x:t>
    </x:r>
  </x:si>
  <x:si>
    <x:t xml:space="preserve">Thị trường chăm sóc da TMĐT (7 tháng đầu năm 2026)</x:t>
  </x:si>
  <x:si>
    <x:r>
      <x:rPr>
        <x:b/>
        <x:i/>
        <x:sz val="10"/>
      </x:rPr>
      <x:t xml:space="preserve">1. Doanh thu</x:t>
    </x:r>
    <x:r>
      <x:rPr>
        <x:b/>
        <x:i/>
        <x:sz val="10"/>
      </x:rPr>
      <x:t xml:space="preserve">: Thị trường Chăm sóc da trên TMĐT duy trì đà tăng trưởng ổn định, đạt 18,7 nghìn tỷ đồng sau 7 tháng, tăng 33,6% so với cùng kỳ năm 2025. với 72,7 triệu sản phẩm bán ra (+7,4%)
=&gt; </x:t>
    </x:r>
    <x:r>
      <x:rPr>
        <x:b/>
        <x:i/>
        <x:sz val="10"/>
      </x:rPr>
      <x:t xml:space="preserve">Giá trị trung bình mỗi đơn hàng đang có xu hướng tăng lên
</x:t>
    </x:r>
    <x:r>
      <x:rPr>
        <x:b/>
        <x:i/>
        <x:sz val="10"/>
      </x:rPr>
      <x:t xml:space="preserve">2. Thị phần</x:t>
    </x:r>
    <x:r>
      <x:rPr>
        <x:b/>
        <x:i/>
        <x:sz val="10"/>
      </x:rPr>
      <x:t xml:space="preserve">: Shopee 49% </x:t>
    </x:r>
    <x:r>
      <x:rPr>
        <x:b/>
        <x:i/>
        <x:sz val="10"/>
      </x:rPr>
      <x:t xml:space="preserve">(+12,87%)</x:t>
    </x:r>
    <x:r>
      <x:rPr>
        <x:b/>
        <x:i/>
        <x:sz val="10"/>
      </x:rPr>
      <x:t xml:space="preserve">, TikTok Shop 50% </x:t>
    </x:r>
    <x:r>
      <x:rPr>
        <x:b/>
        <x:i/>
        <x:sz val="10"/>
      </x:rPr>
      <x:t xml:space="preserve">(+67,67%)</x:t>
    </x:r>
    <x:r>
      <x:rPr>
        <x:b/>
        <x:i/>
        <x:sz val="10"/>
      </x:rPr>
      <x:t xml:space="preserve">, còn lại khoảng 1% thuộc về các sàn khác. Riêng trên Tiktok shop, thị phần chăm sóc da chiếm tới 50 -51%
</x:t>
    </x:r>
    <x:r>
      <x:rPr>
        <x:b/>
        <x:i/>
        <x:sz val="10"/>
      </x:rPr>
      <x:t xml:space="preserve">3. Top thương hiệu trên Tiktokshop
</x:t>
    </x:r>
    <x:r>
      <x:rPr>
        <x:b/>
        <x:i/>
        <x:sz val="10"/>
      </x:rPr>
      <x:t xml:space="preserve">- Lubylab 462,2 tỷ VND (+545,57%)
- d’Alba (+179,16%)
- CeraVe (+148,39%)
- La Roche-Posay 212,1 tỷ VND (+141,17%)
- Olay 219,3 tỷ VND (+130,09%) 
- Cocoon 288,3 tỷ VND (+104,07%)
</x:t>
    </x:r>
    <x:r>
      <x:rPr>
        <x:b/>
        <x:i/>
        <x:sz val="10"/>
      </x:rPr>
      <x:t xml:space="preserve">(Nguồn Metric)</x:t>
    </x:r>
  </x:si>
  <x:si>
    <x:r>
      <x:rPr>
        <x:b/>
        <x:i/>
        <x:sz val="10"/>
      </x:rPr>
      <x:t xml:space="preserve">- Toner Pad:</x:t>
    </x:r>
    <x:r>
      <x:rPr>
        <x:b/>
        <x:i/>
        <x:sz val="10"/>
      </x:rPr>
      <x:t xml:space="preserve"> Repiel, Lybylab, Colorkey, Emmie by Happyskin, Torriden, Medidheal, Abib, Cenimax, One's Day you, Skinfood
</x:t>
    </x:r>
    <x:r>
      <x:rPr>
        <x:b/>
        <x:i/>
        <x:sz val="10"/>
      </x:rPr>
      <x:t xml:space="preserve">- Tonner:</x:t>
    </x:r>
    <x:r>
      <x:rPr>
        <x:b/>
        <x:i/>
        <x:sz val="10"/>
      </x:rPr>
      <x:t xml:space="preserve"> Cocoon, Klairs, Obagi, Caryophy, CNP, D'alba
- Serum: D'alba, Olay, Loreal, Larocheposay, Torriden
</x:t>
    </x:r>
    <x:r>
      <x:rPr>
        <x:b/>
        <x:i/>
        <x:sz val="10"/>
      </x:rPr>
      <x:t xml:space="preserve">- Ampoule:</x:t>
    </x:r>
    <x:r>
      <x:rPr>
        <x:b/>
        <x:i/>
        <x:sz val="10"/>
      </x:rPr>
      <x:t xml:space="preserve"> Luby Lab, La Bonita, Skin1004, Hannaholala, Angel'S Liquid, Torriden, Wonjin Effect
</x:t>
    </x:r>
    <x:r>
      <x:rPr>
        <x:b/>
        <x:i/>
        <x:sz val="10"/>
      </x:rPr>
      <x:t xml:space="preserve">- Kem dưỡng:</x:t>
    </x:r>
    <x:r>
      <x:rPr>
        <x:b/>
        <x:i/>
        <x:sz val="10"/>
      </x:rPr>
      <x:t xml:space="preserve"> Olay, La Roche-Posay, Obagi, L'Oreal Paris, Pond'S, Torriden, Hada Labo, D'Alba
</x:t>
    </x:r>
    <x:r>
      <x:rPr>
        <x:b/>
        <x:i/>
        <x:sz val="10"/>
      </x:rPr>
      <x:t xml:space="preserve">- Kem dưỡng ẩm:</x:t>
    </x:r>
    <x:r>
      <x:rPr>
        <x:b/>
        <x:i/>
        <x:sz val="10"/>
      </x:rPr>
      <x:t xml:space="preserve"> Olay, La Roche-Posay, Embryolisse, Hada Labo, Paula'S Choice, Cỏ Mềm, Forencos, Beplain, Neutrogena, Azderma
</x:t>
    </x:r>
    <x:r>
      <x:rPr>
        <x:b/>
        <x:i/>
        <x:sz val="10"/>
      </x:rPr>
      <x:t xml:space="preserve">- Mặt nạ:</x:t>
    </x:r>
    <x:r>
      <x:rPr>
        <x:b/>
        <x:i/>
        <x:sz val="10"/>
      </x:rPr>
      <x:t xml:space="preserve"> Colorkey, Emmié By Happyskin, Lanbena, Keyshu, Cocoon, Bnbg
</x:t>
    </x:r>
    <x:r>
      <x:rPr>
        <x:b/>
        <x:i/>
        <x:sz val="10"/>
      </x:rPr>
      <x:t xml:space="preserve">- Mặt nạ collagen: </x:t>
    </x:r>
    <x:r>
      <x:rPr>
        <x:b/>
        <x:i/>
        <x:sz val="10"/>
      </x:rPr>
      <x:t xml:space="preserve">Lanbena, Medianswer, D'Alba, Bioaqua, Iston, Arocell, Laneige, Banobagi, Seyoul, Sadoer
</x:t>
    </x:r>
    <x:r>
      <x:rPr>
        <x:b/>
        <x:i/>
        <x:sz val="10"/>
      </x:rPr>
      <x:t xml:space="preserve">- Mặt nạ dưỡng ẩm:</x:t>
    </x:r>
    <x:r>
      <x:rPr>
        <x:b/>
        <x:i/>
        <x:sz val="10"/>
      </x:rPr>
      <x:t xml:space="preserve"> Colorkey, Keyshu, Emmié By Happyskin, Lanbena, Lucenbase, Colorkey Luminous
</x:t>
    </x:r>
    <x:r>
      <x:rPr>
        <x:b/>
        <x:i/>
        <x:sz val="10"/>
      </x:rPr>
      <x:t xml:space="preserve">- Sữa rửa mặt:</x:t>
    </x:r>
    <x:r>
      <x:rPr>
        <x:b/>
        <x:i/>
        <x:sz val="10"/>
      </x:rPr>
      <x:t xml:space="preserve"> Cerave, Simple, Cocoon, Hada Labo, Cetaphil, The Cafuné, Cỏ Mềm, Compliment, Colorkey, Laboratorios Babé
</x:t>
    </x:r>
    <x:r>
      <x:rPr>
        <x:b/>
        <x:i/>
        <x:sz val="10"/>
      </x:rPr>
      <x:t xml:space="preserve">- Kem chống nắng:</x:t>
    </x:r>
    <x:r>
      <x:rPr>
        <x:b/>
        <x:i/>
        <x:sz val="10"/>
      </x:rPr>
      <x:t xml:space="preserve"> Beplain, D'Alba, Anessa, Sunplay, Luby Lab, Make P:Rem, La Roche-Posay, Cỏ Mềm, Skin1004, Cell Fusion C.
</x:t>
    </x:r>
    <x:r>
      <x:rPr>
        <x:b/>
        <x:i/>
        <x:sz val="10"/>
      </x:rPr>
      <x:t xml:space="preserve">- Nước tẩy trang:</x:t>
    </x:r>
    <x:r>
      <x:rPr>
        <x:b/>
        <x:i/>
        <x:sz val="10"/>
      </x:rPr>
      <x:t xml:space="preserve"> Cocoon, Garnier, La Roche-Posay, L'Oreal Paris, Colorkey, M Milaganics Herbally Inspired, Simple, Vacure: Treat, Truenano</x:t>
    </x:r>
  </x:si>
  <x:si>
    <x:r>
      <x:rPr>
        <x:b/>
        <x:i/>
        <x:sz val="10"/>
      </x:rPr>
      <x:t xml:space="preserve">Digital commerce, đặc biệt TikTok Shop và Shopee, nên là nền tảng kiểm chứng đầu tiên của NEEDLY</x:t>
    </x:r>
    <x:r>
      <x:rPr>
        <x:b/>
        <x:i/>
        <x:sz val="10"/>
      </x:rPr>
      <x:t xml:space="preserve">. Tuy nhiên, không nên phụ thuộc vào một nền tảng duy nhất. Dữ liệu 2026 cho thấy Shopee và TikTok Shop đang khá cân bằng trong ngành skincare, vì vậy chiến lược phù hợp hơn là TikTok-led + Shopee-supported, sau đó mở rộng retail.</x:t>
    </x:r>
  </x:si>
  <x:si>
    <x:t xml:space="preserve">Xu hướng tiêu dùng</x:t>
  </x:si>
  <x:si>
    <x:r>
      <x:rPr>
        <x:b/>
        <x:i/>
        <x:sz val="10"/>
      </x:rPr>
      <x:t xml:space="preserve">Người tiêu dùng tập trung vào các lợi ích cốt lõi và luân phiên sử dụng các giải pháp chuyên biệt cho từng vấn đề. </x:t>
    </x:r>
    <x:r>
      <x:rPr>
        <x:b/>
        <x:i/>
        <x:sz val="10"/>
      </x:rPr>
      <x:t xml:space="preserve">Dưỡng ẩm, làm sáng da và cải thiện kết cấu da</x:t>
    </x:r>
    <x:r>
      <x:rPr>
        <x:b/>
        <x:i/>
        <x:sz val="10"/>
      </x:rPr>
      <x:t xml:space="preserve"> là những nhu cầu cơ bản đối với tất cả các nhóm khách hàng</x:t>
    </x:r>
  </x:si>
  <x:si>
    <x:r>
      <x:rPr>
        <x:b/>
        <x:i/>
        <x:sz val="10"/>
      </x:rPr>
      <x:t xml:space="preserve">71% duy trì một quy trình chăm sóc da mở rộng với nhiều bước, vượt xa các bước làm sạch cơ bản (chỉ dùng sữa rửa mặt, tẩy trang, KCN).
=&gt; Thị trường đã chuyển dịch từ Mở rộng chu trình (Routine Expansion) sang Thấu hiểu &amp; Tích hợp chu trình (Routine Integration).
Thương hiệu muốn bứt phá tăng trưởng phải </x:t>
    </x:r>
    <x:r>
      <x:rPr>
        <x:b/>
        <x:i/>
        <x:sz val="10"/>
      </x:rPr>
      <x:t xml:space="preserve">tạo ra sản phẩm thông minh hơn, tinh gọn hơn và dễ dán nhãn vào thói quen hàng ngày của người tiêu dùng, thay vì bắt họ học lại một quy trình phức tạp mới</x:t>
    </x:r>
  </x:si>
  <x:si>
    <x:r>
      <x:rPr>
        <x:b/>
        <x:i/>
        <x:sz val="10"/>
      </x:rPr>
      <x:t xml:space="preserve">1. </x:t>
    </x:r>
    <x:r>
      <x:rPr>
        <x:b/>
        <x:i/>
        <x:sz val="10"/>
      </x:rPr>
      <x:t xml:space="preserve">Sữa rửa mặt, KCN</x:t>
    </x:r>
    <x:r>
      <x:rPr>
        <x:b/>
        <x:i/>
        <x:sz val="10"/>
      </x:rPr>
      <x:t xml:space="preserve"> là nhóm sản phẩm có tần suất sử dụng cao nhất, nhưng lại dừng mức chi tiêu trung bình
=&gt;  </x:t>
    </x:r>
    <x:r>
      <x:rPr>
        <x:b/>
        <x:i/>
        <x:sz val="10"/>
      </x:rPr>
      <x:t xml:space="preserve">Đóng vai trò là yếu tố thúc đẩy thói quen sử dụng hơn là yếu tố tạo ra giá trị.</x:t>
    </x:r>
    <x:r>
      <x:rPr>
        <x:b/>
        <x:i/>
        <x:sz val="10"/>
      </x:rPr>
      <x:t xml:space="preserve"> 
2. </x:t>
    </x:r>
    <x:r>
      <x:rPr>
        <x:b/>
        <x:i/>
        <x:sz val="10"/>
      </x:rPr>
      <x:t xml:space="preserve">Tinh chất/serum và kem dưỡng mắt</x:t>
    </x:r>
    <x:r>
      <x:rPr>
        <x:b/>
        <x:i/>
        <x:sz val="10"/>
      </x:rPr>
      <x:t xml:space="preserve"> có mức chi tiêu cao nhất bất chấp tần suất sử dụng thấp hơn
=&gt; Sẵn sàng trả tiền cho hiệu quả nhắm mục tiêu, chứ không phải cho các bước thao tác thông thường hơn
3. </x:t>
    </x:r>
    <x:r>
      <x:rPr>
        <x:b/>
        <x:i/>
        <x:sz val="10"/>
      </x:rPr>
      <x:t xml:space="preserve">Mặt nạ và sản phẩm tẩy tế bào chết</x:t>
    </x:r>
    <x:r>
      <x:rPr>
        <x:b/>
        <x:i/>
        <x:sz val="10"/>
      </x:rPr>
      <x:t xml:space="preserve"> có tần suất sử dụng thấp, chi phí thấp và mức độ cần thiết thấp 
=&gt; Hoạt động như các sản phẩm thu hút mang tính chiến thuật hơn là động lực tăng trưởng dài hạn.</x:t>
    </x:r>
  </x:si>
  <x:si>
    <x:r>
      <x:rPr>
        <x:b/>
        <x:i/>
        <x:sz val="10"/>
      </x:rPr>
      <x:t xml:space="preserve">1. Niềm tin là yếu tố quyết định thành công của việc mua hàng — bạn bè/gia đình và chuyên viên tư vấn là những nhân tố then chốt giúp chuyển đổi khách hàng thành khách hàng thực sự đối với các sản phẩm giải quyết vấn đề
2. Xây dựng niềm tin từ </x:t>
    </x:r>
    <x:r>
      <x:rPr>
        <x:b/>
        <x:i/>
        <x:sz val="10"/>
      </x:rPr>
      <x:t xml:space="preserve">bằng chứng người tiêu dùng, sự tư vấn phù hợp với da và trải nghiệm thực tế</x:t>
    </x:r>
  </x:si>
  <x:si>
    <x:t xml:space="preserve">Khi mà AI phát triển mạnh như vũ bão tạo ra nhiều trải nghiệm mua hàng, sự dịch chuyển kênh truyền thông, thì những trải nghiệm thật cực kỳ đáng giá</x:t>
  </x:si>
  <x:si>
    <x:r>
      <x:rPr>
        <x:b/>
        <x:i/>
        <x:sz val="10"/>
      </x:rPr>
      <x:t xml:space="preserve">Khi lựa chọn sản phẩm chăm sóc da, các thương hiệu nên tập trung vào </x:t>
    </x:r>
    <x:r>
      <x:rPr>
        <x:b/>
        <x:i/>
        <x:sz val="10"/>
      </x:rPr>
      <x:t xml:space="preserve">giá trị nội tại của sản phẩm </x:t>
    </x:r>
    <x:r>
      <x:rPr>
        <x:b/>
        <x:i/>
        <x:sz val="10"/>
      </x:rPr>
      <x:t xml:space="preserve">— </x:t>
    </x:r>
    <x:r>
      <x:rPr>
        <x:b/>
        <x:i/>
        <x:sz val="10"/>
      </x:rPr>
      <x:t xml:space="preserve">những gì sản phẩm tuyên bố có thể làm và cách thức hoạt động của nó — thay vì các lời chứng thực bên ngoài (KOL/ KOC, chuyên gia, bác sĩ)</x:t>
    </x:r>
  </x:si>
  <x:si>
    <x:r>
      <x:rPr>
        <x:b/>
        <x:i/>
        <x:sz val="10"/>
      </x:rPr>
      <x:t xml:space="preserve">Các </x:t>
    </x:r>
    <x:r>
      <x:rPr>
        <x:b/>
        <x:i/>
        <x:sz val="10"/>
      </x:rPr>
      <x:t xml:space="preserve">thành phầ</x:t>
    </x:r>
    <x:r>
      <x:rPr>
        <x:b/>
        <x:i/>
        <x:sz val="10"/>
      </x:rPr>
      <x:t xml:space="preserve">n đóng vai trò như một bộ lọc nhanh để đánh giá sự phù hợp — </x:t>
    </x:r>
    <x:r>
      <x:rPr>
        <x:b/>
        <x:i/>
        <x:sz val="10"/>
      </x:rPr>
      <x:t xml:space="preserve">người tiêu dùng sử dụng chúng để lựa chọn sản phẩm phù hợp với nhu cầu của làn da</x:t>
    </x:r>
    <x:r>
      <x:rPr>
        <x:b/>
        <x:i/>
        <x:sz val="10"/>
      </x:rPr>
      <x:t xml:space="preserve">, chứ không phải để đánh giá công thức một cách khoa học.</x:t>
    </x:r>
  </x:si>
  <x:si>
    <x:r>
      <x:rPr>
        <x:b/>
        <x:i/>
        <x:sz val="10"/>
      </x:rPr>
      <x:t xml:space="preserve">Kiến thức về thành phần</x:t>
    </x:r>
    <x:r>
      <x:rPr>
        <x:b/>
        <x:i/>
        <x:sz val="10"/>
      </x:rPr>
      <x:t xml:space="preserve"> mang </x:t>
    </x:r>
    <x:r>
      <x:rPr>
        <x:b/>
        <x:i/>
        <x:sz val="10"/>
      </x:rPr>
      <x:t xml:space="preserve">tính chức năng</x:t>
    </x:r>
    <x:r>
      <x:rPr>
        <x:b/>
        <x:i/>
        <x:sz val="10"/>
      </x:rPr>
      <x:t xml:space="preserve">, không phải kỹ thuật — người tiêu dùng không giải mã công thức, họ chỉ </x:t>
    </x:r>
    <x:r>
      <x:rPr>
        <x:b/>
        <x:i/>
        <x:sz val="10"/>
      </x:rPr>
      <x:t xml:space="preserve">đối chiếu các thành phần quen thuộc với kết quả mong muốn trên da</x:t>
    </x:r>
    <x:r>
      <x:rPr>
        <x:b/>
        <x:i/>
        <x:sz val="10"/>
      </x:rPr>
      <x:t xml:space="preserve">.</x:t>
    </x:r>
  </x:si>
  <x:si>
    <x:t xml:space="preserve">III. CHIẾN LƯỢC THƯƠNG HIỆU ĐỀ XUẤT</x:t>
  </x:si>
  <x:si>
    <x:t xml:space="preserve">CHIẾN LƯỢC TỔNG THỂ</x:t>
  </x:si>
  <x:si>
    <x:t xml:space="preserve">Giả thuyết định vị</x:t>
  </x:si>
  <x:si>
    <x:t xml:space="preserve">Chăm da đúng nhu cầu, tập trung vào làm sạch sâu, cân bằng pH, dưỡng ẩm dịu nhẹ và chăm sóc hàng rào bảo vệ da</x:t>
  </x:si>
  <x:si>
    <x:t xml:space="preserve">Hướng triển khai</x:t>
  </x:si>
  <x:si>
    <x:t xml:space="preserve">ONLINE FIRST</x:t>
  </x:si>
  <x:si>
    <x:t xml:space="preserve">- Tháng 1 - tháng 2</x:t>
  </x:si>
  <x:si>
    <x:t xml:space="preserve">BUILD: Xây nền tảng bán hàng và chuẩn bị thị trường</x:t>
  </x:si>
  <x:si>
    <x:t xml:space="preserve">- Tháng 3 - tháng 4</x:t>
  </x:si>
  <x:si>
    <x:t xml:space="preserve">TEST &amp; PROVE: Test sản phẩm – khách hàng – nội dung – KOC – offer – channel.</x:t>
  </x:si>
  <x:si>
    <x:t xml:space="preserve">- Tháng 5 </x:t>
  </x:si>
  <x:si>
    <x:t xml:space="preserve">SCALE: Dồn nguồn lực vào những gì đã chứng minh được</x:t>
  </x:si>
  <x:si>
    <x:t xml:space="preserve">- Tháng 6</x:t>
  </x:si>
  <x:si>
    <x:t xml:space="preserve">Thí điểm OFFLINE: Dùng dữ liệu online để lựa chọn đối tác và thử nghiệm offline</x:t>
  </x:si>
  <x:si>
    <x:t xml:space="preserve">IV. CHIẾN LƯỢC KHÁCH HÀNG</x:t>
  </x:si>
  <x:si>
    <x:t xml:space="preserve">Phân khúc 1</x:t>
  </x:si>
  <x:si>
    <x:r>
      <x:rPr>
        <x:b/>
        <x:i/>
        <x:sz val="10"/>
      </x:rPr>
      <x:t xml:space="preserve">Cân bằng da/ Hàng rào bảo vệ da
</x:t>
    </x:r>
    <x:r>
      <x:rPr>
        <x:b/>
        <x:i/>
        <x:sz val="10"/>
      </x:rPr>
      <x:t xml:space="preserve">- Mối quan tâm của người tiêu dùng: da khô; da nhạy cảm; hàng rào bảo vệ da bị tổn thương; thiếu ẩm (mất nước).
- Các dòng sản phẩm NEEDLY phù hợp: </x:t>
    </x:r>
    <x:r>
      <x:rPr>
        <x:b/>
        <x:i/>
        <x:sz val="10"/>
      </x:rPr>
      <x:t xml:space="preserve">Daily</x:t>
    </x:r>
    <x:r>
      <x:rPr>
        <x:b/>
        <x:i/>
        <x:sz val="10"/>
      </x:rPr>
      <x:t xml:space="preserve">; </x:t>
    </x:r>
    <x:r>
      <x:rPr>
        <x:b/>
        <x:i/>
        <x:sz val="10"/>
      </x:rPr>
      <x:t xml:space="preserve">Cicachid</x:t>
    </x:r>
    <x:r>
      <x:rPr>
        <x:b/>
        <x:i/>
        <x:sz val="10"/>
      </x:rPr>
      <x:t xml:space="preserve"> (dịu, phụ hồi da); </x:t>
    </x:r>
    <x:r>
      <x:rPr>
        <x:b/>
        <x:i/>
        <x:sz val="10"/>
      </x:rPr>
      <x:t xml:space="preserve">Crossbarrier</x:t>
    </x:r>
    <x:r>
      <x:rPr>
        <x:b/>
        <x:i/>
        <x:sz val="10"/>
      </x:rPr>
      <x:t xml:space="preserve"> (dưỡng ẩm sâu, phục hồi và bảo vệ)</x:t>
    </x:r>
  </x:si>
  <x:si>
    <x:t xml:space="preserve">Phân khúc 2</x:t>
  </x:si>
  <x:si>
    <x:r>
      <x:rPr>
        <x:b/>
        <x:i/>
        <x:sz val="10"/>
      </x:rPr>
      <x:t xml:space="preserve">Mụn/ Da có vấn đề
</x:t>
    </x:r>
    <x:r>
      <x:rPr>
        <x:b/>
        <x:i/>
        <x:sz val="10"/>
      </x:rPr>
      <x:t xml:space="preserve">- Các vấn đề người tiêu dùng quan tâm: mụn; khuyết điểm trên da; dầu thừa; lỗ chân lông bít tắc; kết cấu da.
- Sản phẩm phù hợp: Dòng sản phẩm trị mụn (</x:t>
    </x:r>
    <x:r>
      <x:rPr>
        <x:b/>
        <x:i/>
        <x:sz val="10"/>
      </x:rPr>
      <x:t xml:space="preserve">Acne Line</x:t>
    </x:r>
    <x:r>
      <x:rPr>
        <x:b/>
        <x:i/>
        <x:sz val="10"/>
      </x:rPr>
      <x:t xml:space="preserve">); Miếng dán trị mụn (</x:t>
    </x:r>
    <x:r>
      <x:rPr>
        <x:b/>
        <x:i/>
        <x:sz val="10"/>
      </x:rPr>
      <x:t xml:space="preserve">Blemish Patch</x:t>
    </x:r>
    <x:r>
      <x:rPr>
        <x:b/>
        <x:i/>
        <x:sz val="10"/>
      </x:rPr>
      <x:t xml:space="preserve">); Serum tẩy tế bào chết &amp; dưỡng sáng (</x:t>
    </x:r>
    <x:r>
      <x:rPr>
        <x:b/>
        <x:i/>
        <x:sz val="10"/>
      </x:rPr>
      <x:t xml:space="preserve">Glow Peeling Serum</x:t>
    </x:r>
    <x:r>
      <x:rPr>
        <x:b/>
        <x:i/>
        <x:sz val="10"/>
      </x:rPr>
      <x:t xml:space="preserve">).</x:t>
    </x:r>
  </x:si>
  <x:si>
    <x:t xml:space="preserve">Phân khúc 3</x:t>
  </x:si>
  <x:si>
    <x:r>
      <x:rPr>
        <x:b/>
        <x:i/>
        <x:sz val="10"/>
      </x:rPr>
      <x:t xml:space="preserve">Làm sáng / Tạo độ căng bóng
</x:t>
    </x:r>
    <x:r>
      <x:rPr>
        <x:b/>
        <x:i/>
        <x:sz val="10"/>
      </x:rPr>
      <x:t xml:space="preserve">- Các vấn đề người tiêu dùng quan tâm: da xỉn màu; tông màu da không đều; mong muốn có làn da căng bóng, rạng rỡ.
- Sản phẩm phù hợp: </x:t>
    </x:r>
    <x:r>
      <x:rPr>
        <x:b/>
        <x:i/>
        <x:sz val="10"/>
      </x:rPr>
      <x:t xml:space="preserve">Vita C Glow</x:t>
    </x:r>
  </x:si>
  <x:si>
    <x:t xml:space="preserve">Phân khúc 4</x:t>
  </x:si>
  <x:si>
    <x:r>
      <x:rPr>
        <x:b/>
        <x:i/>
        <x:sz val="10"/>
      </x:rPr>
      <x:t xml:space="preserve">Chăm Sóc Da Đơn Giản &amp; Tiện Lợi
</x:t>
    </x:r>
    <x:r>
      <x:rPr>
        <x:b/>
        <x:i/>
        <x:sz val="10"/>
      </x:rPr>
      <x:t xml:space="preserve">- Tư duy của người tiêu dùng: “Tôi muốn hiệu quả chăm sóc da nhưng không muốn thói quen quá phức tạp.”
- Các sản phẩm phù hợp: </x:t>
    </x:r>
    <x:r>
      <x:rPr>
        <x:b/>
        <x:i/>
        <x:sz val="10"/>
      </x:rPr>
      <x:t xml:space="preserve">Toner Pad</x:t>
    </x:r>
    <x:r>
      <x:rPr>
        <x:b/>
        <x:i/>
        <x:sz val="10"/>
      </x:rPr>
      <x:t xml:space="preserve">; </x:t>
    </x:r>
    <x:r>
      <x:rPr>
        <x:b/>
        <x:i/>
        <x:sz val="10"/>
      </x:rPr>
      <x:t xml:space="preserve">Cleansing Pad</x:t>
    </x:r>
    <x:r>
      <x:rPr>
        <x:b/>
        <x:i/>
        <x:sz val="10"/>
      </x:rPr>
      <x:t xml:space="preserve">; </x:t>
    </x:r>
    <x:r>
      <x:rPr>
        <x:b/>
        <x:i/>
        <x:sz val="10"/>
      </x:rPr>
      <x:t xml:space="preserve">Mask</x:t>
    </x:r>
    <x:r>
      <x:rPr>
        <x:b/>
        <x:i/>
        <x:sz val="10"/>
      </x:rPr>
      <x:t xml:space="preserve">; </x:t>
    </x:r>
    <x:r>
      <x:rPr>
        <x:b/>
        <x:i/>
        <x:sz val="10"/>
      </x:rPr>
      <x:t xml:space="preserve">Các sản phẩm đa chức năng</x:t>
    </x:r>
  </x:si>
  <x:si>
    <x:t xml:space="preserve">Phân khúc 5</x:t>
  </x:si>
  <x:si>
    <x:r>
      <x:rPr>
        <x:b/>
        <x:i/>
        <x:sz val="10"/>
      </x:rPr>
      <x:t xml:space="preserve">Những người đam mê K-beauty / Chăm sóc da
</x:t>
    </x:r>
    <x:r>
      <x:rPr>
        <x:b/>
        <x:i/>
        <x:sz val="10"/>
      </x:rPr>
      <x:t xml:space="preserve">- Đặc điểm: quan tâm đến xu hướng làm đẹp Hàn Quốc; chủ động tìm hiểu về các thành phần sản phẩm; thường xuyên thử nghiệm các sản phẩm mới; theo dõi các KOL/KOC; cảm thấy thoải mái khi mua sắm trực tuyến.
</x:t>
    </x:r>
    <x:r>
      <x:rPr>
        <x:b/>
        <x:i/>
        <x:sz val="10"/>
      </x:rPr>
      <x:t xml:space="preserve">=&gt; Đây có thể là nhóm người dùng tiên phong sử dụng quan trọng nhất</x:t>
    </x:r>
  </x:si>
  <x:si>
    <x:t xml:space="preserve">V. CHIẾN LƯỢC SẢN PHẨM</x:t>
  </x:si>
  <x:si>
    <x:t xml:space="preserve">Nhóm 1: HERO (Sản phẩm Phễu &amp; Tạo Doanh số Cốt lõi)</x:t>
  </x:si>
  <x:si>
    <x:r>
      <x:rPr>
        <x:b/>
        <x:i/>
        <x:sz val="10"/>
      </x:rPr>
      <x:t xml:space="preserve">- </x:t>
    </x:r>
    <x:r>
      <x:rPr>
        <x:b/>
        <x:i/>
        <x:sz val="10"/>
      </x:rPr>
      <x:t xml:space="preserve">Needly Daily Toner Pad </x:t>
    </x:r>
    <x:r>
      <x:rPr>
        <x:b/>
        <x:i/>
        <x:sz val="10"/>
      </x:rPr>
      <x:t xml:space="preserve">(80 pads) &amp; </x:t>
    </x:r>
    <x:r>
      <x:rPr>
        <x:b/>
        <x:i/>
        <x:sz val="10"/>
      </x:rPr>
      <x:t xml:space="preserve">Anti-trouble Pad</x:t>
    </x:r>
    <x:r>
      <x:rPr>
        <x:b/>
        <x:i/>
        <x:sz val="10"/>
      </x:rPr>
      <x:t xml:space="preserve">: Dòng sản phẩm Toner Pad hiện cực kỳ hot tại Việt Nam, là sản phẩm nhận diện chính của Needly tại Olive Young.
- </x:t>
    </x:r>
    <x:r>
      <x:rPr>
        <x:b/>
        <x:i/>
        <x:sz val="10"/>
      </x:rPr>
      <x:t xml:space="preserve">Mild Cleansing Gel</x:t>
    </x:r>
    <x:r>
      <x:rPr>
        <x:b/>
        <x:i/>
        <x:sz val="10"/>
      </x:rPr>
      <x:t xml:space="preserve"> (235ml) &amp; </x:t>
    </x:r>
    <x:r>
      <x:rPr>
        <x:b/>
        <x:i/>
        <x:sz val="10"/>
      </x:rPr>
      <x:t xml:space="preserve">Mild Cleansing Balm/Oil</x:t>
    </x:r>
    <x:r>
      <x:rPr>
        <x:b/>
        <x:i/>
        <x:sz val="10"/>
      </x:rPr>
      <x:t xml:space="preserve">: Đáp ứng xu hướng làm sạch dịu nhẹ, chuẩn y khoa.
- </x:t>
    </x:r>
    <x:r>
      <x:rPr>
        <x:b/>
        <x:i/>
        <x:sz val="10"/>
      </x:rPr>
      <x:t xml:space="preserve">Vita C Glow Jelly Pad</x:t>
    </x:r>
    <x:r>
      <x:rPr>
        <x:b/>
        <x:i/>
        <x:sz val="10"/>
      </x:rPr>
      <x:t xml:space="preserve">: Đón đầu xu hướng làm sáng da an toàn.
</x:t>
    </x:r>
    <x:r>
      <x:rPr>
        <x:b/>
        <x:i/>
        <x:sz val="10"/>
      </x:rPr>
      <x:t xml:space="preserve">Mục tiêu: Dùng làm MKT Hero Product, chạy Ads, book KOC/KOL để phủ nhận diện</x:t>
    </x:r>
  </x:si>
  <x:si>
    <x:t xml:space="preserve">Nhóm 2: Sản phẩm Xu hướng &amp; Bán kèm - Cross-sell</x:t>
  </x:si>
  <x:si>
    <x:r>
      <x:rPr>
        <x:b/>
        <x:i/>
        <x:sz val="10"/>
      </x:rPr>
      <x:t xml:space="preserve">- Dòng </x:t>
    </x:r>
    <x:r>
      <x:rPr>
        <x:b/>
        <x:i/>
        <x:sz val="10"/>
      </x:rPr>
      <x:t xml:space="preserve">Retifit Collagen Gel Mask</x:t>
    </x:r>
    <x:r>
      <x:rPr>
        <x:b/>
        <x:i/>
        <x:sz val="10"/>
      </x:rPr>
      <x:t xml:space="preserve"> / </x:t>
    </x:r>
    <x:r>
      <x:rPr>
        <x:b/>
        <x:i/>
        <x:sz val="10"/>
      </x:rPr>
      <x:t xml:space="preserve">Collagen Pad</x:t>
    </x:r>
    <x:r>
      <x:rPr>
        <x:b/>
        <x:i/>
        <x:sz val="10"/>
      </x:rPr>
      <x:t xml:space="preserve"> (dòng NEW).
- Dòng </x:t>
    </x:r>
    <x:r>
      <x:rPr>
        <x:b/>
        <x:i/>
        <x:sz val="10"/>
      </x:rPr>
      <x:t xml:space="preserve">Cicachid </x:t>
    </x:r>
    <x:r>
      <x:rPr>
        <x:b/>
        <x:i/>
        <x:sz val="10"/>
      </x:rPr>
      <x:t xml:space="preserve">(Làm dịu da mụn/nhạy cảm) &amp; </x:t>
    </x:r>
    <x:r>
      <x:rPr>
        <x:b/>
        <x:i/>
        <x:sz val="10"/>
      </x:rPr>
      <x:t xml:space="preserve">Crossbarrier Line</x:t>
    </x:r>
    <x:r>
      <x:rPr>
        <x:b/>
        <x:i/>
        <x:sz val="10"/>
      </x:rPr>
      <x:t xml:space="preserve"> (Phục hồi màng bảo vệ da).
</x:t>
    </x:r>
    <x:r>
      <x:rPr>
        <x:b/>
        <x:i/>
        <x:sz val="10"/>
      </x:rPr>
      <x:t xml:space="preserve">Mục tiêu: Gia tăng giá trị trung bình trên đơn hàng (AOV), bán theo Combo.</x:t>
    </x:r>
  </x:si>
  <x:si>
    <x:t xml:space="preserve">Nhóm 3: Mở rộng quy mô về sau</x:t>
  </x:si>
  <x:si>
    <x:r>
      <x:rPr>
        <x:b/>
        <x:i/>
        <x:sz val="10"/>
      </x:rPr>
      <x:t xml:space="preserve">Dòng </x:t>
    </x:r>
    <x:r>
      <x:rPr>
        <x:b/>
        <x:i/>
        <x:sz val="10"/>
      </x:rPr>
      <x:t xml:space="preserve">pH Balancing, Sensory Hand Cream, Lip Care, Micro-needle Eye Patch.
</x:t>
    </x:r>
    <x:r>
      <x:rPr>
        <x:b/>
        <x:i/>
        <x:sz val="10"/>
      </x:rPr>
      <x:t xml:space="preserve">Mục tiêu: Phủ kệ khi tiến vào các chuỗi bán lẻ Offline hoặc làm quà tặng kèm.</x:t>
    </x:r>
  </x:si>
  <x:si>
    <x:t xml:space="preserve">Nhóm 4: Nhóm sản phẩm phụ vụ nhu cầu cụ thể</x:t>
  </x:si>
  <x:si>
    <x:r>
      <x:rPr>
        <x:b/>
        <x:i/>
        <x:sz val="10"/>
      </x:rPr>
      <x:t xml:space="preserve">- Dòng trẻ hóa 
- Dòng A to Cream/ Lotion (dưỡng ẩm phục hồi)
- Dòng Microneedling Eye Patch (miếng dán vi kim vùng mắt giúp dưỡng sáng, cải thiện nếp nhăn, nâng cơ)
- Dòng Pink Oil (chống lão hóa)
- Lip Care (chăm sóc môi)
- Hya-light Calming Mask (cấp ẩm đa tầng và dịu da)
- Retifit Collagen Gel Mask (cấp ẩm chuyên sâu tăng độ đàn hồi)
</x:t>
    </x:r>
    <x:r>
      <x:rPr>
        <x:b/>
        <x:i/>
        <x:sz val="10"/>
      </x:rPr>
      <x:t xml:space="preserve">Mục tiêu: Không cần thiết phải sử dụng các SKU này để mua sản phẩm chính trong giai đoạn đầu</x:t>
    </x:r>
  </x:si>
  <x:si>
    <x:t xml:space="preserve">VI. CHIẾN LƯỢC KÊNH PHÂN PHỐI</x:t>
  </x:si>
  <x:si>
    <x:t xml:space="preserve">Phase 1</x:t>
  </x:si>
  <x:si>
    <x:r>
      <x:rPr>
        <x:b/>
        <x:i/>
        <x:sz val="10"/>
      </x:rPr>
      <x:t xml:space="preserve">Online (Digital) - D2C: Tạo định vị thương hiệu giúp tạo nhu cầu mua sắm ảo, thực tế và làm sản phẩm có tên trên MXH
</x:t>
    </x:r>
    <x:r>
      <x:rPr>
        <x:b/>
        <x:i/>
        <x:sz val="10"/>
      </x:rPr>
      <x:t xml:space="preserve">1. TikTok Shop (Kênh Mũi Nhọn - ưu tiên 1)</x:t>
    </x:r>
    <x:r>
      <x:rPr>
        <x:b/>
        <x:i/>
        <x:sz val="10"/>
      </x:rPr>
      <x:t xml:space="preserve">:
- Xây dựng gian hàng chính hãng (TikTok Shop Mall).
- Tập trung Affiliate Marketing (Tiếp thị liên kết): Gửi sample cho hàng trăm KOC ngành Skincare/Beauty sáng tạo nội dung đánh giá sản phẩm (đặc biệt là Toner Pad &amp; Cleansing Gel).
- Vận hành hệ thống Livestream bán hàng hàng ngày (In-house + Hợp tác KOC/KOL phòng Live).
- Quảng cáo trả phí, video ngắn, seeding sản phẩm, chiến lược bán hàng theo combo,...
</x:t>
    </x:r>
    <x:r>
      <x:rPr>
        <x:b/>
        <x:i/>
        <x:sz val="10"/>
      </x:rPr>
      <x:t xml:space="preserve">=&gt; Vai trò: Khám phá nhu cầu, giáo dục khách hàng, hợp tác KOL/KOC, live ecomerce, chuyển đổi đơn hàng
</x:t>
    </x:r>
    <x:r>
      <x:rPr>
        <x:b/>
        <x:i/>
        <x:sz val="10"/>
      </x:rPr>
      <x:t xml:space="preserve">2. Shopee Mall (Kênh mua hàng, mua lại &amp; Xây dựng Lòng tin (không cần phụ thuộc vào viral content - ưu tiên 2):
</x:t>
    </x:r>
    <x:r>
      <x:rPr>
        <x:b/>
        <x:i/>
        <x:sz val="10"/>
      </x:rPr>
      <x:t xml:space="preserve">- Tạo gian hàng chính hãng Needly Official Store.
- Tối ưu SEO gian hàng, chạy Shopee Ads theo từ khóa "Toner pad", "Needly", "Sữa rửa mặt Needly"...
- Tham gia đầy đủ các chiến dịch lớn (Mega Sale 6.6, 7.7, 8.8, 11.11, 12.12, ...).
- Đánh giá, xếp hạng, chương trình khuyến mãi, chiến lược bán hàng theo combo, ... 
</x:t>
    </x:r>
    <x:r>
      <x:rPr>
        <x:b/>
        <x:i/>
        <x:sz val="10"/>
      </x:rPr>
      <x:t xml:space="preserve">=&gt;  Vai trò: Tìm kiếm, chuyển đổi đơn hàng, đánh giá, tăng độ tin cậy, mua lại
3. Kênh hỗ trợ
</x:t>
    </x:r>
    <x:r>
      <x:rPr>
        <x:b/>
        <x:i/>
        <x:sz val="10"/>
      </x:rPr>
      <x:t xml:space="preserve">- Instagram: Tạo hình ảnh thương hiệu, xây dựng cộng đồng, visual content
- Facebook: Kênh hỗ trợ quảng bá, xây dựng cộng đồng, chạy marketing lại
</x:t>
    </x:r>
    <x:r>
      <x:rPr>
        <x:b/>
        <x:i/>
        <x:sz val="10"/>
      </x:rPr>
      <x:t xml:space="preserve">4. Website D2C</x:t>
    </x:r>
    <x:r>
      <x:rPr>
        <x:b/>
        <x:i/>
        <x:sz val="10"/>
      </x:rPr>
      <x:t xml:space="preserve">: Đóng vai trò là trang thương hiệu (Brand Landing Page), dùng để đăng tải kiến thức chuẩn làm đẹp, thông tin phân phối chính hãng.
</x:t>
    </x:r>
    <x:r>
      <x:rPr>
        <x:b/>
        <x:i/>
        <x:sz val="10"/>
      </x:rPr>
      <x:t xml:space="preserve">5. KOC/ Affiliate
</x:t>
    </x:r>
    <x:r>
      <x:rPr>
        <x:b/>
        <x:i/>
        <x:sz val="10"/>
      </x:rPr>
      <x:t xml:space="preserve">Ưu tiên nano KOC (test content) -&gt; Micro KOC (test chuyển đổi) -&gt; Key KOL (affiliate) -&gt; Nhân bản mô hình  -&gt; Mở rộng quy mô</x:t>
    </x:r>
  </x:si>
  <x:si>
    <x:t xml:space="preserve">Phase 2</x:t>
  </x:si>
  <x:si>
    <x:r>
      <x:rPr>
        <x:b/>
        <x:i/>
        <x:sz val="10"/>
      </x:rPr>
      <x:t xml:space="preserve">B2B2C (có thể thực hiện đồng thời trong giai đoạn nếu đủ vốn và kênh D2C có tín hiệu truyền thông tốt): Khẳng định uy tín
</x:t>
    </x:r>
    <x:r>
      <x:rPr>
        <x:b/>
        <x:i/>
        <x:sz val="10"/>
      </x:rPr>
      <x:t xml:space="preserve">Sau khi sản phẩm có lượt mua, đánh giá và view tốt có thể chào hàng tại một số chuỗi cửa hàng mỹ phẩm
- Hasaki, Cocolux, Guardian, Wastons, Beauty Box
- Cách thức hợp tác: Ký gửi hàng hoặc bán chiết khấu cao
</x:t>
    </x:r>
    <x:r>
      <x:rPr>
        <x:b/>
        <x:i/>
        <x:sz val="10"/>
      </x:rPr>
      <x:t xml:space="preserve">=&gt; Vai trò: bảo chứng thương hiệu chính gạch, mở rộng kênh tạo doanh thu</x:t>
    </x:r>
  </x:si>
  <x:si>
    <x:t xml:space="preserve">VII. CHIẾN LƯỢC CONTENT</x:t>
  </x:si>
  <x:si>
    <x:t xml:space="preserve">5 Chủ đề</x:t>
  </x:si>
  <x:si>
    <x:t xml:space="preserve">Chủ đề 1: Problem</x:t>
  </x:si>
  <x:si>
    <x:t xml:space="preserve">- Da đang yếu phải làm gì?
- Vì sao skincare nhiều bước nhưng da vẫn không ổn?
- Da mụn nên dùng pad thế nào?
- Khi nào cần phục hồi barrier?</x:t>
  </x:si>
  <x:si>
    <x:t xml:space="preserve">Chủ đề 2: Product</x:t>
  </x:si>
  <x:si>
    <x:t xml:space="preserve">- Kết cấu
- Cách dùng
- Thành phần: Vitamin c, Cica, PH, ...
- Quy trình sử dụng
- Trải nghiệm trước và sau khi dùng
- Tẩy tế bào chết, hàng rào bảo vệ da
- So sánh sản phẩm</x:t>
  </x:si>
  <x:si>
    <x:t xml:space="preserve">Chủ đề 3: Proof</x:t>
  </x:si>
  <x:si>
    <x:t xml:space="preserve">- Đánh giá của KOC
- Đánh giá của người dùng
- Nội dung do người dùng tạo (UGC)
- Xếp hạng/Đánh giá sao
- Ý kiến/Lời chứng thực của khách hàng
- Trình diễn sản phẩm</x:t>
  </x:si>
  <x:si>
    <x:t xml:space="preserve">Chủ đề 4: Life style</x:t>
  </x:si>
  <x:si>
    <x:t xml:space="preserve">- Chăm sóc da buổi sáng
- Dưỡng da ban đêm
- Chăm sóc da du lịch
- Chăm sóc da văn phòng
- Chăm sóc da cuối tuần</x:t>
  </x:si>
  <x:si>
    <x:t xml:space="preserve">Chủ đề 4: Brand</x:t>
  </x:si>
  <x:si>
    <x:t xml:space="preserve">- Thương hiệu Hàn Quốc
- Triết lý sản phẩm 
- Phát triển sản phẩm
- Câu chuyện thương hiệu
- Quy trình chăm sóc da kiểu Hàn
- Xu hướng thành phần
- Thói quen làm đẹp</x:t>
  </x:si>
  <x:si>
    <x:t xml:space="preserve">VIII. CHIẾN LƯỢC KOL/ KOC</x:t>
  </x:si>
  <x:si>
    <x:t xml:space="preserve">Nano - Micro KOC</x:t>
  </x:si>
  <x:si>
    <x:t xml:space="preserve">100–200 creators trong giai đoạn trước khi ra mắt/ra mắt.
Tiêu chí:
- Dùng thử sản phẩm;
- UGC;
- Đánh giá xác thực;
- Khối lượng content.</x:t>
  </x:si>
  <x:si>
    <x:t xml:space="preserve">Mid KOC</x:t>
  </x:si>
  <x:si>
    <x:t xml:space="preserve">8-10 creators.
Mục tiêu:
- Tăng độ nhận diện;
- Xây dựng uy tín;
- Đẩy mạnh sản phẩm chủ lực (hero SKU).</x:t>
  </x:si>
  <x:si>
    <x:t xml:space="preserve">Key KOL</x:t>
  </x:si>
  <x:si>
    <x:t xml:space="preserve">3-5 creators.
Mục tiêu:
- Ra mắt chiến dịch;
- Sản phẩm chủ đạo;
- Nội dung trọng tâm.</x:t>
  </x:si>
  <x:si>
    <x:t xml:space="preserve">Số lượng KOL/ KOC phụ thuộc vào ngân sách đầu tư ban đầu</x:t>
  </x:si>
  <x:si>
    <x:t xml:space="preserve">IX. CHIẾN LƯỢC BÁN HÀNG</x:t>
  </x:si>
  <x:si>
    <x:t xml:space="preserve">STT</x:t>
  </x:si>
  <x:si>
    <x:t xml:space="preserve">Hoạt động</x:t>
  </x:si>
  <x:si>
    <x:t xml:space="preserve">Mục tiêu</x:t>
  </x:si>
  <x:si>
    <x:t xml:space="preserve">Kết quả đầu ra</x:t>
  </x:si>
  <x:si>
    <x:t xml:space="preserve">Tháng 1</x:t>
  </x:si>
  <x:si>
    <x:r>
      <x:rPr>
        <x:b/>
        <x:i/>
        <x:sz val="11"/>
        <x:color rgb="FF000000"/>
      </x:rPr>
      <x:t xml:space="preserve">1. Sản phẩm
</x:t>
    </x:r>
    <x:r>
      <x:rPr>
        <x:b/>
        <x:i/>
        <x:sz val="11"/>
        <x:color rgb="FF000000"/>
      </x:rPr>
      <x:t xml:space="preserve">- Review toàn bộ danh mục
- Phân chia nhóm sản phẩm
- Chọn 8–12 SKU để kiểm tra
- Chọn 4-6 Hero SKU
- Xây dựng quy trình/gói
</x:t>
    </x:r>
    <x:r>
      <x:rPr>
        <x:b/>
        <x:i/>
        <x:sz val="11"/>
        <x:color rgb="FF000000"/>
      </x:rPr>
      <x:t xml:space="preserve">2. Thị trường
</x:t>
    </x:r>
    <x:r>
      <x:rPr>
        <x:b/>
        <x:i/>
        <x:sz val="11"/>
        <x:color rgb="FF000000"/>
      </x:rPr>
      <x:t xml:space="preserve">- Phân tích đối thủ cạnh tranh
- Social listening
- Consumer research
- Đặt mục tiêu về gia nhập thị trường
</x:t>
    </x:r>
    <x:r>
      <x:rPr>
        <x:b/>
        <x:i/>
        <x:sz val="11"/>
        <x:color rgb="FF000000"/>
      </x:rPr>
      <x:t xml:space="preserve">3. Thương hiệu
</x:t>
    </x:r>
    <x:r>
      <x:rPr>
        <x:b/>
        <x:i/>
        <x:sz val="11"/>
        <x:color rgb="FF000000"/>
      </x:rPr>
      <x:t xml:space="preserve">- Định vị
- Thông điệp chủ đạo
- Brand Guideline
- Thông điệp sản phẩm
</x:t>
    </x:r>
    <x:r>
      <x:rPr>
        <x:b/>
        <x:i/>
        <x:sz val="11"/>
        <x:color rgb="FF000000"/>
      </x:rPr>
      <x:t xml:space="preserve">4. Commerce
</x:t>
    </x:r>
    <x:r>
      <x:rPr>
        <x:b/>
        <x:i/>
        <x:sz val="11"/>
        <x:color rgb="FF000000"/>
      </x:rPr>
      <x:t xml:space="preserve">- TikTok Shop
- Shopee
- Website
- Fanpage
- Instagram
</x:t>
    </x:r>
    <x:r>
      <x:rPr>
        <x:b/>
        <x:i/>
        <x:sz val="11"/>
        <x:color rgb="FF000000"/>
      </x:rPr>
      <x:t xml:space="preserve">5. Content
</x:t>
    </x:r>
    <x:r>
      <x:rPr>
        <x:b/>
        <x:i/>
        <x:sz val="11"/>
        <x:color rgb="FF000000"/>
      </x:rPr>
      <x:t xml:space="preserve">- Các trụ chủ đề nội dung
- Hướng dẫn về hình ảnh
- Định dạng video
- Lịch nội dung
</x:t>
    </x:r>
    <x:r>
      <x:rPr>
        <x:b/>
        <x:i/>
        <x:sz val="11"/>
        <x:color rgb="FF000000"/>
      </x:rPr>
      <x:t xml:space="preserve">6. KOC
</x:t>
    </x:r>
    <x:r>
      <x:rPr>
        <x:b/>
        <x:i/>
        <x:sz val="11"/>
        <x:color rgb="FF000000"/>
      </x:rPr>
      <x:t xml:space="preserve">- Xây dựng cơ sở dữ liệu KOC
- Phân nhóm KOC
- Chuẩn bị sẵn Brief nội dung</x:t>
    </x:r>
  </x:si>
  <x:si>
    <x:t xml:space="preserve">Hiểu rõ thị trường để chuẩn bị hệ thống</x:t>
  </x:si>
  <x:si>
    <x:t xml:space="preserve">1. Chân dụng KH mục tiêu
2. Định vị sản phẩm
3. Danh sách rút gọn các sản phẩm ưu tiên
4. 4-6 hero SKU
5. Chiến lược nội dung
6. Cơ sở dữ liệu KOC
7. Nền tảng bán hàng</x:t>
  </x:si>
  <x:si>
    <x:t xml:space="preserve">Tháng 2</x:t>
  </x:si>
  <x:si>
    <x:r>
      <x:rPr>
        <x:b/>
        <x:i/>
        <x:sz val="10"/>
      </x:rPr>
      <x:t xml:space="preserve">1. Tiktok
</x:t>
    </x:r>
    <x:r>
      <x:rPr>
        <x:b/>
        <x:i/>
        <x:sz val="10"/>
      </x:rPr>
      <x:t xml:space="preserve">- 3–5 video/ngày ở giai đoạn ra mắt
- Kiểm tra nhiều góc độ nội dung
- Giáo dục sản phẩm
- Vấn đề-giải pháp
</x:t>
    </x:r>
    <x:r>
      <x:rPr>
        <x:b/>
        <x:i/>
        <x:sz val="10"/>
      </x:rPr>
      <x:t xml:space="preserve">2. Mỗi KOC test:
</x:t>
    </x:r>
    <x:r>
      <x:rPr>
        <x:b/>
        <x:i/>
        <x:sz val="10"/>
      </x:rPr>
      <x:t xml:space="preserve">- Product
- Hook
- Format
- Audience
</x:t>
    </x:r>
    <x:r>
      <x:rPr>
        <x:b/>
        <x:i/>
        <x:sz val="10"/>
      </x:rPr>
      <x:t xml:space="preserve">3. E-commerce
</x:t>
    </x:r>
    <x:r>
      <x:rPr>
        <x:b/>
        <x:i/>
        <x:sz val="10"/>
      </x:rPr>
      <x:t xml:space="preserve">- Ra mắt TikTok Shop
- Ra mắt Shopee
- Tối ưu hóa trang sản phẩm
- Bán theo combo, gói
- Voucher
- Thu thập đánh giá
</x:t>
    </x:r>
    <x:r>
      <x:rPr>
        <x:b/>
        <x:i/>
        <x:sz val="10"/>
      </x:rPr>
      <x:t xml:space="preserve">4. Livestream Bắt đầu test:
</x:t>
    </x:r>
    <x:r>
      <x:rPr>
        <x:b/>
        <x:i/>
        <x:sz val="10"/>
      </x:rPr>
      <x:t xml:space="preserve">- 1–2 session/tuần
- Test host
- Test product
- Test script
- Test offer</x:t>
    </x:r>
  </x:si>
  <x:si>
    <x:t xml:space="preserve">Bắt đầu bán và thu thập dữ liệu</x:t>
  </x:si>
  <x:si>
    <x:t xml:space="preserve">- SKU nào được quan tâm?
- Content nào tạo click?
- KOC nào tạo đơn?
- Chân dung khách hàng nào phản ứng tốt?
- Offer nào có chuyển đổi tốt?
</x:t>
  </x:si>
  <x:si>
    <x:t xml:space="preserve">Tháng 3</x:t>
  </x:si>
  <x:si>
    <x:r>
      <x:rPr>
        <x:b/>
        <x:i/>
        <x:sz val="10"/>
      </x:rPr>
      <x:t xml:space="preserve">Test 5 biến ma trận content bán hàng</x:t>
    </x:r>
    <x:r>
      <x:rPr>
        <x:b/>
        <x:i/>
        <x:sz val="10"/>
      </x:rPr>
      <x:t xml:space="preserve">:
1. Sản phẩm: SKU A vs B vs C
2. Chân dung khác hàng: Phân khúc A vs B vs C
3. CONTENT: Vấn đề vs Review vs giáo dục khách hàng vs phong cách sống
4. KOC: Nano vs Micro vs Specialist
5. OFFER: sản phẩm lẻ vs gói sản phẩm vs quà tặng</x:t>
    </x:r>
  </x:si>
  <x:si>
    <x:t xml:space="preserve">Tìm ra công thức "Win"</x:t>
  </x:si>
  <x:si>
    <x:t xml:space="preserve">- Hạng mục công thức bán hàng STOP - TEST - RUN
- SKU Không có nhu cầu; Có tín hiệu chuyển đổi tốt
- Content Không tạo traffic; Có tương tác; Có doanh số
- KOC Không hiệu quả; Có tiềm năng; Có đơn
- Chân dung khác hàng không hứng thú; Có hứng thú; Có chuyển đổi
- Offer: Không chuyển đổi; Cần test; chuyển đổi tốt</x:t>
  </x:si>
  <x:si>
    <x:t xml:space="preserve">Tháng 4</x:t>
  </x:si>
  <x:si>
    <x:t xml:space="preserve">- Mở rộng quy mô KOC
- Tăng cường hoạt động affiliate
- Quảng cáo trả phí cho content công thức bán hàng "win"
- Livesteam đều
- Thu thập đánh giá</x:t>
  </x:si>
  <x:si>
    <x:t xml:space="preserve">- Không test lan man. Tập trung vào công thức "win".
- Phân bổ nguồn lực cho sản phẩm/ content / KOC: test thành công; cần tối ưu, test content mới</x:t>
  </x:si>
  <x:si>
    <x:t xml:space="preserve">Các công thức bán hàng của NEEDLY 
Ví dụ:
Target A
-&gt; Hero SKU
-&gt; Content type X
-&gt; KOC type Y
-&gt; TikTok Shop
-&gt; Offer Z
-&gt; Chuyển đổi</x:t>
  </x:si>
  <x:si>
    <x:t xml:space="preserve">Tháng 5</x:t>
  </x:si>
  <x:si>
    <x:t xml:space="preserve">- Tăng cường hợp tác KOC: Affiliate
- Content tốt tăng cường: Tiktok, reels, shopee video, ads, livestream script
- Commerce tập trung: sản phẩm bán tốt, bán chéo, affiliate, livestream,...</x:t>
  </x:si>
  <x:si>
    <x:t xml:space="preserve">Tăng doanh số bằng công thức đã được chứng minh</x:t>
  </x:si>
  <x:si>
    <x:t xml:space="preserve">Tháng 6</x:t>
  </x:si>
  <x:si>
    <x:t xml:space="preserve">- Chọn nhà bán hàng phù hợp
- Chuẩn bị mẫu, posm, chính sách,...
- Chọn các nhà bán hàng phù hợp</x:t>
  </x:si>
  <x:si>
    <x:t xml:space="preserve">Chuẩn bị từ d2c sang b2b2c</x:t>
  </x:si>
  <x:si>
    <x:t xml:space="preserve">X. MASTER TIMELINE</x:t>
  </x:si>
  <x:si>
    <x:t xml:space="preserve">Nghiên cứu thị trường</x:t>
  </x:si>
  <x:si>
    <x:t xml:space="preserve">Chọn và xác định mục tiêu</x:t>
  </x:si>
  <x:si>
    <x:t xml:space="preserve">Danh sách sản phẩm lựa chọn triển khai trước</x:t>
  </x:si>
  <x:si>
    <x:t xml:space="preserve">Lợi thế cạnh tranh, vị trí cạnh tranh</x:t>
  </x:si>
  <x:si>
    <x:t xml:space="preserve">Setup Tiktok/ Shopee/ Website/ Fanpage/ Instagram</x:t>
  </x:si>
  <x:si>
    <x:t xml:space="preserve">Xây dựng Content Tiktok</x:t>
  </x:si>
  <x:si>
    <x:t xml:space="preserve">Vận hành Shopee</x:t>
  </x:si>
  <x:si>
    <x:t xml:space="preserve">Tuyển dụng KOC</x:t>
  </x:si>
  <x:si>
    <x:t xml:space="preserve">KOC Testing</x:t>
  </x:si>
  <x:si>
    <x:t xml:space="preserve">Mở rộng quy mô KOC</x:t>
  </x:si>
  <x:si>
    <x:t xml:space="preserve">Affiliate</x:t>
  </x:si>
  <x:si>
    <x:t xml:space="preserve">Livestream</x:t>
  </x:si>
  <x:si>
    <x:t xml:space="preserve">Chạy ads</x:t>
  </x:si>
  <x:si>
    <x:t xml:space="preserve">CRM</x:t>
  </x:si>
  <x:si>
    <x:t xml:space="preserve">Đánh giá và chọn mở rộng b2b2c</x:t>
  </x:si>
  <x:si>
    <x:t xml:space="preserve">XI. KẾ HOẠCH NHÂN SỰ</x:t>
  </x:si>
  <x:si>
    <x:t xml:space="preserve">Nhân sự ban đầu 5 - 6 nhân sự</x:t>
  </x:si>
  <x:si>
    <x:t xml:space="preserve">Project Leader (1)</x:t>
  </x:si>
  <x:si>
    <x:t xml:space="preserve">Phụ trách:
- Lên chiến lược phát triển
- Phụ trách chiến lược sản phẩm
- Định vị thương hiệu
- Chiến lược campain
- Chịu trách nhiệm KPI</x:t>
  </x:si>
  <x:si>
    <x:t xml:space="preserve">E-commerce Executive (4)</x:t>
  </x:si>
  <x:si>
    <x:t xml:space="preserve">Phụ trách:
- Tiktok shop
- Shopee
- Livestream 
- KOL/ KOC/ Affiliate: Danh sách KOC, KOL, Seeding, Affiliate, xây dựng mối quan hệ KOC, Tracking, ...</x:t>
  </x:si>
  <x:si>
    <x:t xml:space="preserve">Digital marketing leader (content/ social) (1)</x:t>
  </x:si>
  <x:si>
    <x:t xml:space="preserve">Phụ trách:
- Kênh digital: Tiktok, Facebook, Instagram
- Phát triển nội dung content
- Phát triển UGC, ...</x:t>
  </x:si>
  <x:si>
    <x:t xml:space="preserve">- Với nhân sự Livesteam không nhất thiết tuyển fulltime, có thể outsource bên ngoài hoặc có thể tuyển bổ sung vào tháng 4
- Có thể outsource bên ngoài: chụp ảnh, dựng video, thiết kế design,... nếu cần đầu tư chuyên nghiệp
- Có thể tuyển dụng 1 nhân sự phụ trách 2 sàn + 1 CSKH phụ trách trả lời tin nhắn/ xử lý đơn hoặc tuyển dụng 2 nhân sự cho 2 sàn riêng biệt quản lý từ đầu đến cuối. Ưu tiên 2 nhân sự phụ trách 2 sàn
- Kế hoạch chưa bao gồm bộ phận kho</x:t>
  </x:si>
  <x:si>
    <x:t xml:space="preserve">  KẾ HOẠCH TÀI CHÍNH NEEDLY 12 THÁNG (TỪ 11/2026 ĐẾN 11/2027)</x:t>
  </x:si>
  <x:si>
    <x:t xml:space="preserve">Phase 1: Test thử (tìm key win) 3 tháng</x:t>
  </x:si>
  <x:si>
    <x:t xml:space="preserve">Phase 2: Scale (dùng key win để bán mọi ngách) 4 tháng</x:t>
  </x:si>
  <x:si>
    <x:t xml:space="preserve">Phase 3 Giữ vững thị trường (tăng giá trị trên mỗi khách hàng)</x:t>
  </x:si>
  <x:si>
    <x:t xml:space="preserve">Hàng về kho cuối tháng, nhập kho, setup gian hàng, gửi mẫu KOC, test content + ads, test hero SKU</x:t>
  </x:si>
  <x:si>
    <x:t xml:space="preserve">Mở bán chính thức, chạy campaign giáng sinh cuối năm, review (KOL/ KOC/ Khách hàng,...)</x:t>
  </x:si>
  <x:si>
    <x:t xml:space="preserve">Cao điểm của mua sắm tết, đẩy mạnh các set combo và quà tặng</x:t>
  </x:si>
  <x:si>
    <x:t xml:space="preserve">Bị chững lại vì tết nguyên đán, chuẩn bị mega sale hè</x:t>
  </x:si>
  <x:si>
    <x:t xml:space="preserve">Mega sale ngày 3/3 và dịp 8/3</x:t>
  </x:si>
  <x:si>
    <x:t xml:space="preserve">Đón đầu hè, chống nắng, chạy sale 30/4-1/5</x:t>
  </x:si>
  <x:si>
    <x:t xml:space="preserve">Cao điểm hè, mở rộng tệp khách hàng sang học sinh sinh viên, nhân viên văn phòng</x:t>
  </x:si>
  <x:si>
    <x:t xml:space="preserve">Mega sale 6/6, đẩy mạnh combo skin hè và affliate</x:t>
  </x:si>
  <x:si>
    <x:t xml:space="preserve">Hơi chững vì tập trung Remarketing và chăm sóc khách hàng cũ</x:t>
  </x:si>
  <x:si>
    <x:t xml:space="preserve">Back to school và bắt đầu chuyển sang dưỡng ẩm thu đông</x:t>
  </x:si>
  <x:si>
    <x:t xml:space="preserve">Mega sale 9/9 và trung thu, combo phục hồi cấp ẩm</x:t>
  </x:si>
  <x:si>
    <x:t xml:space="preserve">Ngày phụ nữ VN, tập trung set quà cao cấp</x:t>
  </x:si>
  <x:si>
    <x:t xml:space="preserve">Hạng mục</x:t>
  </x:si>
  <x:si>
    <x:t xml:space="preserve">Nội dung</x:t>
  </x:si>
  <x:si>
    <x:t xml:space="preserve">Chú thích</x:t>
  </x:si>
  <x:si>
    <x:t xml:space="preserve">Tháng 11/2026</x:t>
  </x:si>
  <x:si>
    <x:t xml:space="preserve">Tháng 12/2026</x:t>
  </x:si>
  <x:si>
    <x:t xml:space="preserve">Tháng 1/2027</x:t>
  </x:si>
  <x:si>
    <x:t xml:space="preserve">Tháng 2/2027</x:t>
  </x:si>
  <x:si>
    <x:t xml:space="preserve">Tháng 3/2027</x:t>
  </x:si>
  <x:si>
    <x:t xml:space="preserve">Tháng 4/2027</x:t>
  </x:si>
  <x:si>
    <x:t xml:space="preserve">Tháng 5/2027</x:t>
  </x:si>
  <x:si>
    <x:t xml:space="preserve">Tháng 6/2027</x:t>
  </x:si>
  <x:si>
    <x:t xml:space="preserve">Tháng 7/2027</x:t>
  </x:si>
  <x:si>
    <x:t xml:space="preserve">Tháng 8/2027</x:t>
  </x:si>
  <x:si>
    <x:t xml:space="preserve">Tháng 9/2027</x:t>
  </x:si>
  <x:si>
    <x:t xml:space="preserve">Tháng 10/2027</x:t>
  </x:si>
  <x:si>
    <x:r>
      <x:rPr>
        <x:b/>
        <x:i/>
        <x:sz val="11"/>
        <x:rFont val="Arial"/>
      </x:rPr>
      <x:t xml:space="preserve">1) Phân tích đối thủ cùng ngành (T10/2025-T9/2026)
- Shop chính hãng AHC (Top 22 - mỹ phẩm hàn, chăm sóc da):</x:t>
    </x:r>
    <x:r>
      <x:rPr>
        <x:b/>
        <x:i/>
        <x:sz val="11"/>
        <x:rFont val="Arial"/>
      </x:rPr>
      <x:t xml:space="preserve"> 190 tỷ VNĐ/năm, trong đó
+ Shopee: 111,6 tỷ VNĐ
+ Tiktok: 78,4 tỷ VNĐ</x:t>
    </x:r>
  </x:si>
  <x:si>
    <x:t xml:space="preserve">Shopee</x:t>
  </x:si>
  <x:si>
    <x:t xml:space="preserve">Tiktok</x:t>
  </x:si>
  <x:si>
    <x:t xml:space="preserve">Offline (affliate + cửa hàng mỹ phẩm B2B)</x:t>
  </x:si>
  <x:si>
    <x:r>
      <x:rPr>
        <x:b/>
        <x:i/>
        <x:sz val="11"/>
        <x:rFont val="Arial"/>
      </x:rPr>
      <x:t xml:space="preserve">Mục tiêu khung: </x:t>
    </x:r>
    <x:r>
      <x:rPr>
        <x:b/>
        <x:i/>
        <x:sz val="11"/>
        <x:rFont val="Arial"/>
      </x:rPr>
      <x:t xml:space="preserve">190 tỷ VND/1 năm (tiệm cận Top 20 trong thị trường) và số lượng bán 380.948 sản phẩm cao hơn số lượng tối thiểu cam kết với MBB là 335.635 sản phẩm.
</x:t>
    </x:r>
    <x:r>
      <x:rPr>
        <x:b/>
        <x:i/>
        <x:sz val="11"/>
        <x:rFont val="Arial"/>
      </x:rPr>
      <x:t xml:space="preserve">Timeline: 
</x:t>
    </x:r>
    <x:r>
      <x:rPr>
        <x:b/>
        <x:i/>
        <x:sz val="11"/>
        <x:rFont val="Arial"/>
      </x:rPr>
      <x:t xml:space="preserve">- 09/10/26 gửi list sản phẩm lựa chọn để MBB đăng ký công bố (thời gian 30 ngày) và yêu cầu xem trước sample
- 23/11/26 dự kiến có hàng tại Hà Nội (Tổng thời gian kể từ khi chọn sản phẩm là 45 ngày)</x:t>
    </x:r>
  </x:si>
  <x:si>
    <x:t xml:space="preserve">Tên thương Hiệu</x:t>
  </x:si>
  <x:si>
    <x:t xml:space="preserve">Needly</x:t>
  </x:si>
  <x:si>
    <x:t xml:space="preserve">4 nhóm sản phẩm (Skincare, Mini Blusher, Glow Ampoule Tint, Cleansing Balm)</x:t>
  </x:si>
  <x:si>
    <x:t xml:space="preserve">Doanh thu</x:t>
  </x:si>
  <x:si>
    <x:t xml:space="preserve">Doanh thu đối thủ cùng ngành</x:t>
  </x:si>
  <x:si>
    <x:t xml:space="preserve">Tổng số tiền người mua thanh toán</x:t>
  </x:si>
  <x:si>
    <x:t xml:space="preserve">Doanh thu x 1,1 = Tổng số tiền người mua thanh toán vì có thêm 10% VAT =&gt; Chỉ tiêu này dùng để tính chi phí trên sàn</x:t>
  </x:si>
  <x:si>
    <x:t xml:space="preserve">Giá bán niêm yết trên sàn</x:t>
  </x:si>
  <x:si>
    <x:t xml:space="preserve">Giá bán lẻ đề xuất của MBB x 1,1 = Giá bán niêm yết trên sàn vì có thêm 10% VAT</x:t>
  </x:si>
  <x:si>
    <x:t xml:space="preserve">Số lượng bán</x:t>
  </x:si>
  <x:si>
    <x:t xml:space="preserve">Số lượng bán = Tổng số tiền người mua thanh toán/giá bán niêm yết trên sàn</x:t>
  </x:si>
  <x:si>
    <x:t xml:space="preserve">Thuế VAT phải nộp</x:t>
  </x:si>
  <x:si>
    <x:t xml:space="preserve">Thuế VAT đầu ra</x:t>
  </x:si>
  <x:si>
    <x:t xml:space="preserve">Giá bán chưa bao gồm VAT x 8%</x:t>
  </x:si>
  <x:si>
    <x:t xml:space="preserve">Thuế VAT đầu vào</x:t>
  </x:si>
  <x:si>
    <x:t xml:space="preserve">Giá vốn chưa bao gồm VAT x 8%</x:t>
  </x:si>
  <x:si>
    <x:t xml:space="preserve">Thuế VAT phải nộp = Thuế VAT đầu ra - Thuế VAT đầu vào</x:t>
  </x:si>
  <x:si>
    <x:t xml:space="preserve">Cam kết doanh thu với MBB</x:t>
  </x:si>
  <x:si>
    <x:t xml:space="preserve">Doanh thu cam kết với MBB</x:t>
  </x:si>
  <x:si>
    <x:t xml:space="preserve">Giá vốn MBB bán cho Sellnity</x:t>
  </x:si>
  <x:si>
    <x:t xml:space="preserve">Giá nhập/sản xuất cho 1 sản phẩm/Giá MBB bán cho Sellnity (đã bao gồm nhập khẩu &amp; công bố tại VN)</x:t>
  </x:si>
  <x:si>
    <x:t xml:space="preserve">Số lượng nhập</x:t>
  </x:si>
  <x:si>
    <x:t xml:space="preserve">Dựa vào cam kết doanh số để tính ra số lượng</x:t>
  </x:si>
  <x:si>
    <x:t xml:space="preserve">Tổng giá vốn hàng bán</x:t>
  </x:si>
  <x:si>
    <x:t xml:space="preserve">Giá vốn </x:t>
  </x:si>
  <x:si>
    <x:t xml:space="preserve">Phí ngành hàng</x:t>
  </x:si>
  <x:si>
    <x:t xml:space="preserve">[Cố định] phí ngành hàng (Shopee Mall hoặc Shop thường) = Số tiền người mua thanh toán (có VAT) x Tỷ lệ sàn thu</x:t>
  </x:si>
  <x:si>
    <x:t xml:space="preserve">20.8% hoặc 18.8%</x:t>
  </x:si>
  <x:si>
    <x:t xml:space="preserve">Phí thanh toán</x:t>
  </x:si>
  <x:si>
    <x:t xml:space="preserve">[Cố định] Phí thanh toán Shopee (mặc định 6%) hay còn gọi là phí xử lý giao dịch (đã bao gồm VAT) = Số tiền người mua thanh toán (có VAT) x Tỷ lệ sàn thu</x:t>
  </x:si>
  <x:si>
    <x:t xml:space="preserve">'6%</x:t>
  </x:si>
  <x:si>
    <x:t xml:space="preserve">Phí Voucher Xtra</x:t>
  </x:si>
  <x:si>
    <x:t xml:space="preserve">[Tùy chọn] 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t>
  </x:si>
  <x:si>
    <x:t xml:space="preserve">'3%</x:t>
  </x:si>
  <x:si>
    <x:t xml:space="preserve">Phí Affiliate</x:t>
  </x:si>
  <x:si>
    <x:t xml:space="preserve">[Tùy chọn] 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t>
  </x:si>
  <x:si>
    <x:t xml:space="preserve">5-10%</x:t>
  </x:si>
  <x:si>
    <x:t xml:space="preserve">Chi phí quảng cáo sàn- Ads</x:t>
  </x:si>
  <x:si>
    <x:t xml:space="preserve">[Tùy chọn] Tỷ lệ chi phí MKT/Adspend trên giá bán. Đối với sản phẩm Mỹ phẩm / Dưỡng da, tỷ lệ chi phí quảng cáo khám phá / từ khóa (CIR) trung bình hiệu quả dao động khoảng 10% – 15% giá bán </x:t>
  </x:si>
  <x:si>
    <x:t xml:space="preserve">10%-12%</x:t>
  </x:si>
  <x:si>
    <x:t xml:space="preserve">Phí Pi Ship (đ/đơn)</x:t>
  </x:si>
  <x:si>
    <x:t xml:space="preserve">[Cố định] Pi Ship trên từng đơn (2,700đ/đơn) mặc định. Gói giảm rủi ro hoàn hàng</x:t>
  </x:si>
  <x:si>
    <x:t xml:space="preserve">2700đ/đơn</x:t>
  </x:si>
  <x:si>
    <x:t xml:space="preserve">Phí hạ tầng (đ/đơn)</x:t>
  </x:si>
  <x:si>
    <x:t xml:space="preserve">Chi phí cố định: hạ tầng trên từng đơn (3.000đ/đơn)</x:t>
  </x:si>
  <x:si>
    <x:t xml:space="preserve">3000đ/đơn</x:t>
  </x:si>
  <x:si>
    <x:t xml:space="preserve">Chi phí đóng gói (đ/đơn)</x:t>
  </x:si>
  <x:si>
    <x:t xml:space="preserve">Chi phí thuê Shopee đóng hộp, băng dính, xốp nổ... (4.000đ/đơn)</x:t>
  </x:si>
  <x:si>
    <x:t xml:space="preserve">4000đ/đơn</x:t>
  </x:si>
  <x:si>
    <x:t xml:space="preserve">Chi phí xử lý đơn hàng</x:t>
  </x:si>
  <x:si>
    <x:t xml:space="preserve">Chi phí thuê Shopee xử lý (pick&amp;pack) đơn hàng 6.000đ/đơn. Người bán không phải trả phí vận chuyển khi sử dụng dịch vụ FF của Shopee vì phí vận chuyển từ kho Shopee đến tận tay khách hàng sẽ do người mua (khách hàng của bạn) thanh toán khi đặt hàng, hoặc được trừ vào các mã giảm giá FreeShip mà Shopee hoặc Shop tài trợ</x:t>
  </x:si>
  <x:si>
    <x:t xml:space="preserve">6000đ/đơn</x:t>
  </x:si>
  <x:si>
    <x:t xml:space="preserve">Chi phí lưu kho</x:t>
  </x:si>
  <x:si>
    <x:t xml:space="preserve">Phí lưu kho: Tính theo thể tích (m³) sản phẩm lưu kho mỗi ngày. (Miễn phí hoặc tính rất thấp cho hàng luân chuyển dưới 30-60 ngày; tính phí lũy tiến rất cao nếu hàng tồn kho lâu)</x:t>
  </x:si>
  <x:si>
    <x:t xml:space="preserve">Miễn phí nếu hàng luân chuyển dưới 60 ngày</x:t>
  </x:si>
  <x:si>
    <x:t xml:space="preserve">Hào hụt &amp; Hàng hoàn</x:t>
  </x:si>
  <x:si>
    <x:t xml:space="preserve">Ngành mỹ phẩm trên Shopee có tỉ lệ hoàn trả (do khách không nhận, ship hỏng, móp hộp) khoảng 2% – 5%. Mỹ phẩm có hạn sử dụng (Shelf-life). Cần dự phòng rủi ro xả hàng lỗi/cận date với giá chiết khấu cao.</x:t>
  </x:si>
  <x:si>
    <x:t xml:space="preserve">Tỷ lệ hao hụt hoàn hàng</x:t>
  </x:si>
  <x:si>
    <x:t xml:space="preserve">Lợi nhuận ròng</x:t>
  </x:si>
  <x:si>
    <x:t xml:space="preserve">Chi phí bán hàng &amp; quản lý doanh nghiệp</x:t>
  </x:si>
  <x:si>
    <x:t xml:space="preserve">Chi phí marketing ngoại sàn</x:t>
  </x:si>
  <x:si>
    <x:t xml:space="preserve">Để xây dựng nhận diện cho thương hiệu nhập khẩu độc quyền phải có ngân sách book KOC/KOL review (TikTok, Facebook, Instagram), chạy quảng cáo Facebook/TikTok Ads kéo về sàn</x:t>
  </x:si>
  <x:si>
    <x:t xml:space="preserve">'5%</x:t>
  </x:si>
  <x:si>
    <x:t xml:space="preserve">Chi phí nhân sự (Payroll)</x:t>
  </x:si>
  <x:si>
    <x:t xml:space="preserve">Lương, bảo hiểm, thưởng cho đội ngũ Vận hành sàn (Store Operations), Content/Design, Customer Service (CS), Livestreamer, và Quản lý kho.
=&gt; Chia 2 cho 2 sàn Shoppe + Tiktok</x:t>
  </x:si>
  <x:si>
    <x:t xml:space="preserve">160tr/tháng</x:t>
  </x:si>
  <x:si>
    <x:t xml:space="preserve">Chi phí thuê văn phòng</x:t>
  </x:si>
  <x:si>
    <x:t xml:space="preserve">Thuê văn phòng, kho lưu trữ mỹ phẩm (cần đạt chuẩn bảo quản mỹ phẩm, nhiệt độ mát).
=&gt; Chia 2 cho 2 sàn Shoppe + Tiktok</x:t>
  </x:si>
  <x:si>
    <x:t xml:space="preserve">6tr/tháng</x:t>
  </x:si>
  <x:si>
    <x:t xml:space="preserve">Chi phí Điện, Nước, Internet, Đồ dùng VP</x:t>
  </x:si>
  <x:si>
    <x:t xml:space="preserve">Điện, nước, internet, đồ dùng vp phát sinh
=&gt; Chia 2 cho 2 sàn Shoppe + Tiktok</x:t>
  </x:si>
  <x:si>
    <x:t xml:space="preserve">2tr/tháng</x:t>
  </x:si>
  <x:si>
    <x:t xml:space="preserve">Chi phí dự phòng</x:t>
  </x:si>
  <x:si>
    <x:t xml:space="preserve">Dự phòng phát sinh 1%/tháng đối với thấp điểm, 2% đối với trung bình và 3% đối với tháng cao điểm doanh thu =&gt; Chia 2 cho 2 sàn Shoppe + Tiktok</x:t>
  </x:si>
  <x:si>
    <x:t xml:space="preserve">1-3%</x:t>
  </x:si>
  <x:si>
    <x:t xml:space="preserve">Lợi nhuận trước thuế TNDN</x:t>
  </x:si>
  <x:si>
    <x:t xml:space="preserve">Chi phí thuế TNDN</x:t>
  </x:si>
  <x:si>
    <x:t xml:space="preserve">Lợi nhuận sau thuế TNDN</x:t>
  </x:si>
  <x:si>
    <x:t xml:space="preserve">TỔNG HỢP</x:t>
  </x:si>
  <x:si>
    <x:t xml:space="preserve">Năm 2026</x:t>
  </x:si>
  <x:si>
    <x:t xml:space="preserve">Năm 2027</x:t>
  </x:si>
  <x:si>
    <x:t xml:space="preserve">Tháng 10</x:t>
  </x:si>
  <x:si>
    <x:t xml:space="preserve">Tháng 11</x:t>
  </x:si>
  <x:si>
    <x:t xml:space="preserve">Tháng 12</x:t>
  </x:si>
  <x:si>
    <x:r>
      <x:rPr>
        <x:b/>
        <x:i/>
        <x:sz val="11"/>
        <x:rFont val="Arial"/>
      </x:rPr>
      <x:t xml:space="preserve">1) Phân tích thị trường 6 tháng (T10/2025-T3/2026)
+ 6 tháng cùng kỳ: </x:t>
    </x:r>
    <x:r>
      <x:rPr>
        <x:b/>
        <x:i/>
        <x:sz val="11"/>
        <x:rFont val="Arial"/>
      </x:rPr>
      <x:t xml:space="preserve">doanh thu ngành chăm sóc da mặt trên sàn TMĐT là 16,224 tỷ VNĐ + 76,3 triệu lượt bán
- Shopee: 7987,1 tỷ 
- Lazada: 165,9 tỷ
- Tiki: 1,5 tỷ
- Tiktok: 8069,7 tỷ (43,1 triệu lượt bán)
</x:t>
    </x:r>
    <x:r>
      <x:rPr>
        <x:b/>
        <x:i/>
        <x:sz val="11"/>
        <x:rFont val="Arial"/>
      </x:rPr>
      <x:t xml:space="preserve">+ Thị phần: </x:t>
    </x:r>
    <x:r>
      <x:rPr>
        <x:b/>
        <x:i/>
        <x:sz val="11"/>
        <x:rFont val="Arial"/>
      </x:rPr>
      <x:t xml:space="preserve">Shopee 49%, TikTok Shop 50%, còn lại khoảng 1% thuộc về các sàn khác
</x:t>
    </x:r>
    <x:r>
      <x:rPr>
        <x:b/>
        <x:i/>
        <x:sz val="11"/>
        <x:rFont val="Arial"/>
      </x:rPr>
      <x:t xml:space="preserve">2) Phân tích đối thủ cùng ngành
- Caryophy (Top 10-mỹ phẩm hàn, chăm sóc da):</x:t>
    </x:r>
    <x:r>
      <x:rPr>
        <x:b/>
        <x:i/>
        <x:sz val="11"/>
        <x:rFont val="Arial"/>
      </x:rPr>
      <x:t xml:space="preserve"> 190 tỷ VNĐ
+ Shopee mall:  VNĐ /6 tháng (T10/2025-T3/2026)
+ Tiktok shop: VNĐ /6 tháng</x:t>
    </x:r>
  </x:si>
  <x:si>
    <x:r>
      <x:rPr>
        <x:b/>
        <x:i/>
        <x:sz val="11"/>
        <x:rFont val="Arial"/>
      </x:rPr>
      <x:t xml:space="preserve">Mục tiêu khung: </x:t>
    </x:r>
    <x:r>
      <x:rPr>
        <x:b/>
        <x:i/>
        <x:sz val="11"/>
        <x:rFont val="Arial"/>
      </x:rPr>
      <x:t xml:space="preserve">90 tỷ VND/6 tháng (top 10 trong thị trường), chiếm tỷ trọng 1,1% thị phần ngành chăm sóc da mặt trên sàn TMĐT và cao hơn Doanh số tối thiểu cam kết với MBB (40,5 tỷ VND~1,5 triệu USD/6 tháng)</x:t>
    </x:r>
  </x:si>
  <x:si>
    <x:t xml:space="preserve">Cũ: 190 tỷ</x:t>
  </x:si>
  <x:si>
    <x:t xml:space="preserve">Cam kết doanh số với MBB. 10 tỷ/6 tháng =&gt; Shopee Mall 5 tỷ và Tiktok Shop 5 tỷ</x:t>
  </x:si>
  <x:si>
    <x:t xml:space="preserve">Doanh thu x 1,1 = Tổng số tiền người mua thanh toán vì có thêm 10% VAT</x:t>
  </x:si>
  <x:si>
    <x:t xml:space="preserve">Giá vốn 1 SP (đồng)</x:t>
  </x:si>
  <x:si>
    <x:t xml:space="preserve">Phí cố định/phí ngành hàng (Shopee Mall hoặc Shop thường)</x:t>
  </x:si>
  <x:si>
    <x:t xml:space="preserve">Tỷ lệ thu phí ngành hàng (%)</x:t>
  </x:si>
  <x:si>
    <x:t xml:space="preserve">Phí thanh toán Shopee (mặc định 6%) hay còn gọi là phí xử lý giao dịch (đã bao gồm VAT)</x:t>
  </x:si>
  <x:si>
    <x:t xml:space="preserve">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t>
  </x:si>
  <x:si>
    <x:t xml:space="preserve">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t>
  </x:si>
  <x:si>
    <x:t xml:space="preserve">Chi phí quảng cáo sàn-Shopee Ads</x:t>
  </x:si>
  <x:si>
    <x:t xml:space="preserve">Tỷ lệ chi phí MKT/Adspend trên giá bán. Đối với sản phẩm Mỹ phẩm / Dưỡng da, tỷ lệ chi phí quảng cáo khám phá / từ khóa (CIR) trung bình hiệu quả dao động khoảng 10% – 15% giá bán </x:t>
  </x:si>
  <x:si>
    <x:t xml:space="preserve">Chi phí cố định: Pi Ship trên từng đơn (2,700đ/đơn) mặc định</x:t>
  </x:si>
  <x:si>
    <x:t xml:space="preserve">Chi phí cố định: hộp, băng dính, xốp nổ... (4.000đ/đơn)</x:t>
  </x:si>
  <x:si>
    <x:t xml:space="preserve">Link từ sheet Nhân sự dự án</x:t>
  </x:si>
  <x:si>
    <x:t xml:space="preserve">10tr/tháng</x:t>
  </x:si>
  <x:si>
    <x:t xml:space="preserve">Chi phí Điện, Nước, Internet, Đồ dùng Vp</x:t>
  </x:si>
  <x:si>
    <x:t xml:space="preserve">Chỉ thay đổi và nhập giá trị thay đổi tại ô màu vàng</x:t>
  </x:si>
  <x:si>
    <x:t xml:space="preserve">Kế hoạch tài chính lý tưởng</x:t>
  </x:si>
  <x:si>
    <x:t xml:space="preserve">Kế hoạch tài chính cân nhắc (80% KH lý tưởng)</x:t>
  </x:si>
  <x:si>
    <x:t xml:space="preserve">Kế hoạch tài chính rủi ro (55-60% KH lý tưởng)</x:t>
  </x:si>
  <x:si>
    <x:t xml:space="preserve">TikTok Shop</x:t>
  </x:si>
  <x:si>
    <x:t xml:space="preserve">Mục tiêu doanh thu thuần</x:t>
  </x:si>
  <x:si>
    <x:t xml:space="preserve">Mục tiêu biên lợi nhuận</x:t>
  </x:si>
  <x:si>
    <x:t xml:space="preserve">Mục tiêu đơn hàng</x:t>
  </x:si>
  <x:si>
    <x:t xml:space="preserve">Mục tiêu Doanh số (SL bán)</x:t>
  </x:si>
  <x:si>
    <x:t xml:space="preserve">Mục tiêu đơn thành công</x:t>
  </x:si>
  <x:si>
    <x:t xml:space="preserve">AOV / giá trị đơn (đ)</x:t>
  </x:si>
  <x:si>
    <x:t xml:space="preserve">GMV dự kiến (đ)</x:t>
  </x:si>
  <x:si>
    <x:t xml:space="preserve">Giảm giá, chiết khấu shop (%)</x:t>
  </x:si>
  <x:si>
    <x:t xml:space="preserve">Hủy/hoàn (%)</x:t>
  </x:si>
  <x:si>
    <x:t xml:space="preserve">Doanh thu thuần dự kiến (đ)</x:t>
  </x:si>
  <x:si>
    <x:t xml:space="preserve">Giá vốn/đơn (đ)</x:t>
  </x:si>
  <x:si>
    <x:t xml:space="preserve">Tổng giá vốn (đ)</x:t>
  </x:si>
  <x:si>
    <x:t xml:space="preserve">Phí sàn (%)</x:t>
  </x:si>
  <x:si>
    <x:t xml:space="preserve">Phí sàn (đ)</x:t>
  </x:si>
  <x:si>
    <x:t xml:space="preserve">Phí thanh toán (%)</x:t>
  </x:si>
  <x:si>
    <x:t xml:space="preserve">Phí thanh toán (đ)</x:t>
  </x:si>
  <x:si>
    <x:t xml:space="preserve">Affiliate (%)</x:t>
  </x:si>
  <x:si>
    <x:t xml:space="preserve">Affiliate (đ)</x:t>
  </x:si>
  <x:si>
    <x:t xml:space="preserve">Ads/GMV (%)</x:t>
  </x:si>
  <x:si>
    <x:t xml:space="preserve">Ads (đ)</x:t>
  </x:si>
  <x:si>
    <x:t xml:space="preserve">Phí xử lý &amp; ship/đơn (đ)</x:t>
  </x:si>
  <x:si>
    <x:t xml:space="preserve">Tổng phí đơn (đ)</x:t>
  </x:si>
  <x:si>
    <x:t xml:space="preserve">Thuế khấu trừ % (thuế GTGT, VAT,…)</x:t>
  </x:si>
  <x:si>
    <x:t xml:space="preserve">Thuế VAT đầu vào </x:t>
  </x:si>
  <x:si>
    <x:t xml:space="preserve">Lãi đóng góp (đ)</x:t>
  </x:si>
  <x:si>
    <x:t xml:space="preserve">Chi phí cố định phân bổ (đ)</x:t>
  </x:si>
  <x:si>
    <x:t xml:space="preserve">- Lương nhân sự</x:t>
  </x:si>
  <x:si>
    <x:t xml:space="preserve">- Văn phòng, điện, nước,...</x:t>
  </x:si>
  <x:si>
    <x:t xml:space="preserve">- Tồn kho</x:t>
  </x:si>
  <x:si>
    <x:t xml:space="preserve">- Chi phí khác</x:t>
  </x:si>
  <x:si>
    <x:t xml:space="preserve">Lợi nhuận vận hành (đ)</x:t>
  </x:si>
  <x:si>
    <x:t xml:space="preserve">Biên LN vận hành (%)</x:t>
  </x:si>
  <x:si>
    <x:t xml:space="preserve">LỢI NHUẬN</x:t>
  </x:si>
  <x:si>
    <x:t xml:space="preserve">BIÊN LỢI NHUẬN</x:t>
  </x:si>
  <x:si>
    <x:t xml:space="preserve">Nhóm</x:t>
  </x:si>
  <x:si>
    <x:t xml:space="preserve">Tên sản phẩm</x:t>
  </x:si>
  <x:si>
    <x:t xml:space="preserve">Tên tiếng việt</x:t>
  </x:si>
  <x:si>
    <x:t xml:space="preserve">Dung tích</x:t>
  </x:si>
  <x:si>
    <x:t xml:space="preserve">Giá MBB → Sellnity (VNĐ)</x:t>
  </x:si>
  <x:si>
    <x:t xml:space="preserve">Trạng thái</x:t>
  </x:si>
  <x:si>
    <x:t xml:space="preserve">Sample</x:t>
  </x:si>
  <x:si>
    <x:t xml:space="preserve">Giá Retail
đề nghị (bằng 310% giá MBB bán)</x:t>
  </x:si>
  <x:si>
    <x:t xml:space="preserve">Giá Live đề nghị
(-10%)</x:t>
  </x:si>
  <x:si>
    <x:t xml:space="preserve">Skincare</x:t>
  </x:si>
  <x:si>
    <x:t xml:space="preserve">Daily Toner Pad</x:t>
  </x:si>
  <x:si>
    <x:t xml:space="preserve">Toner pad hằng ngày Needly</x:t>
  </x:si>
  <x:si>
    <x:t xml:space="preserve">80 pads (310g)</x:t>
  </x:si>
  <x:si>
    <x:t xml:space="preserve">Non-Exclusive</x:t>
  </x:si>
  <x:si>
    <x:t xml:space="preserve">Ampoule real active panthenol plus</x:t>
  </x:si>
  <x:si>
    <x:t xml:space="preserve">Tinh chất Panthenol Real Active Plus Needly</x:t>
  </x:si>
  <x:si>
    <x:t xml:space="preserve">50ml</x:t>
  </x:si>
  <x:si>
    <x:t xml:space="preserve">Exclusive</x:t>
  </x:si>
  <x:si>
    <x:t xml:space="preserve">Panthenol Water Gel Cream</x:t>
  </x:si>
  <x:si>
    <x:t xml:space="preserve">Kem dưỡng dạng gel Panthenol cấp nước Needly</x:t>
  </x:si>
  <x:si>
    <x:t xml:space="preserve">Daily Toner</x:t>
  </x:si>
  <x:si>
    <x:t xml:space="preserve">Nước cân bằng da hằng ngày Needly</x:t>
  </x:si>
  <x:si>
    <x:t xml:space="preserve">250ml</x:t>
  </x:si>
  <x:si>
    <x:t xml:space="preserve">Daily Toner Mask</x:t>
  </x:si>
  <x:si>
    <x:t xml:space="preserve">Mặt nạ toner hằng ngày Needly</x:t>
  </x:si>
  <x:si>
    <x:t xml:space="preserve">30 sheets (350g)</x:t>
  </x:si>
  <x:si>
    <x:t xml:space="preserve">Cicachid Chilling Pad</x:t>
  </x:si>
  <x:si>
    <x:t xml:space="preserve">Toner pad làm mát Cicachid Needly</x:t>
  </x:si>
  <x:si>
    <x:t xml:space="preserve">70 pads (200g)</x:t>
  </x:si>
  <x:si>
    <x:t xml:space="preserve">Cicachid Soothing Ampoule</x:t>
  </x:si>
  <x:si>
    <x:t xml:space="preserve">Tinh chất làm dịu Cicachid Needly</x:t>
  </x:si>
  <x:si>
    <x:t xml:space="preserve">30ml</x:t>
  </x:si>
  <x:si>
    <x:t xml:space="preserve">Cicachid Relief Cream</x:t>
  </x:si>
  <x:si>
    <x:t xml:space="preserve">Kem dưỡng phục hồi Cicachid Needly</x:t>
  </x:si>
  <x:si>
    <x:t xml:space="preserve">48ml</x:t>
  </x:si>
  <x:si>
    <x:t xml:space="preserve">pH Balancing Toner</x:t>
  </x:si>
  <x:si>
    <x:t xml:space="preserve">Nước cân bằng pH Needly</x:t>
  </x:si>
  <x:si>
    <x:t xml:space="preserve">145ml</x:t>
  </x:si>
  <x:si>
    <x:t xml:space="preserve">pH Balancing Essence Lotion</x:t>
  </x:si>
  <x:si>
    <x:t xml:space="preserve">Sữa dưỡng tinh chất cân bằng pH Needly</x:t>
  </x:si>
  <x:si>
    <x:t xml:space="preserve">pH Balancing Rich Cream</x:t>
  </x:si>
  <x:si>
    <x:t xml:space="preserve">Kem dưỡng ẩm sâu cân bằng pH Needly</x:t>
  </x:si>
  <x:si>
    <x:t xml:space="preserve">Face Light Oil</x:t>
  </x:si>
  <x:si>
    <x:t xml:space="preserve">Dầu dưỡng da mặt mỏng nhẹ Needly</x:t>
  </x:si>
  <x:si>
    <x:t xml:space="preserve">Vegan Sun moisture</x:t>
  </x:si>
  <x:si>
    <x:t xml:space="preserve">Kem chống nắng thuần chay dưỡng ẩm Needly</x:t>
  </x:si>
  <x:si>
    <x:t xml:space="preserve">Mild Cleansing Gel</x:t>
  </x:si>
  <x:si>
    <x:t xml:space="preserve">Gel rửa mặt dịu nhẹ Needly</x:t>
  </x:si>
  <x:si>
    <x:t xml:space="preserve">235ml</x:t>
  </x:si>
  <x:si>
    <x:t xml:space="preserve">Mild Cleansing Balm</x:t>
  </x:si>
  <x:si>
    <x:t xml:space="preserve">Sáp tẩy trang dịu nhẹ Needly</x:t>
  </x:si>
  <x:si>
    <x:t xml:space="preserve">120ml</x:t>
  </x:si>
  <x:si>
    <x:t xml:space="preserve">Mild Deep Cleansing Oil</x:t>
  </x:si>
  <x:si>
    <x:t xml:space="preserve">Dầu tẩy trang sâu dịu nhẹ Needly</x:t>
  </x:si>
  <x:si>
    <x:t xml:space="preserve">240ml</x:t>
  </x:si>
  <x:si>
    <x:t xml:space="preserve">Micellar cleansing water</x:t>
  </x:si>
  <x:si>
    <x:t xml:space="preserve">Nước tẩy trang Micellar dịu nhẹ Needly</x:t>
  </x:si>
  <x:si>
    <x:t xml:space="preserve">390ml</x:t>
  </x:si>
  <x:si>
    <x:t xml:space="preserve">Mild enzyme cleansing powder</x:t>
  </x:si>
  <x:si>
    <x:t xml:space="preserve">Bột rửa mặt enzyme dịu nhẹ Needly</x:t>
  </x:si>
  <x:si>
    <x:t xml:space="preserve">40g</x:t>
  </x:si>
  <x:si>
    <x:t xml:space="preserve">Mild Cleansing Pad</x:t>
  </x:si>
  <x:si>
    <x:t xml:space="preserve">Pad tẩy trang dịu nhẹ Needly</x:t>
  </x:si>
  <x:si>
    <x:t xml:space="preserve">60 pads (160g)</x:t>
  </x:si>
  <x:si>
    <x:t xml:space="preserve">Lip Care</x:t>
  </x:si>
  <x:si>
    <x:t xml:space="preserve">Tint Lip Balm</x:t>
  </x:si>
  <x:si>
    <x:t xml:space="preserve">Son dưỡng có màu Needly</x:t>
  </x:si>
  <x:si>
    <x:t xml:space="preserve">3.8g</x:t>
  </x:si>
  <x:si>
    <x:t xml:space="preserve">Sleeping Lip Mask</x:t>
  </x:si>
  <x:si>
    <x:t xml:space="preserve">Mặt nạ ngủ môi Needly</x:t>
  </x:si>
  <x:si>
    <x:t xml:space="preserve">10ml</x:t>
  </x:si>
  <x:si>
    <x:t xml:space="preserve">Patch</x:t>
  </x:si>
  <x:si>
    <x:t xml:space="preserve">Microneedling Eye Patch</x:t>
  </x:si>
  <x:si>
    <x:t xml:space="preserve">Miếng dán vi kim vùng mắt Needly</x:t>
  </x:si>
  <x:si>
    <x:t xml:space="preserve">4ea</x:t>
  </x:si>
  <x:si>
    <x:t xml:space="preserve">Patch for blemishes colorful</x:t>
  </x:si>
  <x:si>
    <x:t xml:space="preserve">Miếng dán mụn nhiều màu Needly</x:t>
  </x:si>
  <x:si>
    <x:t xml:space="preserve">12ea</x:t>
  </x:si>
  <x:si>
    <x:t xml:space="preserve">Patch for blemishes</x:t>
  </x:si>
  <x:si>
    <x:t xml:space="preserve">Miếng dán mụn Needly</x:t>
  </x:si>
  <x:si>
    <x:t xml:space="preserve">24ea</x:t>
  </x:si>
  <x:si>
    <x:t xml:space="preserve">Youth core eye cream</x:t>
  </x:si>
  <x:si>
    <x:t xml:space="preserve">Kem dưỡng mắt Youth Core Needly</x:t>
  </x:si>
  <x:si>
    <x:t xml:space="preserve">Youth core sun serum</x:t>
  </x:si>
  <x:si>
    <x:t xml:space="preserve">Serum chống nắng Youth Core Needly</x:t>
  </x:si>
  <x:si>
    <x:t xml:space="preserve">Hand Care</x:t>
  </x:si>
  <x:si>
    <x:t xml:space="preserve">Sensory Hand Cream #Dreamy Desert</x:t>
  </x:si>
  <x:si>
    <x:t xml:space="preserve">Kem dưỡng tay hương Dreamy Desert Needly</x:t>
  </x:si>
  <x:si>
    <x:t xml:space="preserve">Sensory Hand Cream #Rainy Garden</x:t>
  </x:si>
  <x:si>
    <x:t xml:space="preserve">Kem dưỡng tay hương Rainy Garden Needly</x:t>
  </x:si>
  <x:si>
    <x:t xml:space="preserve">Sensory Hand Cream #Heavenly Musk</x:t>
  </x:si>
  <x:si>
    <x:t xml:space="preserve">Kem dưỡng tay hương Heavenly Musk Needly</x:t>
  </x:si>
  <x:si>
    <x:t xml:space="preserve">Crossbarrier Toner</x:t>
  </x:si>
  <x:si>
    <x:t xml:space="preserve">Nước cân bằng Crossbarrier Needly</x:t>
  </x:si>
  <x:si>
    <x:t xml:space="preserve">200ml</x:t>
  </x:si>
  <x:si>
    <x:t xml:space="preserve">Crossbarrier Cream</x:t>
  </x:si>
  <x:si>
    <x:t xml:space="preserve">Kem dưỡng Crossbarrier Needly</x:t>
  </x:si>
  <x:si>
    <x:t xml:space="preserve">80ml</x:t>
  </x:si>
  <x:si>
    <x:t xml:space="preserve">Crossbarrier Mask</x:t>
  </x:si>
  <x:si>
    <x:t xml:space="preserve">Mặt nạ Crossbarrier Needly</x:t>
  </x:si>
  <x:si>
    <x:t xml:space="preserve">Vita C glow jelly pad</x:t>
  </x:si>
  <x:si>
    <x:t xml:space="preserve">Pad thạch Vitamin C sáng da Needly</x:t>
  </x:si>
  <x:si>
    <x:t xml:space="preserve">60 pads (280g)</x:t>
  </x:si>
  <x:si>
    <x:t xml:space="preserve">Vita c glow toning cream</x:t>
  </x:si>
  <x:si>
    <x:t xml:space="preserve">Kem dưỡng nâng tông Vitamin C Needly</x:t>
  </x:si>
  <x:si>
    <x:t xml:space="preserve">Vita c glow toning ampoule</x:t>
  </x:si>
  <x:si>
    <x:t xml:space="preserve">Tinh chất nâng tông Vitamin C Needly</x:t>
  </x:si>
  <x:si>
    <x:t xml:space="preserve">Glow Peeling Serum</x:t>
  </x:si>
  <x:si>
    <x:t xml:space="preserve">Serum tẩy tế bào chết Glow Needly</x:t>
  </x:si>
  <x:si>
    <x:t xml:space="preserve">Anti-trouble pad</x:t>
  </x:si>
  <x:si>
    <x:t xml:space="preserve">Pad ngừa mụn Needly</x:t>
  </x:si>
  <x:si>
    <x:t xml:space="preserve">280g /60pads</x:t>
  </x:si>
  <x:si>
    <x:t xml:space="preserve">In-shower Spa Mask</x:t>
  </x:si>
  <x:si>
    <x:t xml:space="preserve">Mặt nạ spa dùng khi tắm Needly</x:t>
  </x:si>
  <x:si>
    <x:t xml:space="preserve">180g</x:t>
  </x:si>
  <x:si>
    <x:t xml:space="preserve">A to Cream</x:t>
  </x:si>
  <x:si>
    <x:t xml:space="preserve">Kem dưỡng A to Needly</x:t>
  </x:si>
  <x:si>
    <x:t xml:space="preserve">A to Lotion</x:t>
  </x:si>
  <x:si>
    <x:t xml:space="preserve">Sữa dưỡng A to Needly</x:t>
  </x:si>
  <x:si>
    <x:t xml:space="preserve">A to Cream in skin</x:t>
  </x:si>
  <x:si>
    <x:t xml:space="preserve">Kem dưỡng A to In Skin Needly</x:t>
  </x:si>
  <x:si>
    <x:t xml:space="preserve">150ml</x:t>
  </x:si>
  <x:si>
    <x:t xml:space="preserve">Mask Sheet</x:t>
  </x:si>
  <x:si>
    <x:t xml:space="preserve">Hya-light calming mask 1ea</x:t>
  </x:si>
  <x:si>
    <x:t xml:space="preserve">Mặt nạ làm dịu Hya-light (1 miếng) Needly</x:t>
  </x:si>
  <x:si>
    <x:t xml:space="preserve">25g</x:t>
  </x:si>
  <x:si>
    <x:t xml:space="preserve">Retifit collagen gel mask 1ea</x:t>
  </x:si>
  <x:si>
    <x:t xml:space="preserve">Mặt nạ gel collagen Retifit (1 miếng) Needly</x:t>
  </x:si>
  <x:si>
    <x:t xml:space="preserve">36g</x:t>
  </x:si>
  <x:si>
    <x:t xml:space="preserve">Retifit collagen gel mask 4ea/pack</x:t>
  </x:si>
  <x:si>
    <x:t xml:space="preserve">Mặt nạ gel collagen Retifit (hộp 4 miếng) Needly</x:t>
  </x:si>
  <x:si>
    <x:t xml:space="preserve">36g*4ea</x:t>
  </x:si>
  <x:si>
    <x:t xml:space="preserve">Retifit collagen pad</x:t>
  </x:si>
  <x:si>
    <x:t xml:space="preserve">Pad collagen Retifit Needly</x:t>
  </x:si>
  <x:si>
    <x:t xml:space="preserve">80 pads (150g)</x:t>
  </x:si>
  <x:si>
    <x:t xml:space="preserve">Giá trung bình cộng</x:t>
  </x:si>
  <x:si>
    <x:t xml:space="preserve">Thời gian đo lường: Từ 29-09-2025 đến 28-09-2026</x:t>
  </x:si>
  <x:si>
    <x:t xml:space="preserve">Từ khóa</x:t>
  </x:si>
  <x:si>
    <x:t xml:space="preserve">Doanh số (tỷ VND)</x:t>
  </x:si>
  <x:si>
    <x:t xml:space="preserve">Lượt bán (nghìn)</x:t>
  </x:si>
  <x:si>
    <x:t xml:space="preserve">Sản phẩm có lượt bán (nghìn)</x:t>
  </x:si>
  <x:si>
    <x:t xml:space="preserve">Gian hàng có lượt bán</x:t>
  </x:si>
  <x:si>
    <x:t xml:space="preserve">Thương hiệu (% doanh số)</x:t>
  </x:si>
  <x:si>
    <x:t xml:space="preserve">Tổng lượt tìm kiếm</x:t>
  </x:si>
  <x:si>
    <x:t xml:space="preserve">Từ khóa tìm kiếm thương hiệu</x:t>
  </x:si>
  <x:si>
    <x:t xml:space="preserve">Doanh số</x:t>
  </x:si>
  <x:si>
    <x:t xml:space="preserve">Thương hiệu</x:t>
  </x:si>
  <x:si>
    <x:t xml:space="preserve">Mức giá</x:t>
  </x:si>
  <x:si>
    <x:t xml:space="preserve">Từ khóa đi kèm nổi bật</x:t>
  </x:si>
  <x:si>
    <x:t xml:space="preserve">Toner pad</x:t>
  </x:si>
  <x:si>
    <x:t xml:space="preserve">115,2</x:t>
  </x:si>
  <x:si>
    <x:t xml:space="preserve">321,9</x:t>
  </x:si>
  <x:si>
    <x:t xml:space="preserve">1,6</x:t>
  </x:si>
  <x:si>
    <x:t xml:space="preserve">Repiel (15,7%), Lubylab (14,5%), Colorkey (12,1%), Emmié By Happyskin (11,2%), Torriden (10,2%), Mediheal (9,0%), Abib (8,9%), Celimax (6,8%), One Day'S You (6,8%) và Skinfood (4,8%)</x:t>
  </x:si>
  <x:si>
    <x:t xml:space="preserve">Mediheal – 414498 (31.8%); Medicube – 249122 (19.4%); Abib – 85024 (6.5%); Torriden – 76055 (5.8%); Skinfood – 50691 (3.8%); Needly – 29786 (2.2%); One Day's You – 25723; Celimax – 23614; Repiel – 16519; Papa Recipe – 14217</x:t>
  </x:si>
  <x:si>
    <x:t xml:space="preserve">Tonner</x:t>
  </x:si>
  <x:si>
    <x:t xml:space="preserve">Serum</x:t>
  </x:si>
  <x:si>
    <x:t xml:space="preserve">Ampoule</x:t>
  </x:si>
  <x:si>
    <x:t xml:space="preserve">Kem dưỡng</x:t>
  </x:si>
  <x:si>
    <x:t xml:space="preserve">Kem dưỡng ẩm</x:t>
  </x:si>
  <x:si>
    <x:t xml:space="preserve">Mặt nạ</x:t>
  </x:si>
  <x:si>
    <x:t xml:space="preserve">Mặt nạ collagen</x:t>
  </x:si>
  <x:si>
    <x:t xml:space="preserve">Mặt nạ dưỡng ẩm</x:t>
  </x:si>
  <x:si>
    <x:t xml:space="preserve">Sáp tẩy trang/ cleansing balm</x:t>
  </x:si>
  <x:si>
    <x:t xml:space="preserve">Dầu tẩy trang/ cleansing oil</x:t>
  </x:si>
  <x:si>
    <x:t xml:space="preserve">Nước tẩy trang</x:t>
  </x:si>
  <x:si>
    <x:t xml:space="preserve">Sữa rửa mặt</x:t>
  </x:si>
  <x:si>
    <x:t xml:space="preserve">Kem chống nắng</x:t>
  </x:si>
  <x:si>
    <x:t xml:space="preserve">Beplain (9,91%), D'Alba (8,44%), Anessa (6,55%), Sunplay (4,98%), Luby Lab (4,93%), Make P:Rem (4,46%), La Roche-Posay (4,15%), Cỏ Mềm (3,27%), Skin1004 (3,12%) và các thương hiệu còn lại (50,20%)</x:t>
  </x:si>
  <x:si>
    <x:t xml:space="preserve"> </x:t>
  </x:si>
  <x:si>
    <x:t xml:space="preserve">Vị trí</x:t>
  </x:si>
  <x:si>
    <x:t xml:space="preserve">JD</x:t>
  </x:si>
  <x:si>
    <x:t xml:space="preserve">Số lượng</x:t>
  </x:si>
  <x:si>
    <x:t xml:space="preserve">Ngày OB</x:t>
  </x:si>
  <x:si>
    <x:t xml:space="preserve">Lương cứng gross (Điền số này)</x:t>
  </x:si>
  <x:si>
    <x:r>
      <x:rPr>
        <x:b/>
        <x:i/>
        <x:sz val="10"/>
      </x:rPr>
      <x:t xml:space="preserve">Lương cơ bản (mức lương đóng BHXH)
</x:t>
    </x:r>
    <x:r>
      <x:rPr>
        <x:b/>
        <x:i/>
        <x:sz val="10"/>
      </x:rPr>
      <x:t xml:space="preserve">Theo quy chế CTY</x:t>
    </x:r>
  </x:si>
  <x:si>
    <x:r>
      <x:rPr>
        <x:b/>
        <x:i/>
        <x:sz val="10"/>
      </x:rPr>
      <x:t xml:space="preserve">Phụ cấp khác
</x:t>
    </x:r>
    <x:r>
      <x:rPr>
        <x:b/>
        <x:i/>
        <x:sz val="10"/>
      </x:rPr>
      <x:t xml:space="preserve">= Lương gross - Lương đóng BH</x:t>
    </x:r>
  </x:si>
  <x:si>
    <x:t xml:space="preserve">BHXH công ty đóng</x:t>
  </x:si>
  <x:si>
    <x:t xml:space="preserve">BHXH nhân viên đóng</x:t>
  </x:si>
  <x:si>
    <x:t xml:space="preserve">Thuế TNCN NLĐ đóng</x:t>
  </x:si>
  <x:si>
    <x:r>
      <x:rPr>
        <x:b/>
        <x:i/>
        <x:sz val="10"/>
      </x:rPr>
      <x:t xml:space="preserve">Lương cứng net </x:t>
    </x:r>
    <x:r>
      <x:rPr>
        <x:b/>
        <x:i/>
        <x:sz val="10"/>
      </x:rPr>
      <x:t xml:space="preserve">(không gồm thưởng)</x:t>
    </x:r>
  </x:si>
  <x:si>
    <x:r>
      <x:rPr>
        <x:b/>
        <x:i/>
        <x:sz val="10"/>
      </x:rPr>
      <x:t xml:space="preserve">Thưởng doanh số </x:t>
    </x:r>
    <x:r>
      <x:rPr>
        <x:b/>
        <x:i/>
        <x:sz val="10"/>
      </x:rPr>
      <x:t xml:space="preserve">(thực tế)</x:t>
    </x:r>
  </x:si>
  <x:si>
    <x:t xml:space="preserve">Tổng thu nhập nhân viên</x:t>
  </x:si>
  <x:si>
    <x:t xml:space="preserve">Tổng chi phí Công ty</x:t>
  </x:si>
  <x:si>
    <x:t xml:space="preserve">Khung lương cứng phổ biến</x:t>
  </x:si>
  <x:si>
    <x:t xml:space="preserve">Tổng thu nhập trung bình (Lương + KPI/Thưởng)</x:t>
  </x:si>
  <x:si>
    <x:t xml:space="preserve">Quy định thưởng</x:t>
  </x:si>
  <x:si>
    <x:t xml:space="preserve">Ví dụ</x:t>
  </x:si>
  <x:si>
    <x:t xml:space="preserve">Tổng cộng</x:t>
  </x:si>
  <x:si>
    <x:r>
      <x:rPr>
        <x:b/>
        <x:i/>
        <x:sz val="10"/>
      </x:rPr>
      <x:t xml:space="preserve">Nguyên tắc chung khi đưa vào Quy chế lương thưởng:
</x:t>
    </x:r>
    <x:r>
      <x:rPr>
        <x:b/>
        <x:i/>
        <x:sz val="10"/>
      </x:rPr>
      <x:t xml:space="preserve">Chu kỳ tính &amp; thanh toán: Thưởng doanh số/KPI tính theo tháng, chốt số liệu sau khi trừ tỷ lệ hủy/hoàn hàng thực tế của sàn (thường vào ngày 10-15 tháng sau).
Mức sàn nhận thưởng: Nhân viên cần đạt tối thiểu 80% KPI/Target công việc mới bắt đầu được tính thưởng doanh số.
Quy định điều khoản thử việc: Trong thời gian thử việc, nhân viên hưởng 85% lương cơ bản + 50% - 100% mức thưởng doanh số đạt được (tùy vị trí).</x:t>
    </x:r>
  </x:si>
  <x:si>
    <x:t xml:space="preserve">Nhóm công việc</x:t>
  </x:si>
  <x:si>
    <x:t xml:space="preserve">Task</x:t>
  </x:si>
  <x:si>
    <x:t xml:space="preserve">Người phụ trách</x:t>
  </x:si>
  <x:si>
    <x:t xml:space="preserve">Ngày bắt đầu</x:t>
  </x:si>
  <x:si>
    <x:t xml:space="preserve">Ngày hoàn thành</x:t>
  </x:si>
  <x:si>
    <x:t xml:space="preserve">Days</x:t>
  </x:si>
  <x:si>
    <x:t xml:space="preserve">Oct</x:t>
  </x:si>
  <x:si>
    <x:t xml:space="preserve">NOV</x:t>
  </x:si>
  <x:si>
    <x:t xml:space="preserve">Tài chính</x:t>
  </x:si>
  <x:si>
    <x:t xml:space="preserve">Hoàn thành kế hoạch tài chính</x:t>
  </x:si>
  <x:si>
    <x:t xml:space="preserve">Task 1</x:t>
  </x:si>
  <x:si>
    <x:t xml:space="preserve">Đánh giá và thảo luận về KPI/ thưởng dự án</x:t>
  </x:si>
  <x:si>
    <x:t xml:space="preserve">Task 2</x:t>
  </x:si>
  <x:si>
    <x:t xml:space="preserve">Nhân sự</x:t>
  </x:si>
  <x:si>
    <x:t xml:space="preserve">Phỏng vấn ứng viên Ecom</x:t>
  </x:si>
  <x:si>
    <x:t xml:space="preserve">Đang chờ</x:t>
  </x:si>
  <x:si>
    <x:t xml:space="preserve">Marketing</x:t>
  </x:si>
  <x:si>
    <x:t xml:space="preserve">Beta</x:t>
  </x:si>
  <x:si>
    <x:t xml:space="preserve">Release</x:t>
  </x:si>
  <x:si>
    <x:t xml:space="preserve">E-commerce &amp; Sales</x:t>
  </x:si>
  <x:si>
    <x:t xml:space="preserve">Hàng hóa &amp; vận hành</x:t>
  </x:si>
  <x:si>
    <x:t xml:space="preserve">Chốt danh sách SP triển khai kickoff</x:t>
  </x:si>
  <x:si>
    <x:t xml:space="preserve">Tú</x:t>
  </x:si>
  <x:si>
    <x:t xml:space="preserve">Khác</x:t>
  </x:si>
</x:sst>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42">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s>
  <x:fills count="47">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s>
  <x:borders count="38">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s>
  <x:cellStyleXfs count="1">
    <x:xf numFmtId="0" fontId="0" fillId="0" borderId="0" applyNumberFormat="0" applyFont="0" applyFill="0" applyBorder="0" applyAlignment="1" applyProtection="0"/>
  </x:cellStyleXfs>
  <x:cellXfs count="454">
    <x:xf numFmtId="0" fontId="0" fillId="0" borderId="0" xfId="0" applyNumberFormat="0" applyFont="0" applyFill="0" applyBorder="0" applyAlignment="0" applyProtection="0">
      <x:alignment vertical="center"/>
    </x:xf>
    <x:xf numFmtId="0" fontId="1" fillId="0" borderId="0" xfId="0" applyNumberFormat="0" applyFont="1" applyFill="0"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0" borderId="0" xfId="0" applyNumberFormat="0" applyFont="1" applyFill="0" applyBorder="0" applyAlignment="1" applyProtection="0">
      <x:alignment vertical="top"/>
    </x:xf>
    <x:xf numFmtId="0" fontId="1" fillId="3" borderId="0" xfId="0" applyNumberFormat="0" applyFont="1" applyFill="1" applyBorder="0" applyAlignment="1" applyProtection="0">
      <x:alignment vertical="center"/>
    </x:xf>
    <x:xf numFmtId="0" fontId="1" fillId="0" borderId="0" xfId="0" applyNumberFormat="0" applyFont="1" applyFill="0" applyBorder="0" applyAlignment="1" applyProtection="0">
      <x:alignment vertical="center"/>
    </x:xf>
    <x:xf numFmtId="0" fontId="1" fillId="0" borderId="0" xfId="0" applyNumberFormat="0" applyFont="1" applyFill="0" applyBorder="0" applyAlignment="1" applyProtection="0">
      <x:alignment vertical="center"/>
    </x:xf>
    <x:xf numFmtId="0" fontId="3" fillId="0" borderId="1" xfId="0" applyNumberFormat="0" applyFont="1" applyFill="0" applyBorder="0" applyAlignment="1" applyProtection="0">
      <x:alignment vertical="center"/>
    </x:xf>
    <x:xf numFmtId="0" fontId="1" fillId="0" borderId="1" xfId="0" applyNumberFormat="0" applyFont="1" applyFill="0" applyBorder="0" applyAlignment="1" applyProtection="0">
      <x:alignment vertical="center"/>
    </x:xf>
    <x:xf numFmtId="0" fontId="1" fillId="0" borderId="1" xfId="0" applyNumberFormat="0" applyFont="1" applyFill="0" applyBorder="0" applyAlignment="1" applyProtection="0">
      <x:alignment vertical="center" wrapText="1"/>
    </x:xf>
    <x:xf numFmtId="0" fontId="4" fillId="0" borderId="1" xfId="0" applyNumberFormat="0" applyFont="1" applyFill="0" applyBorder="0" applyAlignment="1" applyProtection="0">
      <x:alignment vertical="center"/>
    </x:xf>
    <x:xf numFmtId="0" fontId="1" fillId="0" borderId="1" xfId="0" applyNumberFormat="0" applyFont="1" applyFill="0" applyBorder="0" applyAlignment="1" applyProtection="0">
      <x:alignment vertical="center"/>
    </x:xf>
    <x:xf numFmtId="0" fontId="1" fillId="0" borderId="0" xfId="0" applyNumberFormat="0" applyFont="1" applyFill="0" applyBorder="0" applyAlignment="1" applyProtection="0">
      <x:alignment vertical="top" wrapText="1"/>
    </x:xf>
    <x:xf numFmtId="0" fontId="1" fillId="0" borderId="2" xfId="0" applyNumberFormat="0" applyFont="1" applyFill="0" applyBorder="0" applyAlignment="1" applyProtection="0">
      <x:alignment vertical="center"/>
    </x:xf>
    <x:xf numFmtId="0" fontId="1" fillId="0" borderId="2" xfId="0" applyNumberFormat="0" applyFont="1" applyFill="0" applyBorder="0" applyAlignment="1" applyProtection="0">
      <x:alignment vertical="center" wrapText="1"/>
    </x:xf>
    <x:xf numFmtId="0" fontId="5" fillId="0" borderId="1" xfId="0" applyNumberFormat="0" applyFont="1" applyFill="0" applyBorder="0" applyAlignment="1" applyProtection="0">
      <x:alignment vertical="center" wrapText="1"/>
    </x:xf>
    <x:xf numFmtId="0" fontId="5" fillId="0" borderId="1" xfId="0" applyNumberFormat="0" applyFont="1" applyFill="0" applyBorder="0" applyAlignment="1" applyProtection="0">
      <x:alignment vertical="center"/>
    </x:xf>
    <x:xf numFmtId="0" fontId="4" fillId="0" borderId="2" xfId="0" applyNumberFormat="0" applyFont="1" applyFill="0" applyBorder="0" applyAlignment="1" applyProtection="0">
      <x:alignment vertical="center" wrapText="1"/>
    </x:xf>
    <x:xf numFmtId="0" fontId="3" fillId="0" borderId="1" xfId="0" applyNumberFormat="0" applyFont="1" applyFill="0" applyBorder="0" applyAlignment="1" applyProtection="0">
      <x:alignment vertical="center" wrapText="1"/>
    </x:xf>
    <x:xf numFmtId="0" fontId="6" fillId="0" borderId="1" xfId="0" applyNumberFormat="0" applyFont="1" applyFill="0" applyBorder="0" applyAlignment="1" applyProtection="0">
      <x:alignment vertical="center"/>
    </x:xf>
    <x:xf numFmtId="0" fontId="3" fillId="0" borderId="2" xfId="0" applyNumberFormat="0" applyFont="1" applyFill="0" applyBorder="0" applyAlignment="1" applyProtection="0">
      <x:alignment vertical="center"/>
    </x:xf>
    <x:xf numFmtId="0" fontId="1" fillId="0" borderId="2" xfId="0" applyNumberFormat="0" applyFont="1" applyFill="0"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0" borderId="1" xfId="0" applyNumberFormat="0" applyFont="1" applyFill="0" applyBorder="0" applyAlignment="1" applyProtection="0">
      <x:alignment vertical="top"/>
    </x:xf>
    <x:xf numFmtId="0" fontId="7" fillId="0" borderId="1" xfId="0" applyNumberFormat="0" applyFont="1" applyFill="0" applyBorder="0" applyAlignment="1" applyProtection="0">
      <x:alignment vertical="top" wrapText="1"/>
    </x:xf>
    <x:xf numFmtId="0" fontId="7" fillId="0" borderId="1" xfId="0" applyNumberFormat="0" applyFont="1" applyFill="0"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0" borderId="1" xfId="0" applyNumberFormat="0" applyFont="1" applyFill="0" applyBorder="0" applyAlignment="1" applyProtection="0">
      <x:alignment vertical="top"/>
    </x:xf>
    <x:xf numFmtId="0" fontId="1" fillId="0" borderId="1" xfId="0" applyNumberFormat="0" applyFont="1" applyFill="0" applyBorder="0" applyAlignment="1" applyProtection="0">
      <x:alignment vertical="top" wrapText="1"/>
    </x:xf>
    <x:xf numFmtId="0" fontId="1" fillId="3" borderId="0" xfId="0" applyNumberFormat="0" applyFont="1" applyFill="1" applyBorder="0" applyAlignment="1" applyProtection="0">
      <x:alignment vertical="top"/>
    </x:xf>
    <x:xf numFmtId="0" fontId="7" fillId="0" borderId="1" xfId="0" applyNumberFormat="0" applyFont="1" applyFill="0" applyBorder="0" applyAlignment="1" applyProtection="0">
      <x:alignment vertical="center"/>
    </x:xf>
    <x:xf numFmtId="0" fontId="1" fillId="0" borderId="1" xfId="0" applyNumberFormat="0" applyFont="1" applyFill="0" applyBorder="0" applyAlignment="1" applyProtection="0">
      <x:alignment vertical="center" wrapText="1"/>
    </x:xf>
    <x:xf numFmtId="0" fontId="1" fillId="0" borderId="0" xfId="0" applyNumberFormat="0" applyFont="1" applyFill="0" applyBorder="0" applyAlignment="1" applyProtection="0">
      <x:alignment vertical="top" wrapText="1"/>
    </x:xf>
    <x:xf numFmtId="0" fontId="1" fillId="0" borderId="0" xfId="0" applyNumberFormat="0" applyFont="1" applyFill="0" applyBorder="0" applyAlignment="1" applyProtection="0">
      <x:alignment vertical="center" wrapText="1"/>
    </x:xf>
    <x:xf numFmtId="0" fontId="1" fillId="0" borderId="1" xfId="0" applyNumberFormat="0" applyFont="1" applyFill="0" applyBorder="0" applyAlignment="1" applyProtection="0">
      <x:alignment vertical="top" wrapText="1"/>
    </x:xf>
    <x:xf numFmtId="0" fontId="1" fillId="3" borderId="1" xfId="0" applyNumberFormat="0" applyFont="1" applyFill="1" applyBorder="0" applyAlignment="1" applyProtection="0">
      <x:alignment vertical="center"/>
    </x:xf>
    <x:xf numFmtId="0" fontId="4" fillId="0" borderId="1" xfId="0" applyNumberFormat="0" applyFont="1" applyFill="0" applyBorder="0" applyAlignment="1" applyProtection="0">
      <x:alignment vertical="top" wrapText="1"/>
    </x:xf>
    <x:xf numFmtId="0" fontId="4" fillId="0" borderId="1" xfId="0" applyNumberFormat="0" applyFont="1" applyFill="0" applyBorder="0" applyAlignment="1" applyProtection="0">
      <x:alignment vertical="center" wrapText="1"/>
    </x:xf>
    <x:xf numFmtId="0" fontId="4" fillId="3" borderId="1" xfId="0" applyNumberFormat="0" applyFont="1" applyFill="1" applyBorder="0" applyAlignment="1" applyProtection="0">
      <x:alignment vertical="center"/>
    </x:xf>
    <x:xf numFmtId="0" fontId="6" fillId="0" borderId="1" xfId="0" applyNumberFormat="0" applyFont="1" applyFill="0" applyBorder="0" applyAlignment="1" applyProtection="0">
      <x:alignment vertical="center" wrapText="1"/>
    </x:xf>
    <x:xf numFmtId="0" fontId="6" fillId="0" borderId="1" xfId="0" applyNumberFormat="0" applyFont="1" applyFill="0" applyBorder="0" applyAlignment="1" applyProtection="0">
      <x:alignment vertical="center" wrapText="1"/>
    </x:xf>
    <x:xf numFmtId="0" fontId="3" fillId="0" borderId="0" xfId="0" applyNumberFormat="0" applyFont="1" applyFill="0"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0" borderId="6" xfId="0" applyNumberFormat="0" applyFont="1" applyFill="0" applyBorder="0" applyAlignment="1" applyProtection="0">
      <x:alignment vertical="top"/>
    </x:xf>
    <x:xf numFmtId="166" fontId="12" fillId="0" borderId="5" xfId="0" applyNumberFormat="1" applyFont="1" applyFill="0" applyBorder="0" applyAlignment="1" applyProtection="0">
      <x:alignment vertical="top"/>
    </x:xf>
    <x:xf numFmtId="0" fontId="14" fillId="0" borderId="3" xfId="0" applyNumberFormat="0" applyFont="1" applyFill="0" applyBorder="0" applyAlignment="1" applyProtection="0">
      <x:alignment vertical="top" wrapText="1"/>
    </x:xf>
    <x:xf numFmtId="166" fontId="12" fillId="0" borderId="6" xfId="0" applyNumberFormat="1" applyFont="1" applyFill="0" applyBorder="0" applyAlignment="1" applyProtection="0">
      <x:alignment vertical="top"/>
    </x:xf>
    <x:xf numFmtId="166" fontId="12" fillId="0" borderId="3" xfId="0" applyNumberFormat="1" applyFont="1" applyFill="0" applyBorder="0" applyAlignment="1" applyProtection="0">
      <x:alignment vertical="top"/>
    </x:xf>
    <x:xf numFmtId="0" fontId="13" fillId="4" borderId="3" xfId="0" applyNumberFormat="0" applyFont="1" applyFill="1" applyBorder="0" applyAlignment="1" applyProtection="0">
      <x:alignment horizontal="left" vertical="top"/>
    </x:xf>
    <x:xf numFmtId="0" fontId="16" fillId="0" borderId="6" xfId="0" applyNumberFormat="0" applyFont="1" applyFill="0" applyBorder="0" applyAlignment="1" applyProtection="0">
      <x:alignment vertical="top" wrapText="1"/>
    </x:xf>
    <x:xf numFmtId="0" fontId="16" fillId="0" borderId="6" xfId="0" applyNumberFormat="0" applyFont="1" applyFill="0" applyBorder="0" applyAlignment="1" applyProtection="0">
      <x:alignment vertical="top"/>
    </x:xf>
    <x:xf numFmtId="0" fontId="12" fillId="0" borderId="10" xfId="0" applyNumberFormat="0" applyFont="1" applyFill="0" applyBorder="0" applyAlignment="1" applyProtection="0">
      <x:alignment vertical="top"/>
    </x:xf>
    <x:xf numFmtId="0" fontId="12" fillId="0" borderId="7" xfId="0" applyNumberFormat="0" applyFont="1" applyFill="0" applyBorder="0" applyAlignment="1" applyProtection="0">
      <x:alignment vertical="top"/>
    </x:xf>
    <x:xf numFmtId="167" fontId="12" fillId="6" borderId="5" xfId="0" applyNumberFormat="1" applyFont="1" applyFill="1" applyBorder="0" applyAlignment="1" applyProtection="0">
      <x:alignment vertical="top"/>
    </x:xf>
    <x:xf numFmtId="167" fontId="12" fillId="0" borderId="6" xfId="0" applyNumberFormat="1" applyFont="1" applyFill="0" applyBorder="0" applyAlignment="1" applyProtection="0">
      <x:alignment vertical="top"/>
    </x:xf>
    <x:xf numFmtId="167" fontId="12" fillId="0" borderId="3" xfId="0" applyNumberFormat="1" applyFont="1" applyFill="0"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0" borderId="3" xfId="0" applyNumberFormat="0" applyFont="1" applyFill="0" applyBorder="0" applyAlignment="1" applyProtection="0">
      <x:alignment vertical="top"/>
    </x:xf>
    <x:xf numFmtId="167" fontId="12" fillId="6" borderId="3" xfId="0" applyNumberFormat="1" applyFont="1" applyFill="1" applyBorder="0" applyAlignment="1" applyProtection="0">
      <x:alignment vertical="top"/>
    </x:xf>
    <x:xf numFmtId="167" fontId="12" fillId="0" borderId="3" xfId="0" applyNumberFormat="1" applyFont="1" applyFill="0"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0" borderId="3" xfId="0" applyNumberFormat="1" applyFont="1" applyFill="0"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0" borderId="3" xfId="0" applyNumberFormat="0" applyFont="1" applyFill="0"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0" borderId="6" xfId="0" applyNumberFormat="0" applyFont="1" applyFill="0" applyBorder="0" applyAlignment="1" applyProtection="0">
      <x:alignment vertical="top"/>
    </x:xf>
    <x:xf numFmtId="0" fontId="16" fillId="0" borderId="9" xfId="0" applyNumberFormat="0" applyFont="1" applyFill="0" applyBorder="0" applyAlignment="1" applyProtection="0">
      <x:alignment vertical="top"/>
    </x:xf>
    <x:xf numFmtId="0" fontId="14" fillId="0" borderId="4" xfId="0" applyNumberFormat="0" applyFont="1" applyFill="0"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0" borderId="9" xfId="0" applyNumberFormat="0" applyFont="1" applyFill="0"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0" borderId="6" xfId="0" applyNumberFormat="0" applyFont="1" applyFill="0"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0" borderId="9" xfId="0" applyNumberFormat="0" applyFont="1" applyFill="0" applyBorder="0" applyAlignment="1" applyProtection="0">
      <x:alignment vertical="top"/>
    </x:xf>
    <x:xf numFmtId="0" fontId="10" fillId="7" borderId="3" xfId="0" applyNumberFormat="0" applyFont="1" applyFill="1" applyBorder="0" applyAlignment="1" applyProtection="0">
      <x:alignment vertical="top"/>
    </x:xf>
    <x:xf numFmtId="0" fontId="12" fillId="0" borderId="3" xfId="0" applyNumberFormat="0" applyFont="1" applyFill="0" applyBorder="0" applyAlignment="1" applyProtection="0">
      <x:alignment vertical="top"/>
    </x:xf>
    <x:xf numFmtId="0" fontId="12" fillId="0" borderId="3" xfId="0" applyNumberFormat="0" applyFont="1" applyFill="0" applyBorder="0" applyAlignment="1" applyProtection="0">
      <x:alignment vertical="top" wrapText="1"/>
    </x:xf>
    <x:xf numFmtId="0" fontId="12" fillId="7" borderId="3" xfId="0" applyNumberFormat="0" applyFont="1" applyFill="1" applyBorder="0" applyAlignment="1" applyProtection="0">
      <x:alignment vertical="top"/>
    </x:xf>
    <x:xf numFmtId="0" fontId="10" fillId="0" borderId="0" xfId="0" applyNumberFormat="0" applyFont="1" applyFill="0" applyBorder="0" applyAlignment="1" applyProtection="0">
      <x:alignment horizontal="left" vertical="top"/>
    </x:xf>
    <x:xf numFmtId="0" fontId="12" fillId="0" borderId="0" xfId="0" applyNumberFormat="0" applyFont="1" applyFill="0" applyBorder="0" applyAlignment="1" applyProtection="0">
      <x:alignment vertical="top"/>
    </x:xf>
    <x:xf numFmtId="0" fontId="12" fillId="0" borderId="0" xfId="0" applyNumberFormat="0" applyFont="1" applyFill="0"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0" borderId="0" xfId="0" applyNumberFormat="0" applyFont="1" applyFill="0"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0" borderId="0" xfId="0" applyNumberFormat="0" applyFont="1" applyFill="0"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0" borderId="0" xfId="0" applyNumberFormat="0" applyFont="1" applyFill="0"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0" borderId="13" xfId="0" applyNumberFormat="0" applyFont="1" applyFill="0" applyBorder="0" applyAlignment="1" applyProtection="0">
      <x:alignment vertical="top"/>
    </x:xf>
    <x:xf numFmtId="172" fontId="12" fillId="0" borderId="12" xfId="0" applyNumberFormat="1" applyFont="1" applyFill="0" applyBorder="0" applyAlignment="1" applyProtection="0">
      <x:alignment vertical="top"/>
    </x:xf>
    <x:xf numFmtId="0" fontId="14" fillId="0" borderId="15" xfId="0" applyNumberFormat="0" applyFont="1" applyFill="0" applyBorder="0" applyAlignment="1" applyProtection="0">
      <x:alignment vertical="top" wrapText="1"/>
    </x:xf>
    <x:xf numFmtId="172" fontId="12" fillId="0" borderId="13" xfId="0" applyNumberFormat="1" applyFont="1" applyFill="0" applyBorder="0" applyAlignment="1" applyProtection="0">
      <x:alignment vertical="top"/>
    </x:xf>
    <x:xf numFmtId="0" fontId="16" fillId="0" borderId="13" xfId="0" applyNumberFormat="0" applyFont="1" applyFill="0" applyBorder="0" applyAlignment="1" applyProtection="0">
      <x:alignment vertical="top" wrapText="1"/>
    </x:xf>
    <x:xf numFmtId="0" fontId="14" fillId="0" borderId="12" xfId="0" applyNumberFormat="0" applyFont="1" applyFill="0" applyBorder="0" applyAlignment="1" applyProtection="0">
      <x:alignment vertical="top" wrapText="1"/>
    </x:xf>
    <x:xf numFmtId="0" fontId="16" fillId="0" borderId="13" xfId="0" applyNumberFormat="0" applyFont="1" applyFill="0" applyBorder="0" applyAlignment="1" applyProtection="0">
      <x:alignment vertical="top"/>
    </x:xf>
    <x:xf numFmtId="0" fontId="12" fillId="0" borderId="17" xfId="0" applyNumberFormat="0" applyFont="1" applyFill="0" applyBorder="0" applyAlignment="1" applyProtection="0">
      <x:alignment vertical="top"/>
    </x:xf>
    <x:xf numFmtId="173" fontId="12" fillId="20" borderId="12" xfId="0" applyNumberFormat="1" applyFont="1" applyFill="1" applyBorder="0" applyAlignment="1" applyProtection="0">
      <x:alignment vertical="top"/>
    </x:xf>
    <x:xf numFmtId="173" fontId="12" fillId="0" borderId="12" xfId="0" applyNumberFormat="1" applyFont="1" applyFill="0"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0" borderId="12" xfId="0" applyNumberFormat="0" applyFont="1" applyFill="0" applyBorder="0" applyAlignment="1" applyProtection="0">
      <x:alignment vertical="top"/>
    </x:xf>
    <x:xf numFmtId="173" fontId="12" fillId="0" borderId="12" xfId="0" applyNumberFormat="1" applyFont="1" applyFill="0"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0" borderId="12" xfId="0" applyNumberFormat="1" applyFont="1" applyFill="0"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0" borderId="12" xfId="0" applyNumberFormat="0" applyFont="1" applyFill="0" applyBorder="0" applyAlignment="1" applyProtection="0">
      <x:alignment vertical="top" wrapText="1"/>
    </x:xf>
    <x:xf numFmtId="170" fontId="12" fillId="0" borderId="12" xfId="0" applyNumberFormat="1" applyFont="1" applyFill="0"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0" borderId="12" xfId="0" applyNumberFormat="1" applyFont="1" applyFill="0" applyBorder="0" applyAlignment="1" applyProtection="0">
      <x:alignment vertical="top"/>
    </x:xf>
    <x:xf numFmtId="0" fontId="16" fillId="16" borderId="13" xfId="0" applyNumberFormat="0" applyFont="1" applyFill="1" applyBorder="0" applyAlignment="1" applyProtection="0">
      <x:alignment vertical="top"/>
    </x:xf>
    <x:xf numFmtId="0" fontId="18" fillId="0" borderId="12" xfId="0" applyNumberFormat="0" applyFont="1" applyFill="0" applyBorder="0" applyAlignment="1" applyProtection="0">
      <x:alignment vertical="top" wrapText="1"/>
    </x:xf>
    <x:xf numFmtId="0" fontId="16" fillId="0" borderId="13" xfId="0" applyNumberFormat="0" applyFont="1" applyFill="0" applyBorder="0" applyAlignment="1" applyProtection="0">
      <x:alignment vertical="top"/>
    </x:xf>
    <x:xf numFmtId="0" fontId="16" fillId="0" borderId="16" xfId="0" applyNumberFormat="0" applyFont="1" applyFill="0" applyBorder="0" applyAlignment="1" applyProtection="0">
      <x:alignment vertical="top"/>
    </x:xf>
    <x:xf numFmtId="0" fontId="14" fillId="0" borderId="14" xfId="0" applyNumberFormat="0" applyFont="1" applyFill="0" applyBorder="0" applyAlignment="1" applyProtection="0">
      <x:alignment vertical="top" wrapText="1"/>
    </x:xf>
    <x:xf numFmtId="170" fontId="12" fillId="0" borderId="14" xfId="0" applyNumberFormat="1" applyFont="1" applyFill="0" applyBorder="0" applyAlignment="1" applyProtection="0">
      <x:alignment vertical="top"/>
    </x:xf>
    <x:xf numFmtId="0" fontId="12" fillId="0" borderId="14" xfId="0" applyNumberFormat="0" applyFont="1" applyFill="0" applyBorder="0" applyAlignment="1" applyProtection="0">
      <x:alignment vertical="top"/>
    </x:xf>
    <x:xf numFmtId="174" fontId="12" fillId="0" borderId="14" xfId="0" applyNumberFormat="1" applyFont="1" applyFill="0"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0" borderId="16" xfId="0" applyNumberFormat="0" applyFont="1" applyFill="0" applyBorder="0" applyAlignment="1" applyProtection="0">
      <x:alignment vertical="top"/>
    </x:xf>
    <x:xf numFmtId="0" fontId="12" fillId="0" borderId="14" xfId="0" applyNumberFormat="0" applyFont="1" applyFill="0" applyBorder="0" applyAlignment="1" applyProtection="0">
      <x:alignment vertical="top" wrapText="1"/>
    </x:xf>
    <x:xf numFmtId="0" fontId="10" fillId="15" borderId="12" xfId="0" applyNumberFormat="0" applyFont="1" applyFill="1" applyBorder="0" applyAlignment="1" applyProtection="0">
      <x:alignment vertical="top"/>
    </x:xf>
    <x:xf numFmtId="0" fontId="12" fillId="0" borderId="12" xfId="0" applyNumberFormat="0" applyFont="1" applyFill="0" applyBorder="0" applyAlignment="1" applyProtection="0">
      <x:alignment vertical="top"/>
    </x:xf>
    <x:xf numFmtId="0" fontId="12" fillId="0" borderId="12" xfId="0" applyNumberFormat="0" applyFont="1" applyFill="0" applyBorder="0" applyAlignment="1" applyProtection="0">
      <x:alignment vertical="top" wrapText="1"/>
    </x:xf>
    <x:xf numFmtId="0" fontId="10" fillId="0" borderId="0" xfId="0" applyNumberFormat="0" applyFont="1" applyFill="0" applyBorder="0" applyAlignment="1" applyProtection="0">
      <x:alignment horizontal="left" vertical="top"/>
    </x:xf>
    <x:xf numFmtId="0" fontId="12" fillId="0" borderId="0" xfId="0" applyNumberFormat="0" applyFont="1" applyFill="0"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0" borderId="0" xfId="0" applyNumberFormat="0" applyFont="1" applyFill="0"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0" borderId="0" xfId="0" applyNumberFormat="0" applyFont="1" applyFill="0" applyBorder="0" applyAlignment="1" applyProtection="0">
      <x:alignment horizontal="center" vertical="bottom"/>
    </x:xf>
    <x:xf numFmtId="0" fontId="23" fillId="0" borderId="18" xfId="0" applyNumberFormat="0" applyFont="1" applyFill="0" applyBorder="0" applyAlignment="1" applyProtection="0">
      <x:alignment horizontal="left" vertical="center" wrapText="1"/>
    </x:xf>
    <x:xf numFmtId="176" fontId="24" fillId="0" borderId="19" xfId="0" applyNumberFormat="1" applyFont="1" applyFill="0" applyBorder="0" applyAlignment="1" applyProtection="0">
      <x:alignment horizontal="left" vertical="center" wrapText="1"/>
    </x:xf>
    <x:xf numFmtId="176" fontId="24" fillId="0" borderId="19" xfId="0" applyNumberFormat="1" applyFont="1" applyFill="0"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0" borderId="19" xfId="0" applyNumberFormat="0" applyFont="1" applyFill="0" applyBorder="0" applyAlignment="1" applyProtection="0">
      <x:alignment horizontal="left" vertical="center" wrapText="1"/>
    </x:xf>
    <x:xf numFmtId="177" fontId="24" fillId="0" borderId="19" xfId="0" applyNumberFormat="1" applyFont="1" applyFill="0" applyBorder="0" applyAlignment="1" applyProtection="0">
      <x:alignment horizontal="left" vertical="center" wrapText="1"/>
    </x:xf>
    <x:xf numFmtId="177" fontId="24" fillId="0" borderId="19" xfId="0" applyNumberFormat="1" applyFont="1" applyFill="0"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0" borderId="18" xfId="0" applyNumberFormat="0" applyFont="1" applyFill="0"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0" borderId="19" xfId="0" applyNumberFormat="0" applyFont="1" applyFill="0" applyBorder="0" applyAlignment="1" applyProtection="0">
      <x:alignment horizontal="left" vertical="center" wrapText="1"/>
    </x:xf>
    <x:xf numFmtId="0" fontId="25" fillId="0" borderId="20" xfId="0" applyNumberFormat="0" applyFont="1" applyFill="0"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0" borderId="18" xfId="0" applyNumberFormat="0" applyFont="1" applyFill="0"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0" borderId="19" xfId="0" applyNumberFormat="0" applyFont="1" applyFill="0"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0" borderId="20" xfId="0" applyNumberFormat="1" applyFont="1" applyFill="0" applyBorder="0" applyAlignment="1" applyProtection="0">
      <x:alignment vertical="center" wrapText="1"/>
    </x:xf>
    <x:xf numFmtId="178" fontId="24" fillId="0" borderId="19" xfId="0" applyNumberFormat="1" applyFont="1" applyFill="0"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0" borderId="20" xfId="0" applyNumberFormat="0" applyFont="1" applyFill="0"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0" borderId="18" xfId="0" applyNumberFormat="0" applyFont="1" applyFill="0"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0" borderId="19" xfId="0" applyNumberFormat="0" applyFont="1" applyFill="0" applyBorder="0" applyAlignment="1" applyProtection="0">
      <x:alignment horizontal="left" vertical="center" wrapText="1"/>
    </x:xf>
    <x:xf numFmtId="179" fontId="24" fillId="0" borderId="20" xfId="0" applyNumberFormat="1" applyFont="1" applyFill="0" applyBorder="0" applyAlignment="1" applyProtection="0">
      <x:alignment vertical="center" wrapText="1"/>
    </x:xf>
    <x:xf numFmtId="179" fontId="24" fillId="0" borderId="19" xfId="0" applyNumberFormat="1" applyFont="1" applyFill="0" applyBorder="0" applyAlignment="1" applyProtection="0">
      <x:alignment vertical="center" wrapText="1"/>
    </x:xf>
    <x:xf numFmtId="0" fontId="19" fillId="0" borderId="0" xfId="0" applyNumberFormat="0" applyFont="1" applyFill="0"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0" borderId="0" xfId="0" applyNumberFormat="0" applyFont="1" applyFill="0"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0" borderId="22" xfId="0" applyNumberFormat="0" applyFont="1" applyFill="0" applyBorder="0" applyAlignment="1" applyProtection="0">
      <x:alignment horizontal="center" vertical="bottom" wrapText="1"/>
    </x:xf>
    <x:xf numFmtId="0" fontId="16" fillId="0" borderId="22" xfId="0" applyNumberFormat="0" applyFont="1" applyFill="0" applyBorder="0" applyAlignment="1" applyProtection="0">
      <x:alignment vertical="bottom" wrapText="1"/>
    </x:xf>
    <x:xf numFmtId="180" fontId="32" fillId="0" borderId="22" xfId="0" applyNumberFormat="1" applyFont="1" applyFill="0" applyBorder="0" applyAlignment="1" applyProtection="0">
      <x:alignment horizontal="right" vertical="bottom" wrapText="1"/>
    </x:xf>
    <x:xf numFmtId="0" fontId="22" fillId="0" borderId="24" xfId="0" applyNumberFormat="0" applyFont="1" applyFill="0"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0" borderId="22" xfId="0" applyNumberFormat="0" applyFont="1" applyFill="0" applyBorder="0" applyAlignment="1" applyProtection="0">
      <x:alignment horizontal="center" vertical="bottom" wrapText="1"/>
    </x:xf>
    <x:xf numFmtId="0" fontId="1" fillId="0" borderId="0" xfId="0" applyNumberFormat="0" applyFont="1" applyFill="0" applyBorder="0" applyAlignment="1" applyProtection="0">
      <x:alignment vertical="center"/>
    </x:xf>
    <x:xf numFmtId="0" fontId="4" fillId="0" borderId="22" xfId="0" applyNumberFormat="0" applyFont="1" applyFill="0" applyBorder="0" applyAlignment="1" applyProtection="0">
      <x:alignment vertical="center"/>
    </x:xf>
    <x:xf numFmtId="0" fontId="34" fillId="34" borderId="22" xfId="0" applyNumberFormat="0" applyFont="1" applyFill="1" applyBorder="0" applyAlignment="1" applyProtection="0">
      <x:alignment vertical="center"/>
    </x:xf>
    <x:xf numFmtId="0" fontId="1" fillId="0" borderId="22" xfId="0" applyNumberFormat="0" applyFont="1" applyFill="0" applyBorder="0" applyAlignment="1" applyProtection="0">
      <x:alignment vertical="center"/>
    </x:xf>
    <x:xf numFmtId="0" fontId="1" fillId="0" borderId="24" xfId="0" applyNumberFormat="0" applyFont="1" applyFill="0"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0" borderId="0" xfId="0" applyNumberFormat="0" applyFont="1" applyFill="0" applyBorder="0" applyAlignment="1" applyProtection="0">
      <x:alignment vertical="center" wrapText="1"/>
    </x:xf>
    <x:xf numFmtId="0" fontId="1" fillId="0" borderId="0" xfId="0" applyNumberFormat="0" applyFont="1" applyFill="0" applyBorder="0" applyAlignment="1" applyProtection="0">
      <x:alignment horizontal="center" vertical="center"/>
    </x:xf>
    <x:xf numFmtId="0" fontId="1" fillId="0" borderId="0" xfId="0" applyNumberFormat="0" applyFont="1" applyFill="0" applyBorder="0" applyAlignment="1" applyProtection="0">
      <x:alignment vertical="center"/>
    </x:xf>
    <x:xf numFmtId="0" fontId="1" fillId="0" borderId="0" xfId="0" applyNumberFormat="0" applyFont="1" applyFill="0" applyBorder="0" applyAlignment="1" applyProtection="0">
      <x:alignment vertical="center" wrapText="1"/>
    </x:xf>
    <x:xf numFmtId="0" fontId="1" fillId="0" borderId="0" xfId="0" applyNumberFormat="0" applyFont="1" applyFill="0" applyBorder="0" applyAlignment="1" applyProtection="0">
      <x:alignment vertical="center"/>
    </x:xf>
    <x:xf numFmtId="0" fontId="1" fillId="0" borderId="0" xfId="0" applyNumberFormat="0" applyFont="1" applyFill="0" applyBorder="0" applyAlignment="1" applyProtection="0">
      <x:alignment vertical="center" wrapText="1"/>
    </x:xf>
    <x:xf numFmtId="0" fontId="1" fillId="0" borderId="0" xfId="0" applyNumberFormat="0" applyFont="1" applyFill="0"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0" borderId="25" xfId="0" applyNumberFormat="0" applyFont="1" applyFill="0" applyBorder="0" applyAlignment="1" applyProtection="0">
      <x:alignment vertical="center" wrapText="1"/>
    </x:xf>
    <x:xf numFmtId="0" fontId="4" fillId="0" borderId="25" xfId="0" applyNumberFormat="0" applyFont="1" applyFill="0" applyBorder="0" applyAlignment="1" applyProtection="0">
      <x:alignment horizontal="center" vertical="center" wrapText="1"/>
    </x:xf>
    <x:xf numFmtId="0" fontId="4" fillId="0" borderId="0" xfId="0" applyNumberFormat="0" applyFont="1" applyFill="0" applyBorder="0" applyAlignment="1" applyProtection="0">
      <x:alignment horizontal="center" vertical="center" wrapText="1"/>
    </x:xf>
    <x:xf numFmtId="0" fontId="1" fillId="0" borderId="25" xfId="0" applyNumberFormat="0" applyFont="1" applyFill="0" applyBorder="0" applyAlignment="1" applyProtection="0">
      <x:alignment vertical="center" wrapText="1"/>
    </x:xf>
    <x:xf numFmtId="0" fontId="1" fillId="0" borderId="25" xfId="0" applyNumberFormat="0" applyFont="1" applyFill="0" applyBorder="0" applyAlignment="1" applyProtection="0">
      <x:alignment vertical="center"/>
    </x:xf>
    <x:xf numFmtId="181" fontId="1" fillId="0" borderId="27" xfId="0" applyNumberFormat="1" applyFont="1" applyFill="0" applyBorder="0" applyAlignment="1" applyProtection="0">
      <x:alignment vertical="center"/>
    </x:xf>
    <x:xf numFmtId="182" fontId="1" fillId="0" borderId="25" xfId="0" applyNumberFormat="1" applyFont="1" applyFill="0" applyBorder="0" applyAlignment="1" applyProtection="0">
      <x:alignment vertical="center"/>
    </x:xf>
    <x:xf numFmtId="182" fontId="1" fillId="0" borderId="28" xfId="0" applyNumberFormat="1" applyFont="1" applyFill="0" applyBorder="0" applyAlignment="1" applyProtection="0">
      <x:alignment vertical="center"/>
    </x:xf>
    <x:xf numFmtId="182" fontId="35" fillId="0" borderId="25" xfId="0" applyNumberFormat="1" applyFont="1" applyFill="0" applyBorder="0" applyAlignment="1" applyProtection="0">
      <x:alignment vertical="center" wrapText="1"/>
    </x:xf>
    <x:xf numFmtId="182" fontId="1" fillId="0" borderId="27" xfId="0" applyNumberFormat="1" applyFont="1" applyFill="0" applyBorder="0" applyAlignment="1" applyProtection="0">
      <x:alignment vertical="center"/>
    </x:xf>
    <x:xf numFmtId="0" fontId="1" fillId="0" borderId="25" xfId="0" applyNumberFormat="0" applyFont="1" applyFill="0" applyBorder="0" applyAlignment="1" applyProtection="0">
      <x:alignment vertical="center" wrapText="1"/>
    </x:xf>
    <x:xf numFmtId="182" fontId="1" fillId="0" borderId="25" xfId="0" applyNumberFormat="1" applyFont="1" applyFill="0" applyBorder="0" applyAlignment="1" applyProtection="0">
      <x:alignment vertical="center" wrapText="1"/>
    </x:xf>
    <x:xf numFmtId="0" fontId="1" fillId="0" borderId="0" xfId="0" applyNumberFormat="0" applyFont="1" applyFill="0" applyBorder="0" applyAlignment="1" applyProtection="0">
      <x:alignment vertical="center"/>
    </x:xf>
    <x:xf numFmtId="0" fontId="1" fillId="0" borderId="27" xfId="0" applyNumberFormat="0" applyFont="1" applyFill="0" applyBorder="0" applyAlignment="1" applyProtection="0">
      <x:alignment vertical="center"/>
    </x:xf>
    <x:xf numFmtId="182" fontId="35" fillId="0" borderId="28" xfId="0" applyNumberFormat="1" applyFont="1" applyFill="0" applyBorder="0" applyAlignment="1" applyProtection="0">
      <x:alignment vertical="center" wrapText="1"/>
    </x:xf>
    <x:xf numFmtId="182" fontId="35" fillId="0" borderId="25" xfId="0" applyNumberFormat="1" applyFont="1" applyFill="0" applyBorder="0" applyAlignment="1" applyProtection="0">
      <x:alignment vertical="center" wrapText="1"/>
    </x:xf>
    <x:xf numFmtId="182" fontId="35" fillId="0" borderId="27" xfId="0" applyNumberFormat="1" applyFont="1" applyFill="0" applyBorder="0" applyAlignment="1" applyProtection="0">
      <x:alignment vertical="center" wrapText="1"/>
    </x:xf>
    <x:xf numFmtId="182" fontId="34" fillId="0" borderId="25" xfId="0" applyNumberFormat="1" applyFont="1" applyFill="0" applyBorder="0" applyAlignment="1" applyProtection="0">
      <x:alignment vertical="center" wrapText="1"/>
    </x:xf>
    <x:xf numFmtId="0" fontId="1" fillId="0" borderId="0" xfId="0" applyNumberFormat="0" applyFont="1" applyFill="0" applyBorder="0" applyAlignment="1" applyProtection="0">
      <x:alignment vertical="center"/>
    </x:xf>
    <x:xf numFmtId="182" fontId="35" fillId="0" borderId="26" xfId="0" applyNumberFormat="1" applyFont="1" applyFill="0" applyBorder="0" applyAlignment="1" applyProtection="0">
      <x:alignment vertical="center" wrapText="1"/>
    </x:xf>
    <x:xf numFmtId="182" fontId="1" fillId="0" borderId="26" xfId="0" applyNumberFormat="1" applyFont="1" applyFill="0" applyBorder="0" applyAlignment="1" applyProtection="0">
      <x:alignment vertical="center"/>
    </x:xf>
    <x:xf numFmtId="182" fontId="35" fillId="0" borderId="26" xfId="0" applyNumberFormat="1" applyFont="1" applyFill="0" applyBorder="0" applyAlignment="1" applyProtection="0">
      <x:alignment vertical="center" wrapText="1"/>
    </x:xf>
    <x:xf numFmtId="0" fontId="35" fillId="0" borderId="25" xfId="0" applyNumberFormat="0" applyFont="1" applyFill="0" applyBorder="0" applyAlignment="1" applyProtection="0">
      <x:alignment vertical="center" wrapText="1"/>
    </x:xf>
    <x:xf numFmtId="0" fontId="1" fillId="0" borderId="0" xfId="0" applyNumberFormat="0" applyFont="1" applyFill="0" applyBorder="0" applyAlignment="1" applyProtection="0">
      <x:alignment vertical="center" wrapText="1"/>
    </x:xf>
    <x:xf numFmtId="0" fontId="1" fillId="0" borderId="26" xfId="0" applyNumberFormat="0" applyFont="1" applyFill="0" applyBorder="0" applyAlignment="1" applyProtection="0">
      <x:alignment vertical="center" wrapText="1"/>
    </x:xf>
    <x:xf numFmtId="0" fontId="1" fillId="0" borderId="26" xfId="0" applyNumberFormat="0" applyFont="1" applyFill="0" applyBorder="0" applyAlignment="1" applyProtection="0">
      <x:alignment vertical="center"/>
    </x:xf>
    <x:xf numFmtId="0" fontId="1" fillId="0" borderId="29" xfId="0" applyNumberFormat="0" applyFont="1" applyFill="0" applyBorder="0" applyAlignment="1" applyProtection="0">
      <x:alignment vertical="center"/>
    </x:xf>
    <x:xf numFmtId="182" fontId="35" fillId="0" borderId="0" xfId="0" applyNumberFormat="1" applyFont="1" applyFill="0" applyBorder="0" applyAlignment="1" applyProtection="0">
      <x:alignment vertical="center" wrapText="1"/>
    </x:xf>
    <x:xf numFmtId="182" fontId="1" fillId="0" borderId="30" xfId="0" applyNumberFormat="1" applyFont="1" applyFill="0" applyBorder="0" applyAlignment="1" applyProtection="0">
      <x:alignment vertical="center"/>
    </x:xf>
    <x:xf numFmtId="0" fontId="4" fillId="0" borderId="25" xfId="0" applyNumberFormat="0" applyFont="1" applyFill="0" applyBorder="0" applyAlignment="1" applyProtection="0">
      <x:alignment horizontal="center" vertical="center"/>
    </x:xf>
    <x:xf numFmtId="182" fontId="4" fillId="0" borderId="25" xfId="0" applyNumberFormat="1" applyFont="1" applyFill="0" applyBorder="0" applyAlignment="1" applyProtection="0">
      <x:alignment vertical="center"/>
    </x:xf>
    <x:xf numFmtId="0" fontId="4" fillId="0" borderId="25" xfId="0" applyNumberFormat="0" applyFont="1" applyFill="0" applyBorder="0" applyAlignment="1" applyProtection="0">
      <x:alignment vertical="center"/>
    </x:xf>
    <x:xf numFmtId="182" fontId="4" fillId="0" borderId="30" xfId="0" applyNumberFormat="1" applyFont="1" applyFill="0" applyBorder="0" applyAlignment="1" applyProtection="0">
      <x:alignment vertical="center"/>
    </x:xf>
    <x:xf numFmtId="182" fontId="4" fillId="0" borderId="27" xfId="0" applyNumberFormat="1" applyFont="1" applyFill="0"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0" borderId="31" xfId="0" applyNumberFormat="0" applyFont="1" applyFill="0" applyBorder="0" applyAlignment="1" applyProtection="0">
      <x:alignment horizontal="center" vertical="center"/>
    </x:xf>
    <x:xf numFmtId="0" fontId="38" fillId="0" borderId="32" xfId="0" applyNumberFormat="0" applyFont="1" applyFill="0" applyBorder="0" applyAlignment="1" applyProtection="0">
      <x:alignment horizontal="left" vertical="center"/>
    </x:xf>
    <x:xf numFmtId="0" fontId="39" fillId="0" borderId="32" xfId="0" applyNumberFormat="0" applyFont="1" applyFill="0" applyBorder="0" applyAlignment="1" applyProtection="0">
      <x:alignment horizontal="center" vertical="center"/>
    </x:xf>
    <x:xf numFmtId="0" fontId="40" fillId="0" borderId="32" xfId="0" applyNumberFormat="0" applyFont="1" applyFill="0" applyBorder="0" applyAlignment="1" applyProtection="0">
      <x:alignment horizontal="left" vertical="top" wrapText="1"/>
    </x:xf>
    <x:xf numFmtId="183" fontId="40" fillId="0" borderId="32" xfId="0" applyNumberFormat="1" applyFont="1" applyFill="0" applyBorder="0" applyAlignment="1" applyProtection="0">
      <x:alignment horizontal="left" vertical="top" wrapText="1"/>
    </x:xf>
    <x:xf numFmtId="0" fontId="38" fillId="0" borderId="32" xfId="0" applyNumberFormat="0" applyFont="1" applyFill="0" applyBorder="0" applyAlignment="1" applyProtection="0">
      <x:alignment horizontal="center" vertical="center"/>
    </x:xf>
    <x:xf numFmtId="0" fontId="35" fillId="0" borderId="0" xfId="0" applyNumberFormat="0" applyFont="1" applyFill="0"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0" borderId="32" xfId="0" applyNumberFormat="0" applyFont="1" applyFill="0" applyBorder="0" applyAlignment="1" applyProtection="0">
      <x:alignment vertical="bottom"/>
    </x:xf>
    <x:xf numFmtId="0" fontId="37" fillId="0" borderId="33" xfId="0" applyNumberFormat="0" applyFont="1" applyFill="0" applyBorder="0" applyAlignment="1" applyProtection="0">
      <x:alignment horizontal="center" vertical="center"/>
    </x:xf>
    <x:xf numFmtId="0" fontId="38" fillId="0" borderId="0" xfId="0" applyNumberFormat="0" applyFont="1" applyFill="0" applyBorder="0" applyAlignment="1" applyProtection="0">
      <x:alignment horizontal="left" vertical="center"/>
    </x:xf>
    <x:xf numFmtId="0" fontId="39" fillId="0" borderId="0" xfId="0" applyNumberFormat="0" applyFont="1" applyFill="0" applyBorder="0" applyAlignment="1" applyProtection="0">
      <x:alignment horizontal="center" vertical="center"/>
    </x:xf>
    <x:xf numFmtId="0" fontId="40" fillId="0" borderId="0" xfId="0" applyNumberFormat="0" applyFont="1" applyFill="0" applyBorder="0" applyAlignment="1" applyProtection="0">
      <x:alignment horizontal="left" vertical="top" wrapText="1"/>
    </x:xf>
    <x:xf numFmtId="183" fontId="40" fillId="0" borderId="0" xfId="0" applyNumberFormat="1" applyFont="1" applyFill="0" applyBorder="0" applyAlignment="1" applyProtection="0">
      <x:alignment horizontal="left" vertical="top" wrapText="1"/>
    </x:xf>
    <x:xf numFmtId="0" fontId="38" fillId="0" borderId="0" xfId="0" applyNumberFormat="0" applyFont="1" applyFill="0"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0" borderId="0" xfId="0" applyNumberFormat="0" applyFont="1" applyFill="0" applyBorder="0" applyAlignment="1" applyProtection="0">
      <x:alignment horizontal="left" vertical="center"/>
    </x:xf>
    <x:xf numFmtId="183" fontId="40" fillId="0" borderId="0" xfId="0" applyNumberFormat="1" applyFont="1" applyFill="0"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0" borderId="0" xfId="0" applyNumberFormat="0" applyFont="1" applyFill="0" applyBorder="0" applyAlignment="1" applyProtection="0">
      <x:alignment vertical="bottom"/>
    </x:xf>
    <x:xf numFmtId="0" fontId="37" fillId="0" borderId="34" xfId="0" applyNumberFormat="0" applyFont="1" applyFill="0" applyBorder="0" applyAlignment="1" applyProtection="0">
      <x:alignment horizontal="center" vertical="center"/>
    </x:xf>
    <x:xf numFmtId="0" fontId="38" fillId="0" borderId="35" xfId="0" applyNumberFormat="0" applyFont="1" applyFill="0" applyBorder="0" applyAlignment="1" applyProtection="0">
      <x:alignment horizontal="left" vertical="center"/>
    </x:xf>
    <x:xf numFmtId="0" fontId="39" fillId="0" borderId="35" xfId="0" applyNumberFormat="0" applyFont="1" applyFill="0" applyBorder="0" applyAlignment="1" applyProtection="0">
      <x:alignment horizontal="center" vertical="center"/>
    </x:xf>
    <x:xf numFmtId="0" fontId="38" fillId="0" borderId="35" xfId="0" applyNumberFormat="0" applyFont="1" applyFill="0" applyBorder="0" applyAlignment="1" applyProtection="0">
      <x:alignment horizontal="center" vertical="center"/>
    </x:xf>
    <x:xf numFmtId="183" fontId="38" fillId="0" borderId="35" xfId="0" applyNumberFormat="1" applyFont="1" applyFill="0" applyBorder="0" applyAlignment="1" applyProtection="0">
      <x:alignment horizontal="center" vertical="center" wrapText="1"/>
    </x:xf>
    <x:xf numFmtId="0" fontId="35" fillId="0" borderId="36" xfId="0" applyNumberFormat="0" applyFont="1" applyFill="0"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0" borderId="33" xfId="0" applyNumberFormat="0" applyFont="1" applyFill="0"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0" borderId="0" xfId="0" applyNumberFormat="1" applyFont="1" applyFill="0"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0" borderId="35" xfId="0" applyNumberFormat="1" applyFont="1" applyFill="0" applyBorder="0" applyAlignment="1" applyProtection="0">
      <x:alignment horizontal="center" vertical="center"/>
    </x:xf>
    <x:xf numFmtId="0" fontId="38" fillId="0" borderId="36" xfId="0" applyNumberFormat="0" applyFont="1" applyFill="0"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0" borderId="33" xfId="0" applyNumberFormat="0" applyFont="1" applyFill="0" applyBorder="0" applyAlignment="1" applyProtection="0">
      <x:alignment horizontal="center" vertical="center" wrapText="1"/>
    </x:xf>
    <x:xf numFmtId="0" fontId="37" fillId="0" borderId="33" xfId="0" applyNumberFormat="0" applyFont="1" applyFill="0" applyBorder="0" applyAlignment="1" applyProtection="0">
      <x:alignment horizontal="center" vertical="center" wrapText="1"/>
    </x:xf>
    <x:xf numFmtId="0" fontId="37" fillId="0" borderId="37" xfId="0" applyNumberFormat="0" applyFont="1" applyFill="0" applyBorder="0" applyAlignment="1" applyProtection="0">
      <x:alignment horizontal="center" vertical="center" wrapText="1"/>
    </x:xf>
    <x:xf numFmtId="0" fontId="38" fillId="0" borderId="36" xfId="0" applyNumberFormat="0" applyFont="1" applyFill="0" applyBorder="0" applyAlignment="1" applyProtection="0">
      <x:alignment horizontal="left" vertical="center"/>
    </x:xf>
    <x:xf numFmtId="0" fontId="38" fillId="0" borderId="0" xfId="0" applyNumberFormat="0" applyFont="1" applyFill="0" applyBorder="0" applyAlignment="1" applyProtection="0">
      <x:alignment horizontal="center" vertical="center"/>
    </x:xf>
    <x:xf numFmtId="0" fontId="37" fillId="0" borderId="37" xfId="0" applyNumberFormat="0" applyFont="1" applyFill="0" applyBorder="0" applyAlignment="1" applyProtection="0">
      <x:alignment horizontal="center" vertical="center"/>
    </x:xf>
    <x:xf numFmtId="0" fontId="4" fillId="0" borderId="0" xfId="0" applyNumberFormat="0" applyFont="1" applyFill="0" applyBorder="0" applyAlignment="1" applyProtection="0">
      <x:alignment vertical="center"/>
    </x:xf>
    <x:xf numFmtId="0" fontId="1" fillId="0" borderId="0" xfId="0" applyNumberFormat="0" applyFont="1" applyFill="0" applyBorder="0" applyAlignment="1" applyProtection="0">
      <x:alignment horizontal="left" vertical="center"/>
    </x:xf>
    <x:xf numFmtId="183" fontId="1" fillId="0" borderId="0" xfId="0" applyNumberFormat="1" applyFont="1" applyFill="0" applyBorder="0" applyAlignment="1" applyProtection="0">
      <x:alignment vertical="center"/>
    </x:xf>
    <x:xf numFmtId="0" fontId="1" fillId="0" borderId="0" xfId="0" applyNumberFormat="0" applyFont="1" applyFill="0" applyBorder="0" applyAlignment="1" applyProtection="0">
      <x:alignment vertical="center"/>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ad9dc21951054f07" /><Relationship Type="http://schemas.openxmlformats.org/officeDocument/2006/relationships/theme" Target="/xl/theme/theme1.xml" Id="R340602630d46465f" /><Relationship Type="http://schemas.openxmlformats.org/officeDocument/2006/relationships/sharedStrings" Target="/xl/sharedStrings.xml" Id="R8032346c8a3c4490" /><Relationship Type="http://schemas.openxmlformats.org/officeDocument/2006/relationships/worksheet" Target="/xl/worksheets/sheet1.xml" Id="R31859aac35254273" /><Relationship Type="http://schemas.openxmlformats.org/officeDocument/2006/relationships/worksheet" Target="/xl/worksheets/sheet2.xml" Id="Rf3b114699dd24238" /><Relationship Type="http://schemas.openxmlformats.org/officeDocument/2006/relationships/worksheet" Target="/xl/worksheets/sheet3.xml" Id="R5ea8c28102fe4e41" /><Relationship Type="http://schemas.openxmlformats.org/officeDocument/2006/relationships/worksheet" Target="/xl/worksheets/sheet4.xml" Id="R6ee4e9b1cbdf48ac" /><Relationship Type="http://schemas.openxmlformats.org/officeDocument/2006/relationships/worksheet" Target="/xl/worksheets/sheet5.xml" Id="R524027c3a7b24022" /><Relationship Type="http://schemas.openxmlformats.org/officeDocument/2006/relationships/worksheet" Target="/xl/worksheets/sheet6.xml" Id="Rd31241b4a18245f0" /><Relationship Type="http://schemas.openxmlformats.org/officeDocument/2006/relationships/worksheet" Target="/xl/worksheets/sheet7.xml" Id="R9fd9283893874666" /><Relationship Type="http://schemas.openxmlformats.org/officeDocument/2006/relationships/worksheet" Target="/xl/worksheets/sheet8.xml" Id="R6a440e1f15994069" /><Relationship Type="http://schemas.openxmlformats.org/officeDocument/2006/relationships/worksheet" Target="/xl/worksheets/sheet9.xml" Id="R50afca19e7224873" /></Relationships>
</file>

<file path=xl/drawings/_rels/drawing1.xml.rels>&#65279;<?xml version="1.0" encoding="utf-8"?><Relationships xmlns="http://schemas.openxmlformats.org/package/2006/relationships"><Relationship Type="http://schemas.openxmlformats.org/officeDocument/2006/relationships/image" Target="/xl/media/image.jpg" Id="Rff486f59cc634615" /><Relationship Type="http://schemas.openxmlformats.org/officeDocument/2006/relationships/image" Target="/xl/media/image2.jpg" Id="R9638dca82dce4927" /><Relationship Type="http://schemas.openxmlformats.org/officeDocument/2006/relationships/image" Target="/xl/media/image3.jpg" Id="R1cd49784ab4d40d4" /><Relationship Type="http://schemas.openxmlformats.org/officeDocument/2006/relationships/image" Target="/xl/media/image4.jpg" Id="Rd0dc2bdfcd7e44a7" /><Relationship Type="http://schemas.openxmlformats.org/officeDocument/2006/relationships/image" Target="/xl/media/image5.jpg" Id="R61363dca8a48478d" /><Relationship Type="http://schemas.openxmlformats.org/officeDocument/2006/relationships/image" Target="/xl/media/image6.jpg" Id="R63cb989c254549eb" /><Relationship Type="http://schemas.openxmlformats.org/officeDocument/2006/relationships/image" Target="/xl/media/image7.jpg" Id="R54e7bf18a62a48d3" /><Relationship Type="http://schemas.openxmlformats.org/officeDocument/2006/relationships/image" Target="/xl/media/image8.jpg" Id="R336ae9d6e3e1418b" /><Relationship Type="http://schemas.openxmlformats.org/officeDocument/2006/relationships/image" Target="/xl/media/image9.jpg" Id="R68748901280746b0" /><Relationship Type="http://schemas.openxmlformats.org/officeDocument/2006/relationships/image" Target="/xl/media/image10.jpg" Id="Rc7f96f5f1a26486f" /><Relationship Type="http://schemas.openxmlformats.org/officeDocument/2006/relationships/image" Target="/xl/media/image11.jpg" Id="R1853a5c69aab4f4c" /><Relationship Type="http://schemas.openxmlformats.org/officeDocument/2006/relationships/image" Target="/xl/media/image12.jpg" Id="R260c7ffd6a1542bc" /><Relationship Type="http://schemas.openxmlformats.org/officeDocument/2006/relationships/image" Target="/xl/media/image13.jpg" Id="R87ab94588e4f4d60" /><Relationship Type="http://schemas.openxmlformats.org/officeDocument/2006/relationships/image" Target="/xl/media/image14.jpg" Id="Ra45e89c46e6b48c2" /><Relationship Type="http://schemas.openxmlformats.org/officeDocument/2006/relationships/image" Target="/xl/media/image15.jpg" Id="R2922c3834ece448a" /><Relationship Type="http://schemas.openxmlformats.org/officeDocument/2006/relationships/image" Target="/xl/media/image16.jpg" Id="Rfb5e3d39bf454e93" /><Relationship Type="http://schemas.openxmlformats.org/officeDocument/2006/relationships/image" Target="/xl/media/image17.jpg" Id="Rd25aafb9ce444dbf" /><Relationship Type="http://schemas.openxmlformats.org/officeDocument/2006/relationships/image" Target="/xl/media/image18.jpg" Id="Rb8c667ae68c34ec1" /><Relationship Type="http://schemas.openxmlformats.org/officeDocument/2006/relationships/image" Target="/xl/media/image19.jpg" Id="Rbfba579dcda34464" /><Relationship Type="http://schemas.openxmlformats.org/officeDocument/2006/relationships/image" Target="/xl/media/image20.jpg" Id="Re1ec021830694779" /><Relationship Type="http://schemas.openxmlformats.org/officeDocument/2006/relationships/image" Target="/xl/media/image21.jpg" Id="R303c492d167c4f35" /><Relationship Type="http://schemas.openxmlformats.org/officeDocument/2006/relationships/image" Target="/xl/media/image22.jpg" Id="Rc5e74860fd7a4acf" /><Relationship Type="http://schemas.openxmlformats.org/officeDocument/2006/relationships/image" Target="/xl/media/image23.jpg" Id="R58d4114d19fb4071" /><Relationship Type="http://schemas.openxmlformats.org/officeDocument/2006/relationships/image" Target="/xl/media/image24.jpg" Id="Rb61274a90e4044d5" /><Relationship Type="http://schemas.openxmlformats.org/officeDocument/2006/relationships/image" Target="/xl/media/image25.jpg" Id="Rd307fcccd7b441f2" /><Relationship Type="http://schemas.openxmlformats.org/officeDocument/2006/relationships/image" Target="/xl/media/image26.jpg" Id="R0f678f19ef59435c" /><Relationship Type="http://schemas.openxmlformats.org/officeDocument/2006/relationships/image" Target="/xl/media/image27.jpg" Id="Raeae98973b784947" /><Relationship Type="http://schemas.openxmlformats.org/officeDocument/2006/relationships/image" Target="/xl/media/image28.jpg" Id="Ra607668812be4205" /><Relationship Type="http://schemas.openxmlformats.org/officeDocument/2006/relationships/image" Target="/xl/media/image29.jpg" Id="Rb606ec35682742a7" /><Relationship Type="http://schemas.openxmlformats.org/officeDocument/2006/relationships/image" Target="/xl/media/image30.jpg" Id="Rbda26f790c9449f1" /><Relationship Type="http://schemas.openxmlformats.org/officeDocument/2006/relationships/image" Target="/xl/media/image31.jpg" Id="Rf17fc8fe07d14716" /><Relationship Type="http://schemas.openxmlformats.org/officeDocument/2006/relationships/image" Target="/xl/media/image32.jpg" Id="Re27000aa8d3b40e2" /><Relationship Type="http://schemas.openxmlformats.org/officeDocument/2006/relationships/image" Target="/xl/media/image33.jpg" Id="R8e9e9181fd2e476f" /><Relationship Type="http://schemas.openxmlformats.org/officeDocument/2006/relationships/image" Target="/xl/media/image34.jpg" Id="Rccc28b4164714e54" /><Relationship Type="http://schemas.openxmlformats.org/officeDocument/2006/relationships/image" Target="/xl/media/image35.jpg" Id="R38011f74f1934e9b" /><Relationship Type="http://schemas.openxmlformats.org/officeDocument/2006/relationships/image" Target="/xl/media/image36.jpg" Id="R49df72e312b448df" /><Relationship Type="http://schemas.openxmlformats.org/officeDocument/2006/relationships/image" Target="/xl/media/image37.jpg" Id="Rfde8b8f96a8b4b01" /><Relationship Type="http://schemas.openxmlformats.org/officeDocument/2006/relationships/image" Target="/xl/media/image38.jpg" Id="R24a56068d0fa462c" /><Relationship Type="http://schemas.openxmlformats.org/officeDocument/2006/relationships/image" Target="/xl/media/image39.jpg" Id="R7876503d6bd6425b" /><Relationship Type="http://schemas.openxmlformats.org/officeDocument/2006/relationships/image" Target="/xl/media/image40.jpg" Id="R437902e7fb764e09" /><Relationship Type="http://schemas.openxmlformats.org/officeDocument/2006/relationships/image" Target="/xl/media/image41.jpg" Id="R6c8d052ab8354213" /><Relationship Type="http://schemas.openxmlformats.org/officeDocument/2006/relationships/image" Target="/xl/media/image42.jpg" Id="R1b13d69b22c54a25" /><Relationship Type="http://schemas.openxmlformats.org/officeDocument/2006/relationships/image" Target="/xl/media/image43.jpg" Id="Rdd088e9884be4c9e" /><Relationship Type="http://schemas.openxmlformats.org/officeDocument/2006/relationships/image" Target="/xl/media/image44.jpg" Id="R18678ff0033846d8" /><Relationship Type="http://schemas.openxmlformats.org/officeDocument/2006/relationships/image" Target="/xl/media/image45.jpg" Id="R83a3d0ec121f4fa0" /><Relationship Type="http://schemas.openxmlformats.org/officeDocument/2006/relationships/image" Target="/xl/media/image46.jpg" Id="R8b549ff976be41e7" /><Relationship Type="http://schemas.openxmlformats.org/officeDocument/2006/relationships/image" Target="/xl/media/image47.jpg" Id="R11a33928d7ad48fb" /><Relationship Type="http://schemas.openxmlformats.org/officeDocument/2006/relationships/image" Target="/xl/media/image48.jpg" Id="R5a35f59654904e32" /><Relationship Type="http://schemas.openxmlformats.org/officeDocument/2006/relationships/image" Target="/xl/media/image49.jpg" Id="R0166ea03b4d64733" /><Relationship Type="http://schemas.openxmlformats.org/officeDocument/2006/relationships/image" Target="/xl/media/image50.jpg" Id="Reb80626c0c824bd5" /><Relationship Type="http://schemas.openxmlformats.org/officeDocument/2006/relationships/image" Target="/xl/media/image51.jpg" Id="R7e3f104ab030457b" /><Relationship Type="http://schemas.openxmlformats.org/officeDocument/2006/relationships/image" Target="/xl/media/image52.jpg" Id="R9fea65c6b2e445f0" /><Relationship Type="http://schemas.openxmlformats.org/officeDocument/2006/relationships/image" Target="/xl/media/image53.jpg" Id="R841199fdaffc43f5" /><Relationship Type="http://schemas.openxmlformats.org/officeDocument/2006/relationships/image" Target="/xl/media/image54.jpg" Id="R3aac9982edf24aea" /><Relationship Type="http://schemas.openxmlformats.org/officeDocument/2006/relationships/image" Target="/xl/media/image55.jpg" Id="Rb7c02462445640fc" /><Relationship Type="http://schemas.openxmlformats.org/officeDocument/2006/relationships/image" Target="/xl/media/image56.jpg" Id="R39ae50ffedf74136" /><Relationship Type="http://schemas.openxmlformats.org/officeDocument/2006/relationships/image" Target="/xl/media/image57.jpg" Id="Rd9c36813a57243ea" /><Relationship Type="http://schemas.openxmlformats.org/officeDocument/2006/relationships/image" Target="/xl/media/image58.jpg" Id="R79c6904c6dfc48eb" /><Relationship Type="http://schemas.openxmlformats.org/officeDocument/2006/relationships/image" Target="/xl/media/image59.jpg" Id="Rcfc747c97b114e66" /><Relationship Type="http://schemas.openxmlformats.org/officeDocument/2006/relationships/image" Target="/xl/media/image60.jpg" Id="Ra48d193b5c644b6d" /><Relationship Type="http://schemas.openxmlformats.org/officeDocument/2006/relationships/image" Target="/xl/media/image61.jpg" Id="R6f5a9da6f6d44859" /><Relationship Type="http://schemas.openxmlformats.org/officeDocument/2006/relationships/image" Target="/xl/media/image62.jpg" Id="R3a2e28a948fa465b" /><Relationship Type="http://schemas.openxmlformats.org/officeDocument/2006/relationships/image" Target="/xl/media/image63.jpg" Id="R261e61452cd74753" /><Relationship Type="http://schemas.openxmlformats.org/officeDocument/2006/relationships/image" Target="/xl/media/image64.jpg" Id="Rd7d261d9fb064484" /><Relationship Type="http://schemas.openxmlformats.org/officeDocument/2006/relationships/image" Target="/xl/media/image65.jpg" Id="R4a2ed24882284afe" /><Relationship Type="http://schemas.openxmlformats.org/officeDocument/2006/relationships/image" Target="/xl/media/image66.jpg" Id="Rb9285c740b3f465c" /><Relationship Type="http://schemas.openxmlformats.org/officeDocument/2006/relationships/image" Target="/xl/media/image67.jpg" Id="R4239abe7fa9244c3" /><Relationship Type="http://schemas.openxmlformats.org/officeDocument/2006/relationships/image" Target="/xl/media/image68.jpg" Id="R5c5a8568327e42bb" /><Relationship Type="http://schemas.openxmlformats.org/officeDocument/2006/relationships/image" Target="/xl/media/image69.jpg" Id="Rbb494ddd2aa44d9f" /><Relationship Type="http://schemas.openxmlformats.org/officeDocument/2006/relationships/image" Target="/xl/media/image70.jpg" Id="R9ff56a5523b24c63" /><Relationship Type="http://schemas.openxmlformats.org/officeDocument/2006/relationships/image" Target="/xl/media/image71.jpg" Id="Rf7950369f42244db" /><Relationship Type="http://schemas.openxmlformats.org/officeDocument/2006/relationships/image" Target="/xl/media/image72.jpg" Id="R1ca15e0f70284a64" /><Relationship Type="http://schemas.openxmlformats.org/officeDocument/2006/relationships/image" Target="/xl/media/image73.jpg" Id="R43e08a393d0c4725" /><Relationship Type="http://schemas.openxmlformats.org/officeDocument/2006/relationships/image" Target="/xl/media/image74.jpg" Id="R07458ad063f9470d" /><Relationship Type="http://schemas.openxmlformats.org/officeDocument/2006/relationships/image" Target="/xl/media/image75.jpg" Id="Rc764c643500d48c2" /><Relationship Type="http://schemas.openxmlformats.org/officeDocument/2006/relationships/image" Target="/xl/media/image76.jpg" Id="R69b876032d5946a7" /><Relationship Type="http://schemas.openxmlformats.org/officeDocument/2006/relationships/image" Target="/xl/media/image77.jpg" Id="Re9ad2bc8f84a49ea" /><Relationship Type="http://schemas.openxmlformats.org/officeDocument/2006/relationships/image" Target="/xl/media/image78.jpg" Id="R31ffdb9004624349" /><Relationship Type="http://schemas.openxmlformats.org/officeDocument/2006/relationships/image" Target="/xl/media/image79.jpg" Id="R7419909e5ecb4812" /><Relationship Type="http://schemas.openxmlformats.org/officeDocument/2006/relationships/image" Target="/xl/media/image80.jpg" Id="R0d0c8985688f44ff" /><Relationship Type="http://schemas.openxmlformats.org/officeDocument/2006/relationships/image" Target="/xl/media/image81.jpg" Id="R32bb3e046c4c482d" /><Relationship Type="http://schemas.openxmlformats.org/officeDocument/2006/relationships/image" Target="/xl/media/image82.jpg" Id="Ra8a4cca4be824f80" /><Relationship Type="http://schemas.openxmlformats.org/officeDocument/2006/relationships/image" Target="/xl/media/image83.jpg" Id="R6bf473f7b9f24c5c" /><Relationship Type="http://schemas.openxmlformats.org/officeDocument/2006/relationships/image" Target="/xl/media/image84.jpg" Id="Re416637fabfe4065" /><Relationship Type="http://schemas.openxmlformats.org/officeDocument/2006/relationships/image" Target="/xl/media/image85.jpg" Id="R54ce8f944b0042d3" /><Relationship Type="http://schemas.openxmlformats.org/officeDocument/2006/relationships/image" Target="/xl/media/image86.jpg" Id="R660ab81723dd4872" /><Relationship Type="http://schemas.openxmlformats.org/officeDocument/2006/relationships/image" Target="/xl/media/image87.jpg" Id="R29bb856a609c4cf1" /><Relationship Type="http://schemas.openxmlformats.org/officeDocument/2006/relationships/image" Target="/xl/media/image88.jpg" Id="R70a95a7f71104fdf" /><Relationship Type="http://schemas.openxmlformats.org/officeDocument/2006/relationships/image" Target="/xl/media/image89.jpg" Id="Rd7de31c87f524c5b" /><Relationship Type="http://schemas.openxmlformats.org/officeDocument/2006/relationships/image" Target="/xl/media/image90.jpg" Id="R508256ed1fdf4d6c" /><Relationship Type="http://schemas.openxmlformats.org/officeDocument/2006/relationships/image" Target="/xl/media/image91.jpg" Id="Rf1dc4315d6904c56" /><Relationship Type="http://schemas.openxmlformats.org/officeDocument/2006/relationships/image" Target="/xl/media/image92.jpg" Id="R303a9ecb8fd94d23" /><Relationship Type="http://schemas.openxmlformats.org/officeDocument/2006/relationships/image" Target="/xl/media/image93.jpg" Id="R62b19f22fd754cbe" /><Relationship Type="http://schemas.openxmlformats.org/officeDocument/2006/relationships/image" Target="/xl/media/image94.jpg" Id="R0b6542f4d2c5411f" /><Relationship Type="http://schemas.openxmlformats.org/officeDocument/2006/relationships/image" Target="/xl/media/image95.jpg" Id="R41f8a833f39a4b74" /><Relationship Type="http://schemas.openxmlformats.org/officeDocument/2006/relationships/image" Target="/xl/media/image96.jpg" Id="Ra841aa5a1fca4cfb" /><Relationship Type="http://schemas.openxmlformats.org/officeDocument/2006/relationships/image" Target="/xl/media/image97.jpg" Id="R1f0351a33a3b48ba" /><Relationship Type="http://schemas.openxmlformats.org/officeDocument/2006/relationships/image" Target="/xl/media/image98.jpg" Id="R6634cd566f564f4e" /><Relationship Type="http://schemas.openxmlformats.org/officeDocument/2006/relationships/image" Target="/xl/media/image99.jpg" Id="Re2162d38ee444744" /><Relationship Type="http://schemas.openxmlformats.org/officeDocument/2006/relationships/image" Target="/xl/media/image100.jpg" Id="R1d130269ac2e4984" /><Relationship Type="http://schemas.openxmlformats.org/officeDocument/2006/relationships/image" Target="/xl/media/image101.jpg" Id="Rae127ee4c110436f" /><Relationship Type="http://schemas.openxmlformats.org/officeDocument/2006/relationships/image" Target="/xl/media/image102.jpg" Id="R471c0520d951411e" /><Relationship Type="http://schemas.openxmlformats.org/officeDocument/2006/relationships/image" Target="/xl/media/image103.jpg" Id="R8a4094c7fe004798" /><Relationship Type="http://schemas.openxmlformats.org/officeDocument/2006/relationships/image" Target="/xl/media/image104.jpg" Id="R509fc0d8d69c43a9" /><Relationship Type="http://schemas.openxmlformats.org/officeDocument/2006/relationships/image" Target="/xl/media/image105.jpg" Id="R1ef201fd9b70433d" /><Relationship Type="http://schemas.openxmlformats.org/officeDocument/2006/relationships/image" Target="/xl/media/image106.jpg" Id="Rb23728a0ba6a48fb" /><Relationship Type="http://schemas.openxmlformats.org/officeDocument/2006/relationships/image" Target="/xl/media/image107.jpg" Id="R9ad7041ac8cb49c6" /><Relationship Type="http://schemas.openxmlformats.org/officeDocument/2006/relationships/image" Target="/xl/media/image108.jpg" Id="Rec2fc044ee49478a" /><Relationship Type="http://schemas.openxmlformats.org/officeDocument/2006/relationships/image" Target="/xl/media/image109.jpg" Id="R9a9edba9c8414ca3" /><Relationship Type="http://schemas.openxmlformats.org/officeDocument/2006/relationships/image" Target="/xl/media/image110.jpg" Id="R1674c3ad135d4fbf" /><Relationship Type="http://schemas.openxmlformats.org/officeDocument/2006/relationships/image" Target="/xl/media/image111.jpg" Id="Rce0e53302bc04b46" /><Relationship Type="http://schemas.openxmlformats.org/officeDocument/2006/relationships/image" Target="/xl/media/image112.jpg" Id="R2356783c5c154004" /><Relationship Type="http://schemas.openxmlformats.org/officeDocument/2006/relationships/image" Target="/xl/media/image113.jpg" Id="R25aeb0b478dd4588" /><Relationship Type="http://schemas.openxmlformats.org/officeDocument/2006/relationships/image" Target="/xl/media/image114.jpg" Id="R11c6652e11ba4c27" /><Relationship Type="http://schemas.openxmlformats.org/officeDocument/2006/relationships/image" Target="/xl/media/image115.jpg" Id="R5303673feebf4bd9" /><Relationship Type="http://schemas.openxmlformats.org/officeDocument/2006/relationships/image" Target="/xl/media/image116.jpg" Id="Ra02b97393bb4488f" /></Relationships>
</file>

<file path=xl/drawings/_rels/drawing2.xml.rels>&#65279;<?xml version="1.0" encoding="utf-8"?><Relationships xmlns="http://schemas.openxmlformats.org/package/2006/relationships"><Relationship Type="http://schemas.openxmlformats.org/officeDocument/2006/relationships/image" Target="/xl/media/image117.jpg" Id="R13b7301eaa9640c4" /></Relationships>
</file>

<file path=xl/drawings/drawing1.xml><?xml version="1.0" encoding="utf-8"?>
<xdr:wsDr xmlns:xdr="http://schemas.openxmlformats.org/drawingml/2006/spreadsheetDrawing">
  <xdr:twoCellAnchor editAs="oneCell">
    <xdr:from>
      <xdr:col>9</xdr:col>
      <xdr:colOff>38100</xdr:colOff>
      <xdr:row>2</xdr:row>
      <xdr:rowOff>38100</xdr:rowOff>
    </xdr:from>
    <xdr:to>
      <xdr:col>10</xdr:col>
      <xdr:colOff>0</xdr:colOff>
      <xdr:row>3</xdr:row>
      <xdr:rowOff>0</xdr:rowOff>
    </xdr:to>
    <xdr:pic>
      <xdr:nvPicPr>
        <xdr:cNvPr id="1" name="/xl/media/image1.jpeg"/>
        <xdr:cNvPicPr>
          <a:picLocks xmlns:a="http://schemas.openxmlformats.org/drawingml/2006/main" noChangeAspect="1"/>
        </xdr:cNvPicPr>
      </xdr:nvPicPr>
      <xdr:blipFill>
        <a:blip xmlns:r="http://schemas.openxmlformats.org/officeDocument/2006/relationships" xmlns:a="http://schemas.openxmlformats.org/drawingml/2006/main" r:embed="Rff486f59cc634615"/>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2</xdr:row>
      <xdr:rowOff>38100</xdr:rowOff>
    </xdr:from>
    <xdr:to>
      <xdr:col>11</xdr:col>
      <xdr:colOff>0</xdr:colOff>
      <xdr:row>3</xdr:row>
      <xdr:rowOff>0</xdr:rowOff>
    </xdr:to>
    <xdr:pic>
      <xdr:nvPicPr>
        <xdr:cNvPr id="2" name="/xl/media/image2.jpeg"/>
        <xdr:cNvPicPr>
          <a:picLocks xmlns:a="http://schemas.openxmlformats.org/drawingml/2006/main" noChangeAspect="1"/>
        </xdr:cNvPicPr>
      </xdr:nvPicPr>
      <xdr:blipFill>
        <a:blip xmlns:r="http://schemas.openxmlformats.org/officeDocument/2006/relationships" xmlns:a="http://schemas.openxmlformats.org/drawingml/2006/main" r:embed="R9638dca82dce4927"/>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2</xdr:row>
      <xdr:rowOff>38100</xdr:rowOff>
    </xdr:from>
    <xdr:to>
      <xdr:col>12</xdr:col>
      <xdr:colOff>0</xdr:colOff>
      <xdr:row>3</xdr:row>
      <xdr:rowOff>0</xdr:rowOff>
    </xdr:to>
    <xdr:pic>
      <xdr:nvPicPr>
        <xdr:cNvPr id="3" name="/xl/media/image3.jpeg"/>
        <xdr:cNvPicPr>
          <a:picLocks xmlns:a="http://schemas.openxmlformats.org/drawingml/2006/main" noChangeAspect="1"/>
        </xdr:cNvPicPr>
      </xdr:nvPicPr>
      <xdr:blipFill>
        <a:blip xmlns:r="http://schemas.openxmlformats.org/officeDocument/2006/relationships" xmlns:a="http://schemas.openxmlformats.org/drawingml/2006/main" r:embed="R1cd49784ab4d40d4"/>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2</xdr:row>
      <xdr:rowOff>38100</xdr:rowOff>
    </xdr:from>
    <xdr:to>
      <xdr:col>13</xdr:col>
      <xdr:colOff>0</xdr:colOff>
      <xdr:row>3</xdr:row>
      <xdr:rowOff>0</xdr:rowOff>
    </xdr:to>
    <xdr:pic>
      <xdr:nvPicPr>
        <xdr:cNvPr id="4" name="/xl/media/image4.jpeg"/>
        <xdr:cNvPicPr>
          <a:picLocks xmlns:a="http://schemas.openxmlformats.org/drawingml/2006/main" noChangeAspect="1"/>
        </xdr:cNvPicPr>
      </xdr:nvPicPr>
      <xdr:blipFill>
        <a:blip xmlns:r="http://schemas.openxmlformats.org/officeDocument/2006/relationships" xmlns:a="http://schemas.openxmlformats.org/drawingml/2006/main" r:embed="Rd0dc2bdfcd7e44a7"/>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2</xdr:row>
      <xdr:rowOff>38100</xdr:rowOff>
    </xdr:from>
    <xdr:to>
      <xdr:col>14</xdr:col>
      <xdr:colOff>0</xdr:colOff>
      <xdr:row>3</xdr:row>
      <xdr:rowOff>0</xdr:rowOff>
    </xdr:to>
    <xdr:pic>
      <xdr:nvPicPr>
        <xdr:cNvPr id="5" name="/xl/media/image5.jpeg"/>
        <xdr:cNvPicPr>
          <a:picLocks xmlns:a="http://schemas.openxmlformats.org/drawingml/2006/main" noChangeAspect="1"/>
        </xdr:cNvPicPr>
      </xdr:nvPicPr>
      <xdr:blipFill>
        <a:blip xmlns:r="http://schemas.openxmlformats.org/officeDocument/2006/relationships" xmlns:a="http://schemas.openxmlformats.org/drawingml/2006/main" r:embed="R61363dca8a48478d"/>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2</xdr:row>
      <xdr:rowOff>38100</xdr:rowOff>
    </xdr:from>
    <xdr:to>
      <xdr:col>15</xdr:col>
      <xdr:colOff>0</xdr:colOff>
      <xdr:row>3</xdr:row>
      <xdr:rowOff>0</xdr:rowOff>
    </xdr:to>
    <xdr:pic>
      <xdr:nvPicPr>
        <xdr:cNvPr id="6" name="/xl/media/image6.jpeg"/>
        <xdr:cNvPicPr>
          <a:picLocks xmlns:a="http://schemas.openxmlformats.org/drawingml/2006/main" noChangeAspect="1"/>
        </xdr:cNvPicPr>
      </xdr:nvPicPr>
      <xdr:blipFill>
        <a:blip xmlns:r="http://schemas.openxmlformats.org/officeDocument/2006/relationships" xmlns:a="http://schemas.openxmlformats.org/drawingml/2006/main" r:embed="R63cb989c254549eb"/>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2</xdr:row>
      <xdr:rowOff>38100</xdr:rowOff>
    </xdr:from>
    <xdr:to>
      <xdr:col>16</xdr:col>
      <xdr:colOff>0</xdr:colOff>
      <xdr:row>3</xdr:row>
      <xdr:rowOff>0</xdr:rowOff>
    </xdr:to>
    <xdr:pic>
      <xdr:nvPicPr>
        <xdr:cNvPr id="7" name="/xl/media/image7.jpeg"/>
        <xdr:cNvPicPr>
          <a:picLocks xmlns:a="http://schemas.openxmlformats.org/drawingml/2006/main" noChangeAspect="1"/>
        </xdr:cNvPicPr>
      </xdr:nvPicPr>
      <xdr:blipFill>
        <a:blip xmlns:r="http://schemas.openxmlformats.org/officeDocument/2006/relationships" xmlns:a="http://schemas.openxmlformats.org/drawingml/2006/main" r:embed="R54e7bf18a62a48d3"/>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2</xdr:row>
      <xdr:rowOff>38100</xdr:rowOff>
    </xdr:from>
    <xdr:to>
      <xdr:col>17</xdr:col>
      <xdr:colOff>0</xdr:colOff>
      <xdr:row>3</xdr:row>
      <xdr:rowOff>0</xdr:rowOff>
    </xdr:to>
    <xdr:pic>
      <xdr:nvPicPr>
        <xdr:cNvPr id="8" name="/xl/media/image8.jpeg"/>
        <xdr:cNvPicPr>
          <a:picLocks xmlns:a="http://schemas.openxmlformats.org/drawingml/2006/main" noChangeAspect="1"/>
        </xdr:cNvPicPr>
      </xdr:nvPicPr>
      <xdr:blipFill>
        <a:blip xmlns:r="http://schemas.openxmlformats.org/officeDocument/2006/relationships" xmlns:a="http://schemas.openxmlformats.org/drawingml/2006/main" r:embed="R336ae9d6e3e1418b"/>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2</xdr:row>
      <xdr:rowOff>38100</xdr:rowOff>
    </xdr:from>
    <xdr:to>
      <xdr:col>18</xdr:col>
      <xdr:colOff>0</xdr:colOff>
      <xdr:row>3</xdr:row>
      <xdr:rowOff>0</xdr:rowOff>
    </xdr:to>
    <xdr:pic>
      <xdr:nvPicPr>
        <xdr:cNvPr id="9" name="/xl/media/image9.jpeg"/>
        <xdr:cNvPicPr>
          <a:picLocks xmlns:a="http://schemas.openxmlformats.org/drawingml/2006/main" noChangeAspect="1"/>
        </xdr:cNvPicPr>
      </xdr:nvPicPr>
      <xdr:blipFill>
        <a:blip xmlns:r="http://schemas.openxmlformats.org/officeDocument/2006/relationships" xmlns:a="http://schemas.openxmlformats.org/drawingml/2006/main" r:embed="R68748901280746b0"/>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3</xdr:row>
      <xdr:rowOff>38100</xdr:rowOff>
    </xdr:from>
    <xdr:to>
      <xdr:col>10</xdr:col>
      <xdr:colOff>0</xdr:colOff>
      <xdr:row>4</xdr:row>
      <xdr:rowOff>0</xdr:rowOff>
    </xdr:to>
    <xdr:pic>
      <xdr:nvPicPr>
        <xdr:cNvPr id="10" name="/xl/media/image10.jpeg"/>
        <xdr:cNvPicPr>
          <a:picLocks xmlns:a="http://schemas.openxmlformats.org/drawingml/2006/main" noChangeAspect="1"/>
        </xdr:cNvPicPr>
      </xdr:nvPicPr>
      <xdr:blipFill>
        <a:blip xmlns:r="http://schemas.openxmlformats.org/officeDocument/2006/relationships" xmlns:a="http://schemas.openxmlformats.org/drawingml/2006/main" r:embed="Rc7f96f5f1a26486f"/>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3</xdr:row>
      <xdr:rowOff>38100</xdr:rowOff>
    </xdr:from>
    <xdr:to>
      <xdr:col>11</xdr:col>
      <xdr:colOff>0</xdr:colOff>
      <xdr:row>4</xdr:row>
      <xdr:rowOff>0</xdr:rowOff>
    </xdr:to>
    <xdr:pic>
      <xdr:nvPicPr>
        <xdr:cNvPr id="11" name="/xl/media/image11.jpeg"/>
        <xdr:cNvPicPr>
          <a:picLocks xmlns:a="http://schemas.openxmlformats.org/drawingml/2006/main" noChangeAspect="1"/>
        </xdr:cNvPicPr>
      </xdr:nvPicPr>
      <xdr:blipFill>
        <a:blip xmlns:r="http://schemas.openxmlformats.org/officeDocument/2006/relationships" xmlns:a="http://schemas.openxmlformats.org/drawingml/2006/main" r:embed="R1853a5c69aab4f4c"/>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3</xdr:row>
      <xdr:rowOff>38100</xdr:rowOff>
    </xdr:from>
    <xdr:to>
      <xdr:col>12</xdr:col>
      <xdr:colOff>0</xdr:colOff>
      <xdr:row>4</xdr:row>
      <xdr:rowOff>0</xdr:rowOff>
    </xdr:to>
    <xdr:pic>
      <xdr:nvPicPr>
        <xdr:cNvPr id="12" name="/xl/media/image12.jpeg"/>
        <xdr:cNvPicPr>
          <a:picLocks xmlns:a="http://schemas.openxmlformats.org/drawingml/2006/main" noChangeAspect="1"/>
        </xdr:cNvPicPr>
      </xdr:nvPicPr>
      <xdr:blipFill>
        <a:blip xmlns:r="http://schemas.openxmlformats.org/officeDocument/2006/relationships" xmlns:a="http://schemas.openxmlformats.org/drawingml/2006/main" r:embed="R260c7ffd6a1542bc"/>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3</xdr:row>
      <xdr:rowOff>38100</xdr:rowOff>
    </xdr:from>
    <xdr:to>
      <xdr:col>13</xdr:col>
      <xdr:colOff>0</xdr:colOff>
      <xdr:row>4</xdr:row>
      <xdr:rowOff>0</xdr:rowOff>
    </xdr:to>
    <xdr:pic>
      <xdr:nvPicPr>
        <xdr:cNvPr id="13" name="/xl/media/image13.jpeg"/>
        <xdr:cNvPicPr>
          <a:picLocks xmlns:a="http://schemas.openxmlformats.org/drawingml/2006/main" noChangeAspect="1"/>
        </xdr:cNvPicPr>
      </xdr:nvPicPr>
      <xdr:blipFill>
        <a:blip xmlns:r="http://schemas.openxmlformats.org/officeDocument/2006/relationships" xmlns:a="http://schemas.openxmlformats.org/drawingml/2006/main" r:embed="R87ab94588e4f4d60"/>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3</xdr:row>
      <xdr:rowOff>38100</xdr:rowOff>
    </xdr:from>
    <xdr:to>
      <xdr:col>14</xdr:col>
      <xdr:colOff>0</xdr:colOff>
      <xdr:row>4</xdr:row>
      <xdr:rowOff>0</xdr:rowOff>
    </xdr:to>
    <xdr:pic>
      <xdr:nvPicPr>
        <xdr:cNvPr id="14" name="/xl/media/image14.jpeg"/>
        <xdr:cNvPicPr>
          <a:picLocks xmlns:a="http://schemas.openxmlformats.org/drawingml/2006/main" noChangeAspect="1"/>
        </xdr:cNvPicPr>
      </xdr:nvPicPr>
      <xdr:blipFill>
        <a:blip xmlns:r="http://schemas.openxmlformats.org/officeDocument/2006/relationships" xmlns:a="http://schemas.openxmlformats.org/drawingml/2006/main" r:embed="Ra45e89c46e6b48c2"/>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3</xdr:row>
      <xdr:rowOff>38100</xdr:rowOff>
    </xdr:from>
    <xdr:to>
      <xdr:col>15</xdr:col>
      <xdr:colOff>0</xdr:colOff>
      <xdr:row>4</xdr:row>
      <xdr:rowOff>0</xdr:rowOff>
    </xdr:to>
    <xdr:pic>
      <xdr:nvPicPr>
        <xdr:cNvPr id="15" name="/xl/media/image15.jpeg"/>
        <xdr:cNvPicPr>
          <a:picLocks xmlns:a="http://schemas.openxmlformats.org/drawingml/2006/main" noChangeAspect="1"/>
        </xdr:cNvPicPr>
      </xdr:nvPicPr>
      <xdr:blipFill>
        <a:blip xmlns:r="http://schemas.openxmlformats.org/officeDocument/2006/relationships" xmlns:a="http://schemas.openxmlformats.org/drawingml/2006/main" r:embed="R2922c3834ece448a"/>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3</xdr:row>
      <xdr:rowOff>38100</xdr:rowOff>
    </xdr:from>
    <xdr:to>
      <xdr:col>16</xdr:col>
      <xdr:colOff>0</xdr:colOff>
      <xdr:row>4</xdr:row>
      <xdr:rowOff>0</xdr:rowOff>
    </xdr:to>
    <xdr:pic>
      <xdr:nvPicPr>
        <xdr:cNvPr id="16" name="/xl/media/image16.jpeg"/>
        <xdr:cNvPicPr>
          <a:picLocks xmlns:a="http://schemas.openxmlformats.org/drawingml/2006/main" noChangeAspect="1"/>
        </xdr:cNvPicPr>
      </xdr:nvPicPr>
      <xdr:blipFill>
        <a:blip xmlns:r="http://schemas.openxmlformats.org/officeDocument/2006/relationships" xmlns:a="http://schemas.openxmlformats.org/drawingml/2006/main" r:embed="Rfb5e3d39bf454e93"/>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3</xdr:row>
      <xdr:rowOff>38100</xdr:rowOff>
    </xdr:from>
    <xdr:to>
      <xdr:col>17</xdr:col>
      <xdr:colOff>0</xdr:colOff>
      <xdr:row>4</xdr:row>
      <xdr:rowOff>0</xdr:rowOff>
    </xdr:to>
    <xdr:pic>
      <xdr:nvPicPr>
        <xdr:cNvPr id="17" name="/xl/media/image17.jpeg"/>
        <xdr:cNvPicPr>
          <a:picLocks xmlns:a="http://schemas.openxmlformats.org/drawingml/2006/main" noChangeAspect="1"/>
        </xdr:cNvPicPr>
      </xdr:nvPicPr>
      <xdr:blipFill>
        <a:blip xmlns:r="http://schemas.openxmlformats.org/officeDocument/2006/relationships" xmlns:a="http://schemas.openxmlformats.org/drawingml/2006/main" r:embed="Rd25aafb9ce444dbf"/>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4</xdr:row>
      <xdr:rowOff>38100</xdr:rowOff>
    </xdr:from>
    <xdr:to>
      <xdr:col>10</xdr:col>
      <xdr:colOff>0</xdr:colOff>
      <xdr:row>5</xdr:row>
      <xdr:rowOff>0</xdr:rowOff>
    </xdr:to>
    <xdr:pic>
      <xdr:nvPicPr>
        <xdr:cNvPr id="18" name="/xl/media/image18.jpeg"/>
        <xdr:cNvPicPr>
          <a:picLocks xmlns:a="http://schemas.openxmlformats.org/drawingml/2006/main" noChangeAspect="1"/>
        </xdr:cNvPicPr>
      </xdr:nvPicPr>
      <xdr:blipFill>
        <a:blip xmlns:r="http://schemas.openxmlformats.org/officeDocument/2006/relationships" xmlns:a="http://schemas.openxmlformats.org/drawingml/2006/main" r:embed="Rb8c667ae68c34ec1"/>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4</xdr:row>
      <xdr:rowOff>38100</xdr:rowOff>
    </xdr:from>
    <xdr:to>
      <xdr:col>11</xdr:col>
      <xdr:colOff>0</xdr:colOff>
      <xdr:row>5</xdr:row>
      <xdr:rowOff>0</xdr:rowOff>
    </xdr:to>
    <xdr:pic>
      <xdr:nvPicPr>
        <xdr:cNvPr id="19" name="/xl/media/image19.jpeg"/>
        <xdr:cNvPicPr>
          <a:picLocks xmlns:a="http://schemas.openxmlformats.org/drawingml/2006/main" noChangeAspect="1"/>
        </xdr:cNvPicPr>
      </xdr:nvPicPr>
      <xdr:blipFill>
        <a:blip xmlns:r="http://schemas.openxmlformats.org/officeDocument/2006/relationships" xmlns:a="http://schemas.openxmlformats.org/drawingml/2006/main" r:embed="Rbfba579dcda34464"/>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4</xdr:row>
      <xdr:rowOff>38100</xdr:rowOff>
    </xdr:from>
    <xdr:to>
      <xdr:col>12</xdr:col>
      <xdr:colOff>0</xdr:colOff>
      <xdr:row>5</xdr:row>
      <xdr:rowOff>0</xdr:rowOff>
    </xdr:to>
    <xdr:pic>
      <xdr:nvPicPr>
        <xdr:cNvPr id="20" name="/xl/media/image20.jpeg"/>
        <xdr:cNvPicPr>
          <a:picLocks xmlns:a="http://schemas.openxmlformats.org/drawingml/2006/main" noChangeAspect="1"/>
        </xdr:cNvPicPr>
      </xdr:nvPicPr>
      <xdr:blipFill>
        <a:blip xmlns:r="http://schemas.openxmlformats.org/officeDocument/2006/relationships" xmlns:a="http://schemas.openxmlformats.org/drawingml/2006/main" r:embed="Re1ec021830694779"/>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4</xdr:row>
      <xdr:rowOff>38100</xdr:rowOff>
    </xdr:from>
    <xdr:to>
      <xdr:col>13</xdr:col>
      <xdr:colOff>0</xdr:colOff>
      <xdr:row>5</xdr:row>
      <xdr:rowOff>0</xdr:rowOff>
    </xdr:to>
    <xdr:pic>
      <xdr:nvPicPr>
        <xdr:cNvPr id="21" name="/xl/media/image21.jpeg"/>
        <xdr:cNvPicPr>
          <a:picLocks xmlns:a="http://schemas.openxmlformats.org/drawingml/2006/main" noChangeAspect="1"/>
        </xdr:cNvPicPr>
      </xdr:nvPicPr>
      <xdr:blipFill>
        <a:blip xmlns:r="http://schemas.openxmlformats.org/officeDocument/2006/relationships" xmlns:a="http://schemas.openxmlformats.org/drawingml/2006/main" r:embed="R303c492d167c4f35"/>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4</xdr:row>
      <xdr:rowOff>38100</xdr:rowOff>
    </xdr:from>
    <xdr:to>
      <xdr:col>14</xdr:col>
      <xdr:colOff>0</xdr:colOff>
      <xdr:row>5</xdr:row>
      <xdr:rowOff>0</xdr:rowOff>
    </xdr:to>
    <xdr:pic>
      <xdr:nvPicPr>
        <xdr:cNvPr id="22" name="/xl/media/image22.jpeg"/>
        <xdr:cNvPicPr>
          <a:picLocks xmlns:a="http://schemas.openxmlformats.org/drawingml/2006/main" noChangeAspect="1"/>
        </xdr:cNvPicPr>
      </xdr:nvPicPr>
      <xdr:blipFill>
        <a:blip xmlns:r="http://schemas.openxmlformats.org/officeDocument/2006/relationships" xmlns:a="http://schemas.openxmlformats.org/drawingml/2006/main" r:embed="Rc5e74860fd7a4acf"/>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4</xdr:row>
      <xdr:rowOff>38100</xdr:rowOff>
    </xdr:from>
    <xdr:to>
      <xdr:col>15</xdr:col>
      <xdr:colOff>0</xdr:colOff>
      <xdr:row>5</xdr:row>
      <xdr:rowOff>0</xdr:rowOff>
    </xdr:to>
    <xdr:pic>
      <xdr:nvPicPr>
        <xdr:cNvPr id="23" name="/xl/media/image23.jpeg"/>
        <xdr:cNvPicPr>
          <a:picLocks xmlns:a="http://schemas.openxmlformats.org/drawingml/2006/main" noChangeAspect="1"/>
        </xdr:cNvPicPr>
      </xdr:nvPicPr>
      <xdr:blipFill>
        <a:blip xmlns:r="http://schemas.openxmlformats.org/officeDocument/2006/relationships" xmlns:a="http://schemas.openxmlformats.org/drawingml/2006/main" r:embed="R58d4114d19fb4071"/>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4</xdr:row>
      <xdr:rowOff>38100</xdr:rowOff>
    </xdr:from>
    <xdr:to>
      <xdr:col>16</xdr:col>
      <xdr:colOff>0</xdr:colOff>
      <xdr:row>5</xdr:row>
      <xdr:rowOff>0</xdr:rowOff>
    </xdr:to>
    <xdr:pic>
      <xdr:nvPicPr>
        <xdr:cNvPr id="24" name="/xl/media/image24.jpeg"/>
        <xdr:cNvPicPr>
          <a:picLocks xmlns:a="http://schemas.openxmlformats.org/drawingml/2006/main" noChangeAspect="1"/>
        </xdr:cNvPicPr>
      </xdr:nvPicPr>
      <xdr:blipFill>
        <a:blip xmlns:r="http://schemas.openxmlformats.org/officeDocument/2006/relationships" xmlns:a="http://schemas.openxmlformats.org/drawingml/2006/main" r:embed="Rb61274a90e4044d5"/>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4</xdr:row>
      <xdr:rowOff>38100</xdr:rowOff>
    </xdr:from>
    <xdr:to>
      <xdr:col>17</xdr:col>
      <xdr:colOff>0</xdr:colOff>
      <xdr:row>5</xdr:row>
      <xdr:rowOff>0</xdr:rowOff>
    </xdr:to>
    <xdr:pic>
      <xdr:nvPicPr>
        <xdr:cNvPr id="25" name="/xl/media/image25.jpeg"/>
        <xdr:cNvPicPr>
          <a:picLocks xmlns:a="http://schemas.openxmlformats.org/drawingml/2006/main" noChangeAspect="1"/>
        </xdr:cNvPicPr>
      </xdr:nvPicPr>
      <xdr:blipFill>
        <a:blip xmlns:r="http://schemas.openxmlformats.org/officeDocument/2006/relationships" xmlns:a="http://schemas.openxmlformats.org/drawingml/2006/main" r:embed="Rd307fcccd7b441f2"/>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4</xdr:row>
      <xdr:rowOff>38100</xdr:rowOff>
    </xdr:from>
    <xdr:to>
      <xdr:col>18</xdr:col>
      <xdr:colOff>0</xdr:colOff>
      <xdr:row>5</xdr:row>
      <xdr:rowOff>0</xdr:rowOff>
    </xdr:to>
    <xdr:pic>
      <xdr:nvPicPr>
        <xdr:cNvPr id="26" name="/xl/media/image26.jpeg"/>
        <xdr:cNvPicPr>
          <a:picLocks xmlns:a="http://schemas.openxmlformats.org/drawingml/2006/main" noChangeAspect="1"/>
        </xdr:cNvPicPr>
      </xdr:nvPicPr>
      <xdr:blipFill>
        <a:blip xmlns:r="http://schemas.openxmlformats.org/officeDocument/2006/relationships" xmlns:a="http://schemas.openxmlformats.org/drawingml/2006/main" r:embed="R0f678f19ef59435c"/>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5</xdr:row>
      <xdr:rowOff>38100</xdr:rowOff>
    </xdr:from>
    <xdr:to>
      <xdr:col>10</xdr:col>
      <xdr:colOff>0</xdr:colOff>
      <xdr:row>6</xdr:row>
      <xdr:rowOff>0</xdr:rowOff>
    </xdr:to>
    <xdr:pic>
      <xdr:nvPicPr>
        <xdr:cNvPr id="27" name="/xl/media/image27.jpeg"/>
        <xdr:cNvPicPr>
          <a:picLocks xmlns:a="http://schemas.openxmlformats.org/drawingml/2006/main" noChangeAspect="1"/>
        </xdr:cNvPicPr>
      </xdr:nvPicPr>
      <xdr:blipFill>
        <a:blip xmlns:r="http://schemas.openxmlformats.org/officeDocument/2006/relationships" xmlns:a="http://schemas.openxmlformats.org/drawingml/2006/main" r:embed="Raeae98973b784947"/>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5</xdr:row>
      <xdr:rowOff>38100</xdr:rowOff>
    </xdr:from>
    <xdr:to>
      <xdr:col>11</xdr:col>
      <xdr:colOff>0</xdr:colOff>
      <xdr:row>6</xdr:row>
      <xdr:rowOff>0</xdr:rowOff>
    </xdr:to>
    <xdr:pic>
      <xdr:nvPicPr>
        <xdr:cNvPr id="28" name="/xl/media/image28.jpeg"/>
        <xdr:cNvPicPr>
          <a:picLocks xmlns:a="http://schemas.openxmlformats.org/drawingml/2006/main" noChangeAspect="1"/>
        </xdr:cNvPicPr>
      </xdr:nvPicPr>
      <xdr:blipFill>
        <a:blip xmlns:r="http://schemas.openxmlformats.org/officeDocument/2006/relationships" xmlns:a="http://schemas.openxmlformats.org/drawingml/2006/main" r:embed="Ra607668812be4205"/>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5</xdr:row>
      <xdr:rowOff>38100</xdr:rowOff>
    </xdr:from>
    <xdr:to>
      <xdr:col>12</xdr:col>
      <xdr:colOff>0</xdr:colOff>
      <xdr:row>6</xdr:row>
      <xdr:rowOff>0</xdr:rowOff>
    </xdr:to>
    <xdr:pic>
      <xdr:nvPicPr>
        <xdr:cNvPr id="29" name="/xl/media/image29.jpeg"/>
        <xdr:cNvPicPr>
          <a:picLocks xmlns:a="http://schemas.openxmlformats.org/drawingml/2006/main" noChangeAspect="1"/>
        </xdr:cNvPicPr>
      </xdr:nvPicPr>
      <xdr:blipFill>
        <a:blip xmlns:r="http://schemas.openxmlformats.org/officeDocument/2006/relationships" xmlns:a="http://schemas.openxmlformats.org/drawingml/2006/main" r:embed="Rb606ec35682742a7"/>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5</xdr:row>
      <xdr:rowOff>38100</xdr:rowOff>
    </xdr:from>
    <xdr:to>
      <xdr:col>13</xdr:col>
      <xdr:colOff>0</xdr:colOff>
      <xdr:row>6</xdr:row>
      <xdr:rowOff>0</xdr:rowOff>
    </xdr:to>
    <xdr:pic>
      <xdr:nvPicPr>
        <xdr:cNvPr id="30" name="/xl/media/image30.jpeg"/>
        <xdr:cNvPicPr>
          <a:picLocks xmlns:a="http://schemas.openxmlformats.org/drawingml/2006/main" noChangeAspect="1"/>
        </xdr:cNvPicPr>
      </xdr:nvPicPr>
      <xdr:blipFill>
        <a:blip xmlns:r="http://schemas.openxmlformats.org/officeDocument/2006/relationships" xmlns:a="http://schemas.openxmlformats.org/drawingml/2006/main" r:embed="Rbda26f790c9449f1"/>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5</xdr:row>
      <xdr:rowOff>38100</xdr:rowOff>
    </xdr:from>
    <xdr:to>
      <xdr:col>14</xdr:col>
      <xdr:colOff>0</xdr:colOff>
      <xdr:row>6</xdr:row>
      <xdr:rowOff>0</xdr:rowOff>
    </xdr:to>
    <xdr:pic>
      <xdr:nvPicPr>
        <xdr:cNvPr id="31" name="/xl/media/image31.jpeg"/>
        <xdr:cNvPicPr>
          <a:picLocks xmlns:a="http://schemas.openxmlformats.org/drawingml/2006/main" noChangeAspect="1"/>
        </xdr:cNvPicPr>
      </xdr:nvPicPr>
      <xdr:blipFill>
        <a:blip xmlns:r="http://schemas.openxmlformats.org/officeDocument/2006/relationships" xmlns:a="http://schemas.openxmlformats.org/drawingml/2006/main" r:embed="Rf17fc8fe07d14716"/>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5</xdr:row>
      <xdr:rowOff>38100</xdr:rowOff>
    </xdr:from>
    <xdr:to>
      <xdr:col>15</xdr:col>
      <xdr:colOff>0</xdr:colOff>
      <xdr:row>6</xdr:row>
      <xdr:rowOff>0</xdr:rowOff>
    </xdr:to>
    <xdr:pic>
      <xdr:nvPicPr>
        <xdr:cNvPr id="32" name="/xl/media/image32.jpeg"/>
        <xdr:cNvPicPr>
          <a:picLocks xmlns:a="http://schemas.openxmlformats.org/drawingml/2006/main" noChangeAspect="1"/>
        </xdr:cNvPicPr>
      </xdr:nvPicPr>
      <xdr:blipFill>
        <a:blip xmlns:r="http://schemas.openxmlformats.org/officeDocument/2006/relationships" xmlns:a="http://schemas.openxmlformats.org/drawingml/2006/main" r:embed="Re27000aa8d3b40e2"/>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5</xdr:row>
      <xdr:rowOff>38100</xdr:rowOff>
    </xdr:from>
    <xdr:to>
      <xdr:col>16</xdr:col>
      <xdr:colOff>0</xdr:colOff>
      <xdr:row>6</xdr:row>
      <xdr:rowOff>0</xdr:rowOff>
    </xdr:to>
    <xdr:pic>
      <xdr:nvPicPr>
        <xdr:cNvPr id="33" name="/xl/media/image33.jpeg"/>
        <xdr:cNvPicPr>
          <a:picLocks xmlns:a="http://schemas.openxmlformats.org/drawingml/2006/main" noChangeAspect="1"/>
        </xdr:cNvPicPr>
      </xdr:nvPicPr>
      <xdr:blipFill>
        <a:blip xmlns:r="http://schemas.openxmlformats.org/officeDocument/2006/relationships" xmlns:a="http://schemas.openxmlformats.org/drawingml/2006/main" r:embed="R8e9e9181fd2e476f"/>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5</xdr:row>
      <xdr:rowOff>38100</xdr:rowOff>
    </xdr:from>
    <xdr:to>
      <xdr:col>17</xdr:col>
      <xdr:colOff>0</xdr:colOff>
      <xdr:row>6</xdr:row>
      <xdr:rowOff>0</xdr:rowOff>
    </xdr:to>
    <xdr:pic>
      <xdr:nvPicPr>
        <xdr:cNvPr id="34" name="/xl/media/image34.jpeg"/>
        <xdr:cNvPicPr>
          <a:picLocks xmlns:a="http://schemas.openxmlformats.org/drawingml/2006/main" noChangeAspect="1"/>
        </xdr:cNvPicPr>
      </xdr:nvPicPr>
      <xdr:blipFill>
        <a:blip xmlns:r="http://schemas.openxmlformats.org/officeDocument/2006/relationships" xmlns:a="http://schemas.openxmlformats.org/drawingml/2006/main" r:embed="Rccc28b4164714e54"/>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5</xdr:row>
      <xdr:rowOff>38100</xdr:rowOff>
    </xdr:from>
    <xdr:to>
      <xdr:col>18</xdr:col>
      <xdr:colOff>0</xdr:colOff>
      <xdr:row>6</xdr:row>
      <xdr:rowOff>0</xdr:rowOff>
    </xdr:to>
    <xdr:pic>
      <xdr:nvPicPr>
        <xdr:cNvPr id="35" name="/xl/media/image35.jpeg"/>
        <xdr:cNvPicPr>
          <a:picLocks xmlns:a="http://schemas.openxmlformats.org/drawingml/2006/main" noChangeAspect="1"/>
        </xdr:cNvPicPr>
      </xdr:nvPicPr>
      <xdr:blipFill>
        <a:blip xmlns:r="http://schemas.openxmlformats.org/officeDocument/2006/relationships" xmlns:a="http://schemas.openxmlformats.org/drawingml/2006/main" r:embed="R38011f74f1934e9b"/>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6</xdr:row>
      <xdr:rowOff>38100</xdr:rowOff>
    </xdr:from>
    <xdr:to>
      <xdr:col>10</xdr:col>
      <xdr:colOff>0</xdr:colOff>
      <xdr:row>7</xdr:row>
      <xdr:rowOff>0</xdr:rowOff>
    </xdr:to>
    <xdr:pic>
      <xdr:nvPicPr>
        <xdr:cNvPr id="36" name="/xl/media/image36.jpeg"/>
        <xdr:cNvPicPr>
          <a:picLocks xmlns:a="http://schemas.openxmlformats.org/drawingml/2006/main" noChangeAspect="1"/>
        </xdr:cNvPicPr>
      </xdr:nvPicPr>
      <xdr:blipFill>
        <a:blip xmlns:r="http://schemas.openxmlformats.org/officeDocument/2006/relationships" xmlns:a="http://schemas.openxmlformats.org/drawingml/2006/main" r:embed="R49df72e312b448df"/>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6</xdr:row>
      <xdr:rowOff>38100</xdr:rowOff>
    </xdr:from>
    <xdr:to>
      <xdr:col>11</xdr:col>
      <xdr:colOff>0</xdr:colOff>
      <xdr:row>7</xdr:row>
      <xdr:rowOff>0</xdr:rowOff>
    </xdr:to>
    <xdr:pic>
      <xdr:nvPicPr>
        <xdr:cNvPr id="37" name="/xl/media/image37.jpeg"/>
        <xdr:cNvPicPr>
          <a:picLocks xmlns:a="http://schemas.openxmlformats.org/drawingml/2006/main" noChangeAspect="1"/>
        </xdr:cNvPicPr>
      </xdr:nvPicPr>
      <xdr:blipFill>
        <a:blip xmlns:r="http://schemas.openxmlformats.org/officeDocument/2006/relationships" xmlns:a="http://schemas.openxmlformats.org/drawingml/2006/main" r:embed="Rfde8b8f96a8b4b01"/>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6</xdr:row>
      <xdr:rowOff>38100</xdr:rowOff>
    </xdr:from>
    <xdr:to>
      <xdr:col>12</xdr:col>
      <xdr:colOff>0</xdr:colOff>
      <xdr:row>7</xdr:row>
      <xdr:rowOff>0</xdr:rowOff>
    </xdr:to>
    <xdr:pic>
      <xdr:nvPicPr>
        <xdr:cNvPr id="38" name="/xl/media/image38.jpeg"/>
        <xdr:cNvPicPr>
          <a:picLocks xmlns:a="http://schemas.openxmlformats.org/drawingml/2006/main" noChangeAspect="1"/>
        </xdr:cNvPicPr>
      </xdr:nvPicPr>
      <xdr:blipFill>
        <a:blip xmlns:r="http://schemas.openxmlformats.org/officeDocument/2006/relationships" xmlns:a="http://schemas.openxmlformats.org/drawingml/2006/main" r:embed="R24a56068d0fa462c"/>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6</xdr:row>
      <xdr:rowOff>38100</xdr:rowOff>
    </xdr:from>
    <xdr:to>
      <xdr:col>13</xdr:col>
      <xdr:colOff>0</xdr:colOff>
      <xdr:row>7</xdr:row>
      <xdr:rowOff>0</xdr:rowOff>
    </xdr:to>
    <xdr:pic>
      <xdr:nvPicPr>
        <xdr:cNvPr id="39" name="/xl/media/image39.jpeg"/>
        <xdr:cNvPicPr>
          <a:picLocks xmlns:a="http://schemas.openxmlformats.org/drawingml/2006/main" noChangeAspect="1"/>
        </xdr:cNvPicPr>
      </xdr:nvPicPr>
      <xdr:blipFill>
        <a:blip xmlns:r="http://schemas.openxmlformats.org/officeDocument/2006/relationships" xmlns:a="http://schemas.openxmlformats.org/drawingml/2006/main" r:embed="R7876503d6bd6425b"/>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6</xdr:row>
      <xdr:rowOff>38100</xdr:rowOff>
    </xdr:from>
    <xdr:to>
      <xdr:col>14</xdr:col>
      <xdr:colOff>0</xdr:colOff>
      <xdr:row>7</xdr:row>
      <xdr:rowOff>0</xdr:rowOff>
    </xdr:to>
    <xdr:pic>
      <xdr:nvPicPr>
        <xdr:cNvPr id="40" name="/xl/media/image40.jpeg"/>
        <xdr:cNvPicPr>
          <a:picLocks xmlns:a="http://schemas.openxmlformats.org/drawingml/2006/main" noChangeAspect="1"/>
        </xdr:cNvPicPr>
      </xdr:nvPicPr>
      <xdr:blipFill>
        <a:blip xmlns:r="http://schemas.openxmlformats.org/officeDocument/2006/relationships" xmlns:a="http://schemas.openxmlformats.org/drawingml/2006/main" r:embed="R437902e7fb764e09"/>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6</xdr:row>
      <xdr:rowOff>38100</xdr:rowOff>
    </xdr:from>
    <xdr:to>
      <xdr:col>15</xdr:col>
      <xdr:colOff>0</xdr:colOff>
      <xdr:row>7</xdr:row>
      <xdr:rowOff>0</xdr:rowOff>
    </xdr:to>
    <xdr:pic>
      <xdr:nvPicPr>
        <xdr:cNvPr id="41" name="/xl/media/image41.jpeg"/>
        <xdr:cNvPicPr>
          <a:picLocks xmlns:a="http://schemas.openxmlformats.org/drawingml/2006/main" noChangeAspect="1"/>
        </xdr:cNvPicPr>
      </xdr:nvPicPr>
      <xdr:blipFill>
        <a:blip xmlns:r="http://schemas.openxmlformats.org/officeDocument/2006/relationships" xmlns:a="http://schemas.openxmlformats.org/drawingml/2006/main" r:embed="R6c8d052ab8354213"/>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6</xdr:row>
      <xdr:rowOff>38100</xdr:rowOff>
    </xdr:from>
    <xdr:to>
      <xdr:col>16</xdr:col>
      <xdr:colOff>0</xdr:colOff>
      <xdr:row>7</xdr:row>
      <xdr:rowOff>0</xdr:rowOff>
    </xdr:to>
    <xdr:pic>
      <xdr:nvPicPr>
        <xdr:cNvPr id="42" name="/xl/media/image42.jpeg"/>
        <xdr:cNvPicPr>
          <a:picLocks xmlns:a="http://schemas.openxmlformats.org/drawingml/2006/main" noChangeAspect="1"/>
        </xdr:cNvPicPr>
      </xdr:nvPicPr>
      <xdr:blipFill>
        <a:blip xmlns:r="http://schemas.openxmlformats.org/officeDocument/2006/relationships" xmlns:a="http://schemas.openxmlformats.org/drawingml/2006/main" r:embed="R1b13d69b22c54a25"/>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6</xdr:row>
      <xdr:rowOff>38100</xdr:rowOff>
    </xdr:from>
    <xdr:to>
      <xdr:col>17</xdr:col>
      <xdr:colOff>0</xdr:colOff>
      <xdr:row>7</xdr:row>
      <xdr:rowOff>0</xdr:rowOff>
    </xdr:to>
    <xdr:pic>
      <xdr:nvPicPr>
        <xdr:cNvPr id="43" name="/xl/media/image43.jpeg"/>
        <xdr:cNvPicPr>
          <a:picLocks xmlns:a="http://schemas.openxmlformats.org/drawingml/2006/main" noChangeAspect="1"/>
        </xdr:cNvPicPr>
      </xdr:nvPicPr>
      <xdr:blipFill>
        <a:blip xmlns:r="http://schemas.openxmlformats.org/officeDocument/2006/relationships" xmlns:a="http://schemas.openxmlformats.org/drawingml/2006/main" r:embed="Rdd088e9884be4c9e"/>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6</xdr:row>
      <xdr:rowOff>38100</xdr:rowOff>
    </xdr:from>
    <xdr:to>
      <xdr:col>18</xdr:col>
      <xdr:colOff>0</xdr:colOff>
      <xdr:row>7</xdr:row>
      <xdr:rowOff>0</xdr:rowOff>
    </xdr:to>
    <xdr:pic>
      <xdr:nvPicPr>
        <xdr:cNvPr id="44" name="/xl/media/image44.jpeg"/>
        <xdr:cNvPicPr>
          <a:picLocks xmlns:a="http://schemas.openxmlformats.org/drawingml/2006/main" noChangeAspect="1"/>
        </xdr:cNvPicPr>
      </xdr:nvPicPr>
      <xdr:blipFill>
        <a:blip xmlns:r="http://schemas.openxmlformats.org/officeDocument/2006/relationships" xmlns:a="http://schemas.openxmlformats.org/drawingml/2006/main" r:embed="R18678ff0033846d8"/>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7</xdr:row>
      <xdr:rowOff>38100</xdr:rowOff>
    </xdr:from>
    <xdr:to>
      <xdr:col>10</xdr:col>
      <xdr:colOff>0</xdr:colOff>
      <xdr:row>8</xdr:row>
      <xdr:rowOff>0</xdr:rowOff>
    </xdr:to>
    <xdr:pic>
      <xdr:nvPicPr>
        <xdr:cNvPr id="45" name="/xl/media/image45.jpeg"/>
        <xdr:cNvPicPr>
          <a:picLocks xmlns:a="http://schemas.openxmlformats.org/drawingml/2006/main" noChangeAspect="1"/>
        </xdr:cNvPicPr>
      </xdr:nvPicPr>
      <xdr:blipFill>
        <a:blip xmlns:r="http://schemas.openxmlformats.org/officeDocument/2006/relationships" xmlns:a="http://schemas.openxmlformats.org/drawingml/2006/main" r:embed="R83a3d0ec121f4fa0"/>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7</xdr:row>
      <xdr:rowOff>38100</xdr:rowOff>
    </xdr:from>
    <xdr:to>
      <xdr:col>11</xdr:col>
      <xdr:colOff>0</xdr:colOff>
      <xdr:row>8</xdr:row>
      <xdr:rowOff>0</xdr:rowOff>
    </xdr:to>
    <xdr:pic>
      <xdr:nvPicPr>
        <xdr:cNvPr id="46" name="/xl/media/image46.jpeg"/>
        <xdr:cNvPicPr>
          <a:picLocks xmlns:a="http://schemas.openxmlformats.org/drawingml/2006/main" noChangeAspect="1"/>
        </xdr:cNvPicPr>
      </xdr:nvPicPr>
      <xdr:blipFill>
        <a:blip xmlns:r="http://schemas.openxmlformats.org/officeDocument/2006/relationships" xmlns:a="http://schemas.openxmlformats.org/drawingml/2006/main" r:embed="R8b549ff976be41e7"/>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7</xdr:row>
      <xdr:rowOff>38100</xdr:rowOff>
    </xdr:from>
    <xdr:to>
      <xdr:col>12</xdr:col>
      <xdr:colOff>0</xdr:colOff>
      <xdr:row>8</xdr:row>
      <xdr:rowOff>0</xdr:rowOff>
    </xdr:to>
    <xdr:pic>
      <xdr:nvPicPr>
        <xdr:cNvPr id="47" name="/xl/media/image47.jpeg"/>
        <xdr:cNvPicPr>
          <a:picLocks xmlns:a="http://schemas.openxmlformats.org/drawingml/2006/main" noChangeAspect="1"/>
        </xdr:cNvPicPr>
      </xdr:nvPicPr>
      <xdr:blipFill>
        <a:blip xmlns:r="http://schemas.openxmlformats.org/officeDocument/2006/relationships" xmlns:a="http://schemas.openxmlformats.org/drawingml/2006/main" r:embed="R11a33928d7ad48fb"/>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7</xdr:row>
      <xdr:rowOff>38100</xdr:rowOff>
    </xdr:from>
    <xdr:to>
      <xdr:col>13</xdr:col>
      <xdr:colOff>0</xdr:colOff>
      <xdr:row>8</xdr:row>
      <xdr:rowOff>0</xdr:rowOff>
    </xdr:to>
    <xdr:pic>
      <xdr:nvPicPr>
        <xdr:cNvPr id="48" name="/xl/media/image48.jpeg"/>
        <xdr:cNvPicPr>
          <a:picLocks xmlns:a="http://schemas.openxmlformats.org/drawingml/2006/main" noChangeAspect="1"/>
        </xdr:cNvPicPr>
      </xdr:nvPicPr>
      <xdr:blipFill>
        <a:blip xmlns:r="http://schemas.openxmlformats.org/officeDocument/2006/relationships" xmlns:a="http://schemas.openxmlformats.org/drawingml/2006/main" r:embed="R5a35f59654904e32"/>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7</xdr:row>
      <xdr:rowOff>38100</xdr:rowOff>
    </xdr:from>
    <xdr:to>
      <xdr:col>14</xdr:col>
      <xdr:colOff>0</xdr:colOff>
      <xdr:row>8</xdr:row>
      <xdr:rowOff>0</xdr:rowOff>
    </xdr:to>
    <xdr:pic>
      <xdr:nvPicPr>
        <xdr:cNvPr id="49" name="/xl/media/image49.jpeg"/>
        <xdr:cNvPicPr>
          <a:picLocks xmlns:a="http://schemas.openxmlformats.org/drawingml/2006/main" noChangeAspect="1"/>
        </xdr:cNvPicPr>
      </xdr:nvPicPr>
      <xdr:blipFill>
        <a:blip xmlns:r="http://schemas.openxmlformats.org/officeDocument/2006/relationships" xmlns:a="http://schemas.openxmlformats.org/drawingml/2006/main" r:embed="R0166ea03b4d64733"/>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7</xdr:row>
      <xdr:rowOff>38100</xdr:rowOff>
    </xdr:from>
    <xdr:to>
      <xdr:col>15</xdr:col>
      <xdr:colOff>0</xdr:colOff>
      <xdr:row>8</xdr:row>
      <xdr:rowOff>0</xdr:rowOff>
    </xdr:to>
    <xdr:pic>
      <xdr:nvPicPr>
        <xdr:cNvPr id="50" name="/xl/media/image50.jpeg"/>
        <xdr:cNvPicPr>
          <a:picLocks xmlns:a="http://schemas.openxmlformats.org/drawingml/2006/main" noChangeAspect="1"/>
        </xdr:cNvPicPr>
      </xdr:nvPicPr>
      <xdr:blipFill>
        <a:blip xmlns:r="http://schemas.openxmlformats.org/officeDocument/2006/relationships" xmlns:a="http://schemas.openxmlformats.org/drawingml/2006/main" r:embed="Reb80626c0c824bd5"/>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7</xdr:row>
      <xdr:rowOff>38100</xdr:rowOff>
    </xdr:from>
    <xdr:to>
      <xdr:col>16</xdr:col>
      <xdr:colOff>0</xdr:colOff>
      <xdr:row>8</xdr:row>
      <xdr:rowOff>0</xdr:rowOff>
    </xdr:to>
    <xdr:pic>
      <xdr:nvPicPr>
        <xdr:cNvPr id="51" name="/xl/media/image51.jpeg"/>
        <xdr:cNvPicPr>
          <a:picLocks xmlns:a="http://schemas.openxmlformats.org/drawingml/2006/main" noChangeAspect="1"/>
        </xdr:cNvPicPr>
      </xdr:nvPicPr>
      <xdr:blipFill>
        <a:blip xmlns:r="http://schemas.openxmlformats.org/officeDocument/2006/relationships" xmlns:a="http://schemas.openxmlformats.org/drawingml/2006/main" r:embed="R7e3f104ab030457b"/>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7</xdr:row>
      <xdr:rowOff>38100</xdr:rowOff>
    </xdr:from>
    <xdr:to>
      <xdr:col>17</xdr:col>
      <xdr:colOff>0</xdr:colOff>
      <xdr:row>8</xdr:row>
      <xdr:rowOff>0</xdr:rowOff>
    </xdr:to>
    <xdr:pic>
      <xdr:nvPicPr>
        <xdr:cNvPr id="52" name="/xl/media/image52.jpeg"/>
        <xdr:cNvPicPr>
          <a:picLocks xmlns:a="http://schemas.openxmlformats.org/drawingml/2006/main" noChangeAspect="1"/>
        </xdr:cNvPicPr>
      </xdr:nvPicPr>
      <xdr:blipFill>
        <a:blip xmlns:r="http://schemas.openxmlformats.org/officeDocument/2006/relationships" xmlns:a="http://schemas.openxmlformats.org/drawingml/2006/main" r:embed="R9fea65c6b2e445f0"/>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7</xdr:row>
      <xdr:rowOff>38100</xdr:rowOff>
    </xdr:from>
    <xdr:to>
      <xdr:col>18</xdr:col>
      <xdr:colOff>0</xdr:colOff>
      <xdr:row>8</xdr:row>
      <xdr:rowOff>0</xdr:rowOff>
    </xdr:to>
    <xdr:pic>
      <xdr:nvPicPr>
        <xdr:cNvPr id="53" name="/xl/media/image53.jpeg"/>
        <xdr:cNvPicPr>
          <a:picLocks xmlns:a="http://schemas.openxmlformats.org/drawingml/2006/main" noChangeAspect="1"/>
        </xdr:cNvPicPr>
      </xdr:nvPicPr>
      <xdr:blipFill>
        <a:blip xmlns:r="http://schemas.openxmlformats.org/officeDocument/2006/relationships" xmlns:a="http://schemas.openxmlformats.org/drawingml/2006/main" r:embed="R841199fdaffc43f5"/>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8</xdr:row>
      <xdr:rowOff>38100</xdr:rowOff>
    </xdr:from>
    <xdr:to>
      <xdr:col>10</xdr:col>
      <xdr:colOff>0</xdr:colOff>
      <xdr:row>9</xdr:row>
      <xdr:rowOff>0</xdr:rowOff>
    </xdr:to>
    <xdr:pic>
      <xdr:nvPicPr>
        <xdr:cNvPr id="54" name="/xl/media/image54.jpeg"/>
        <xdr:cNvPicPr>
          <a:picLocks xmlns:a="http://schemas.openxmlformats.org/drawingml/2006/main" noChangeAspect="1"/>
        </xdr:cNvPicPr>
      </xdr:nvPicPr>
      <xdr:blipFill>
        <a:blip xmlns:r="http://schemas.openxmlformats.org/officeDocument/2006/relationships" xmlns:a="http://schemas.openxmlformats.org/drawingml/2006/main" r:embed="R3aac9982edf24aea"/>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8</xdr:row>
      <xdr:rowOff>38100</xdr:rowOff>
    </xdr:from>
    <xdr:to>
      <xdr:col>11</xdr:col>
      <xdr:colOff>0</xdr:colOff>
      <xdr:row>9</xdr:row>
      <xdr:rowOff>0</xdr:rowOff>
    </xdr:to>
    <xdr:pic>
      <xdr:nvPicPr>
        <xdr:cNvPr id="55" name="/xl/media/image55.jpeg"/>
        <xdr:cNvPicPr>
          <a:picLocks xmlns:a="http://schemas.openxmlformats.org/drawingml/2006/main" noChangeAspect="1"/>
        </xdr:cNvPicPr>
      </xdr:nvPicPr>
      <xdr:blipFill>
        <a:blip xmlns:r="http://schemas.openxmlformats.org/officeDocument/2006/relationships" xmlns:a="http://schemas.openxmlformats.org/drawingml/2006/main" r:embed="Rb7c02462445640fc"/>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8</xdr:row>
      <xdr:rowOff>38100</xdr:rowOff>
    </xdr:from>
    <xdr:to>
      <xdr:col>12</xdr:col>
      <xdr:colOff>0</xdr:colOff>
      <xdr:row>9</xdr:row>
      <xdr:rowOff>0</xdr:rowOff>
    </xdr:to>
    <xdr:pic>
      <xdr:nvPicPr>
        <xdr:cNvPr id="56" name="/xl/media/image56.jpeg"/>
        <xdr:cNvPicPr>
          <a:picLocks xmlns:a="http://schemas.openxmlformats.org/drawingml/2006/main" noChangeAspect="1"/>
        </xdr:cNvPicPr>
      </xdr:nvPicPr>
      <xdr:blipFill>
        <a:blip xmlns:r="http://schemas.openxmlformats.org/officeDocument/2006/relationships" xmlns:a="http://schemas.openxmlformats.org/drawingml/2006/main" r:embed="R39ae50ffedf74136"/>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8</xdr:row>
      <xdr:rowOff>38100</xdr:rowOff>
    </xdr:from>
    <xdr:to>
      <xdr:col>13</xdr:col>
      <xdr:colOff>0</xdr:colOff>
      <xdr:row>9</xdr:row>
      <xdr:rowOff>0</xdr:rowOff>
    </xdr:to>
    <xdr:pic>
      <xdr:nvPicPr>
        <xdr:cNvPr id="57" name="/xl/media/image57.jpeg"/>
        <xdr:cNvPicPr>
          <a:picLocks xmlns:a="http://schemas.openxmlformats.org/drawingml/2006/main" noChangeAspect="1"/>
        </xdr:cNvPicPr>
      </xdr:nvPicPr>
      <xdr:blipFill>
        <a:blip xmlns:r="http://schemas.openxmlformats.org/officeDocument/2006/relationships" xmlns:a="http://schemas.openxmlformats.org/drawingml/2006/main" r:embed="Rd9c36813a57243ea"/>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8</xdr:row>
      <xdr:rowOff>38100</xdr:rowOff>
    </xdr:from>
    <xdr:to>
      <xdr:col>14</xdr:col>
      <xdr:colOff>0</xdr:colOff>
      <xdr:row>9</xdr:row>
      <xdr:rowOff>0</xdr:rowOff>
    </xdr:to>
    <xdr:pic>
      <xdr:nvPicPr>
        <xdr:cNvPr id="58" name="/xl/media/image58.jpeg"/>
        <xdr:cNvPicPr>
          <a:picLocks xmlns:a="http://schemas.openxmlformats.org/drawingml/2006/main" noChangeAspect="1"/>
        </xdr:cNvPicPr>
      </xdr:nvPicPr>
      <xdr:blipFill>
        <a:blip xmlns:r="http://schemas.openxmlformats.org/officeDocument/2006/relationships" xmlns:a="http://schemas.openxmlformats.org/drawingml/2006/main" r:embed="R79c6904c6dfc48eb"/>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8</xdr:row>
      <xdr:rowOff>38100</xdr:rowOff>
    </xdr:from>
    <xdr:to>
      <xdr:col>15</xdr:col>
      <xdr:colOff>0</xdr:colOff>
      <xdr:row>9</xdr:row>
      <xdr:rowOff>0</xdr:rowOff>
    </xdr:to>
    <xdr:pic>
      <xdr:nvPicPr>
        <xdr:cNvPr id="59" name="/xl/media/image59.jpeg"/>
        <xdr:cNvPicPr>
          <a:picLocks xmlns:a="http://schemas.openxmlformats.org/drawingml/2006/main" noChangeAspect="1"/>
        </xdr:cNvPicPr>
      </xdr:nvPicPr>
      <xdr:blipFill>
        <a:blip xmlns:r="http://schemas.openxmlformats.org/officeDocument/2006/relationships" xmlns:a="http://schemas.openxmlformats.org/drawingml/2006/main" r:embed="Rcfc747c97b114e66"/>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8</xdr:row>
      <xdr:rowOff>38100</xdr:rowOff>
    </xdr:from>
    <xdr:to>
      <xdr:col>16</xdr:col>
      <xdr:colOff>0</xdr:colOff>
      <xdr:row>9</xdr:row>
      <xdr:rowOff>0</xdr:rowOff>
    </xdr:to>
    <xdr:pic>
      <xdr:nvPicPr>
        <xdr:cNvPr id="60" name="/xl/media/image60.jpeg"/>
        <xdr:cNvPicPr>
          <a:picLocks xmlns:a="http://schemas.openxmlformats.org/drawingml/2006/main" noChangeAspect="1"/>
        </xdr:cNvPicPr>
      </xdr:nvPicPr>
      <xdr:blipFill>
        <a:blip xmlns:r="http://schemas.openxmlformats.org/officeDocument/2006/relationships" xmlns:a="http://schemas.openxmlformats.org/drawingml/2006/main" r:embed="Ra48d193b5c644b6d"/>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8</xdr:row>
      <xdr:rowOff>38100</xdr:rowOff>
    </xdr:from>
    <xdr:to>
      <xdr:col>17</xdr:col>
      <xdr:colOff>0</xdr:colOff>
      <xdr:row>9</xdr:row>
      <xdr:rowOff>0</xdr:rowOff>
    </xdr:to>
    <xdr:pic>
      <xdr:nvPicPr>
        <xdr:cNvPr id="61" name="/xl/media/image61.jpeg"/>
        <xdr:cNvPicPr>
          <a:picLocks xmlns:a="http://schemas.openxmlformats.org/drawingml/2006/main" noChangeAspect="1"/>
        </xdr:cNvPicPr>
      </xdr:nvPicPr>
      <xdr:blipFill>
        <a:blip xmlns:r="http://schemas.openxmlformats.org/officeDocument/2006/relationships" xmlns:a="http://schemas.openxmlformats.org/drawingml/2006/main" r:embed="R6f5a9da6f6d44859"/>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8</xdr:row>
      <xdr:rowOff>38100</xdr:rowOff>
    </xdr:from>
    <xdr:to>
      <xdr:col>18</xdr:col>
      <xdr:colOff>0</xdr:colOff>
      <xdr:row>9</xdr:row>
      <xdr:rowOff>0</xdr:rowOff>
    </xdr:to>
    <xdr:pic>
      <xdr:nvPicPr>
        <xdr:cNvPr id="62" name="/xl/media/image62.jpeg"/>
        <xdr:cNvPicPr>
          <a:picLocks xmlns:a="http://schemas.openxmlformats.org/drawingml/2006/main" noChangeAspect="1"/>
        </xdr:cNvPicPr>
      </xdr:nvPicPr>
      <xdr:blipFill>
        <a:blip xmlns:r="http://schemas.openxmlformats.org/officeDocument/2006/relationships" xmlns:a="http://schemas.openxmlformats.org/drawingml/2006/main" r:embed="R3a2e28a948fa465b"/>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9</xdr:row>
      <xdr:rowOff>38100</xdr:rowOff>
    </xdr:from>
    <xdr:to>
      <xdr:col>10</xdr:col>
      <xdr:colOff>0</xdr:colOff>
      <xdr:row>10</xdr:row>
      <xdr:rowOff>0</xdr:rowOff>
    </xdr:to>
    <xdr:pic>
      <xdr:nvPicPr>
        <xdr:cNvPr id="63" name="/xl/media/image63.jpeg"/>
        <xdr:cNvPicPr>
          <a:picLocks xmlns:a="http://schemas.openxmlformats.org/drawingml/2006/main" noChangeAspect="1"/>
        </xdr:cNvPicPr>
      </xdr:nvPicPr>
      <xdr:blipFill>
        <a:blip xmlns:r="http://schemas.openxmlformats.org/officeDocument/2006/relationships" xmlns:a="http://schemas.openxmlformats.org/drawingml/2006/main" r:embed="R261e61452cd74753"/>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9</xdr:row>
      <xdr:rowOff>38100</xdr:rowOff>
    </xdr:from>
    <xdr:to>
      <xdr:col>11</xdr:col>
      <xdr:colOff>0</xdr:colOff>
      <xdr:row>10</xdr:row>
      <xdr:rowOff>0</xdr:rowOff>
    </xdr:to>
    <xdr:pic>
      <xdr:nvPicPr>
        <xdr:cNvPr id="64" name="/xl/media/image64.jpeg"/>
        <xdr:cNvPicPr>
          <a:picLocks xmlns:a="http://schemas.openxmlformats.org/drawingml/2006/main" noChangeAspect="1"/>
        </xdr:cNvPicPr>
      </xdr:nvPicPr>
      <xdr:blipFill>
        <a:blip xmlns:r="http://schemas.openxmlformats.org/officeDocument/2006/relationships" xmlns:a="http://schemas.openxmlformats.org/drawingml/2006/main" r:embed="Rd7d261d9fb064484"/>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9</xdr:row>
      <xdr:rowOff>38100</xdr:rowOff>
    </xdr:from>
    <xdr:to>
      <xdr:col>12</xdr:col>
      <xdr:colOff>0</xdr:colOff>
      <xdr:row>10</xdr:row>
      <xdr:rowOff>0</xdr:rowOff>
    </xdr:to>
    <xdr:pic>
      <xdr:nvPicPr>
        <xdr:cNvPr id="65" name="/xl/media/image65.jpeg"/>
        <xdr:cNvPicPr>
          <a:picLocks xmlns:a="http://schemas.openxmlformats.org/drawingml/2006/main" noChangeAspect="1"/>
        </xdr:cNvPicPr>
      </xdr:nvPicPr>
      <xdr:blipFill>
        <a:blip xmlns:r="http://schemas.openxmlformats.org/officeDocument/2006/relationships" xmlns:a="http://schemas.openxmlformats.org/drawingml/2006/main" r:embed="R4a2ed24882284afe"/>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9</xdr:row>
      <xdr:rowOff>38100</xdr:rowOff>
    </xdr:from>
    <xdr:to>
      <xdr:col>13</xdr:col>
      <xdr:colOff>0</xdr:colOff>
      <xdr:row>10</xdr:row>
      <xdr:rowOff>0</xdr:rowOff>
    </xdr:to>
    <xdr:pic>
      <xdr:nvPicPr>
        <xdr:cNvPr id="66" name="/xl/media/image66.jpeg"/>
        <xdr:cNvPicPr>
          <a:picLocks xmlns:a="http://schemas.openxmlformats.org/drawingml/2006/main" noChangeAspect="1"/>
        </xdr:cNvPicPr>
      </xdr:nvPicPr>
      <xdr:blipFill>
        <a:blip xmlns:r="http://schemas.openxmlformats.org/officeDocument/2006/relationships" xmlns:a="http://schemas.openxmlformats.org/drawingml/2006/main" r:embed="Rb9285c740b3f465c"/>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9</xdr:row>
      <xdr:rowOff>38100</xdr:rowOff>
    </xdr:from>
    <xdr:to>
      <xdr:col>14</xdr:col>
      <xdr:colOff>0</xdr:colOff>
      <xdr:row>10</xdr:row>
      <xdr:rowOff>0</xdr:rowOff>
    </xdr:to>
    <xdr:pic>
      <xdr:nvPicPr>
        <xdr:cNvPr id="67" name="/xl/media/image67.jpeg"/>
        <xdr:cNvPicPr>
          <a:picLocks xmlns:a="http://schemas.openxmlformats.org/drawingml/2006/main" noChangeAspect="1"/>
        </xdr:cNvPicPr>
      </xdr:nvPicPr>
      <xdr:blipFill>
        <a:blip xmlns:r="http://schemas.openxmlformats.org/officeDocument/2006/relationships" xmlns:a="http://schemas.openxmlformats.org/drawingml/2006/main" r:embed="R4239abe7fa9244c3"/>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9</xdr:row>
      <xdr:rowOff>38100</xdr:rowOff>
    </xdr:from>
    <xdr:to>
      <xdr:col>15</xdr:col>
      <xdr:colOff>0</xdr:colOff>
      <xdr:row>10</xdr:row>
      <xdr:rowOff>0</xdr:rowOff>
    </xdr:to>
    <xdr:pic>
      <xdr:nvPicPr>
        <xdr:cNvPr id="68" name="/xl/media/image68.jpeg"/>
        <xdr:cNvPicPr>
          <a:picLocks xmlns:a="http://schemas.openxmlformats.org/drawingml/2006/main" noChangeAspect="1"/>
        </xdr:cNvPicPr>
      </xdr:nvPicPr>
      <xdr:blipFill>
        <a:blip xmlns:r="http://schemas.openxmlformats.org/officeDocument/2006/relationships" xmlns:a="http://schemas.openxmlformats.org/drawingml/2006/main" r:embed="R5c5a8568327e42bb"/>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9</xdr:row>
      <xdr:rowOff>38100</xdr:rowOff>
    </xdr:from>
    <xdr:to>
      <xdr:col>16</xdr:col>
      <xdr:colOff>0</xdr:colOff>
      <xdr:row>10</xdr:row>
      <xdr:rowOff>0</xdr:rowOff>
    </xdr:to>
    <xdr:pic>
      <xdr:nvPicPr>
        <xdr:cNvPr id="69" name="/xl/media/image69.jpeg"/>
        <xdr:cNvPicPr>
          <a:picLocks xmlns:a="http://schemas.openxmlformats.org/drawingml/2006/main" noChangeAspect="1"/>
        </xdr:cNvPicPr>
      </xdr:nvPicPr>
      <xdr:blipFill>
        <a:blip xmlns:r="http://schemas.openxmlformats.org/officeDocument/2006/relationships" xmlns:a="http://schemas.openxmlformats.org/drawingml/2006/main" r:embed="Rbb494ddd2aa44d9f"/>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9</xdr:row>
      <xdr:rowOff>38100</xdr:rowOff>
    </xdr:from>
    <xdr:to>
      <xdr:col>17</xdr:col>
      <xdr:colOff>0</xdr:colOff>
      <xdr:row>10</xdr:row>
      <xdr:rowOff>0</xdr:rowOff>
    </xdr:to>
    <xdr:pic>
      <xdr:nvPicPr>
        <xdr:cNvPr id="70" name="/xl/media/image70.jpeg"/>
        <xdr:cNvPicPr>
          <a:picLocks xmlns:a="http://schemas.openxmlformats.org/drawingml/2006/main" noChangeAspect="1"/>
        </xdr:cNvPicPr>
      </xdr:nvPicPr>
      <xdr:blipFill>
        <a:blip xmlns:r="http://schemas.openxmlformats.org/officeDocument/2006/relationships" xmlns:a="http://schemas.openxmlformats.org/drawingml/2006/main" r:embed="R9ff56a5523b24c63"/>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9</xdr:row>
      <xdr:rowOff>38100</xdr:rowOff>
    </xdr:from>
    <xdr:to>
      <xdr:col>18</xdr:col>
      <xdr:colOff>0</xdr:colOff>
      <xdr:row>10</xdr:row>
      <xdr:rowOff>0</xdr:rowOff>
    </xdr:to>
    <xdr:pic>
      <xdr:nvPicPr>
        <xdr:cNvPr id="71" name="/xl/media/image71.jpeg"/>
        <xdr:cNvPicPr>
          <a:picLocks xmlns:a="http://schemas.openxmlformats.org/drawingml/2006/main" noChangeAspect="1"/>
        </xdr:cNvPicPr>
      </xdr:nvPicPr>
      <xdr:blipFill>
        <a:blip xmlns:r="http://schemas.openxmlformats.org/officeDocument/2006/relationships" xmlns:a="http://schemas.openxmlformats.org/drawingml/2006/main" r:embed="Rf7950369f42244db"/>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10</xdr:row>
      <xdr:rowOff>38100</xdr:rowOff>
    </xdr:from>
    <xdr:to>
      <xdr:col>10</xdr:col>
      <xdr:colOff>0</xdr:colOff>
      <xdr:row>11</xdr:row>
      <xdr:rowOff>0</xdr:rowOff>
    </xdr:to>
    <xdr:pic>
      <xdr:nvPicPr>
        <xdr:cNvPr id="72" name="/xl/media/image72.jpeg"/>
        <xdr:cNvPicPr>
          <a:picLocks xmlns:a="http://schemas.openxmlformats.org/drawingml/2006/main" noChangeAspect="1"/>
        </xdr:cNvPicPr>
      </xdr:nvPicPr>
      <xdr:blipFill>
        <a:blip xmlns:r="http://schemas.openxmlformats.org/officeDocument/2006/relationships" xmlns:a="http://schemas.openxmlformats.org/drawingml/2006/main" r:embed="R1ca15e0f70284a64"/>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10</xdr:row>
      <xdr:rowOff>38100</xdr:rowOff>
    </xdr:from>
    <xdr:to>
      <xdr:col>11</xdr:col>
      <xdr:colOff>0</xdr:colOff>
      <xdr:row>11</xdr:row>
      <xdr:rowOff>0</xdr:rowOff>
    </xdr:to>
    <xdr:pic>
      <xdr:nvPicPr>
        <xdr:cNvPr id="73" name="/xl/media/image73.jpeg"/>
        <xdr:cNvPicPr>
          <a:picLocks xmlns:a="http://schemas.openxmlformats.org/drawingml/2006/main" noChangeAspect="1"/>
        </xdr:cNvPicPr>
      </xdr:nvPicPr>
      <xdr:blipFill>
        <a:blip xmlns:r="http://schemas.openxmlformats.org/officeDocument/2006/relationships" xmlns:a="http://schemas.openxmlformats.org/drawingml/2006/main" r:embed="R43e08a393d0c4725"/>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10</xdr:row>
      <xdr:rowOff>38100</xdr:rowOff>
    </xdr:from>
    <xdr:to>
      <xdr:col>12</xdr:col>
      <xdr:colOff>0</xdr:colOff>
      <xdr:row>11</xdr:row>
      <xdr:rowOff>0</xdr:rowOff>
    </xdr:to>
    <xdr:pic>
      <xdr:nvPicPr>
        <xdr:cNvPr id="74" name="/xl/media/image74.jpeg"/>
        <xdr:cNvPicPr>
          <a:picLocks xmlns:a="http://schemas.openxmlformats.org/drawingml/2006/main" noChangeAspect="1"/>
        </xdr:cNvPicPr>
      </xdr:nvPicPr>
      <xdr:blipFill>
        <a:blip xmlns:r="http://schemas.openxmlformats.org/officeDocument/2006/relationships" xmlns:a="http://schemas.openxmlformats.org/drawingml/2006/main" r:embed="R07458ad063f9470d"/>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10</xdr:row>
      <xdr:rowOff>38100</xdr:rowOff>
    </xdr:from>
    <xdr:to>
      <xdr:col>13</xdr:col>
      <xdr:colOff>0</xdr:colOff>
      <xdr:row>11</xdr:row>
      <xdr:rowOff>0</xdr:rowOff>
    </xdr:to>
    <xdr:pic>
      <xdr:nvPicPr>
        <xdr:cNvPr id="75" name="/xl/media/image75.jpeg"/>
        <xdr:cNvPicPr>
          <a:picLocks xmlns:a="http://schemas.openxmlformats.org/drawingml/2006/main" noChangeAspect="1"/>
        </xdr:cNvPicPr>
      </xdr:nvPicPr>
      <xdr:blipFill>
        <a:blip xmlns:r="http://schemas.openxmlformats.org/officeDocument/2006/relationships" xmlns:a="http://schemas.openxmlformats.org/drawingml/2006/main" r:embed="Rc764c643500d48c2"/>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10</xdr:row>
      <xdr:rowOff>38100</xdr:rowOff>
    </xdr:from>
    <xdr:to>
      <xdr:col>14</xdr:col>
      <xdr:colOff>0</xdr:colOff>
      <xdr:row>11</xdr:row>
      <xdr:rowOff>0</xdr:rowOff>
    </xdr:to>
    <xdr:pic>
      <xdr:nvPicPr>
        <xdr:cNvPr id="76" name="/xl/media/image76.jpeg"/>
        <xdr:cNvPicPr>
          <a:picLocks xmlns:a="http://schemas.openxmlformats.org/drawingml/2006/main" noChangeAspect="1"/>
        </xdr:cNvPicPr>
      </xdr:nvPicPr>
      <xdr:blipFill>
        <a:blip xmlns:r="http://schemas.openxmlformats.org/officeDocument/2006/relationships" xmlns:a="http://schemas.openxmlformats.org/drawingml/2006/main" r:embed="R69b876032d5946a7"/>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10</xdr:row>
      <xdr:rowOff>38100</xdr:rowOff>
    </xdr:from>
    <xdr:to>
      <xdr:col>15</xdr:col>
      <xdr:colOff>0</xdr:colOff>
      <xdr:row>11</xdr:row>
      <xdr:rowOff>0</xdr:rowOff>
    </xdr:to>
    <xdr:pic>
      <xdr:nvPicPr>
        <xdr:cNvPr id="77" name="/xl/media/image77.jpeg"/>
        <xdr:cNvPicPr>
          <a:picLocks xmlns:a="http://schemas.openxmlformats.org/drawingml/2006/main" noChangeAspect="1"/>
        </xdr:cNvPicPr>
      </xdr:nvPicPr>
      <xdr:blipFill>
        <a:blip xmlns:r="http://schemas.openxmlformats.org/officeDocument/2006/relationships" xmlns:a="http://schemas.openxmlformats.org/drawingml/2006/main" r:embed="Re9ad2bc8f84a49ea"/>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10</xdr:row>
      <xdr:rowOff>38100</xdr:rowOff>
    </xdr:from>
    <xdr:to>
      <xdr:col>16</xdr:col>
      <xdr:colOff>0</xdr:colOff>
      <xdr:row>11</xdr:row>
      <xdr:rowOff>0</xdr:rowOff>
    </xdr:to>
    <xdr:pic>
      <xdr:nvPicPr>
        <xdr:cNvPr id="78" name="/xl/media/image78.jpeg"/>
        <xdr:cNvPicPr>
          <a:picLocks xmlns:a="http://schemas.openxmlformats.org/drawingml/2006/main" noChangeAspect="1"/>
        </xdr:cNvPicPr>
      </xdr:nvPicPr>
      <xdr:blipFill>
        <a:blip xmlns:r="http://schemas.openxmlformats.org/officeDocument/2006/relationships" xmlns:a="http://schemas.openxmlformats.org/drawingml/2006/main" r:embed="R31ffdb9004624349"/>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10</xdr:row>
      <xdr:rowOff>38100</xdr:rowOff>
    </xdr:from>
    <xdr:to>
      <xdr:col>17</xdr:col>
      <xdr:colOff>0</xdr:colOff>
      <xdr:row>11</xdr:row>
      <xdr:rowOff>0</xdr:rowOff>
    </xdr:to>
    <xdr:pic>
      <xdr:nvPicPr>
        <xdr:cNvPr id="79" name="/xl/media/image79.jpeg"/>
        <xdr:cNvPicPr>
          <a:picLocks xmlns:a="http://schemas.openxmlformats.org/drawingml/2006/main" noChangeAspect="1"/>
        </xdr:cNvPicPr>
      </xdr:nvPicPr>
      <xdr:blipFill>
        <a:blip xmlns:r="http://schemas.openxmlformats.org/officeDocument/2006/relationships" xmlns:a="http://schemas.openxmlformats.org/drawingml/2006/main" r:embed="R7419909e5ecb4812"/>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10</xdr:row>
      <xdr:rowOff>38100</xdr:rowOff>
    </xdr:from>
    <xdr:to>
      <xdr:col>18</xdr:col>
      <xdr:colOff>0</xdr:colOff>
      <xdr:row>11</xdr:row>
      <xdr:rowOff>0</xdr:rowOff>
    </xdr:to>
    <xdr:pic>
      <xdr:nvPicPr>
        <xdr:cNvPr id="80" name="/xl/media/image80.jpeg"/>
        <xdr:cNvPicPr>
          <a:picLocks xmlns:a="http://schemas.openxmlformats.org/drawingml/2006/main" noChangeAspect="1"/>
        </xdr:cNvPicPr>
      </xdr:nvPicPr>
      <xdr:blipFill>
        <a:blip xmlns:r="http://schemas.openxmlformats.org/officeDocument/2006/relationships" xmlns:a="http://schemas.openxmlformats.org/drawingml/2006/main" r:embed="R0d0c8985688f44ff"/>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11</xdr:row>
      <xdr:rowOff>38100</xdr:rowOff>
    </xdr:from>
    <xdr:to>
      <xdr:col>10</xdr:col>
      <xdr:colOff>0</xdr:colOff>
      <xdr:row>12</xdr:row>
      <xdr:rowOff>0</xdr:rowOff>
    </xdr:to>
    <xdr:pic>
      <xdr:nvPicPr>
        <xdr:cNvPr id="81" name="/xl/media/image81.jpeg"/>
        <xdr:cNvPicPr>
          <a:picLocks xmlns:a="http://schemas.openxmlformats.org/drawingml/2006/main" noChangeAspect="1"/>
        </xdr:cNvPicPr>
      </xdr:nvPicPr>
      <xdr:blipFill>
        <a:blip xmlns:r="http://schemas.openxmlformats.org/officeDocument/2006/relationships" xmlns:a="http://schemas.openxmlformats.org/drawingml/2006/main" r:embed="R32bb3e046c4c482d"/>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11</xdr:row>
      <xdr:rowOff>38100</xdr:rowOff>
    </xdr:from>
    <xdr:to>
      <xdr:col>11</xdr:col>
      <xdr:colOff>0</xdr:colOff>
      <xdr:row>12</xdr:row>
      <xdr:rowOff>0</xdr:rowOff>
    </xdr:to>
    <xdr:pic>
      <xdr:nvPicPr>
        <xdr:cNvPr id="82" name="/xl/media/image82.jpeg"/>
        <xdr:cNvPicPr>
          <a:picLocks xmlns:a="http://schemas.openxmlformats.org/drawingml/2006/main" noChangeAspect="1"/>
        </xdr:cNvPicPr>
      </xdr:nvPicPr>
      <xdr:blipFill>
        <a:blip xmlns:r="http://schemas.openxmlformats.org/officeDocument/2006/relationships" xmlns:a="http://schemas.openxmlformats.org/drawingml/2006/main" r:embed="Ra8a4cca4be824f80"/>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11</xdr:row>
      <xdr:rowOff>38100</xdr:rowOff>
    </xdr:from>
    <xdr:to>
      <xdr:col>12</xdr:col>
      <xdr:colOff>0</xdr:colOff>
      <xdr:row>12</xdr:row>
      <xdr:rowOff>0</xdr:rowOff>
    </xdr:to>
    <xdr:pic>
      <xdr:nvPicPr>
        <xdr:cNvPr id="83" name="/xl/media/image83.jpeg"/>
        <xdr:cNvPicPr>
          <a:picLocks xmlns:a="http://schemas.openxmlformats.org/drawingml/2006/main" noChangeAspect="1"/>
        </xdr:cNvPicPr>
      </xdr:nvPicPr>
      <xdr:blipFill>
        <a:blip xmlns:r="http://schemas.openxmlformats.org/officeDocument/2006/relationships" xmlns:a="http://schemas.openxmlformats.org/drawingml/2006/main" r:embed="R6bf473f7b9f24c5c"/>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12</xdr:row>
      <xdr:rowOff>38100</xdr:rowOff>
    </xdr:from>
    <xdr:to>
      <xdr:col>10</xdr:col>
      <xdr:colOff>0</xdr:colOff>
      <xdr:row>13</xdr:row>
      <xdr:rowOff>0</xdr:rowOff>
    </xdr:to>
    <xdr:pic>
      <xdr:nvPicPr>
        <xdr:cNvPr id="84" name="/xl/media/image84.jpeg"/>
        <xdr:cNvPicPr>
          <a:picLocks xmlns:a="http://schemas.openxmlformats.org/drawingml/2006/main" noChangeAspect="1"/>
        </xdr:cNvPicPr>
      </xdr:nvPicPr>
      <xdr:blipFill>
        <a:blip xmlns:r="http://schemas.openxmlformats.org/officeDocument/2006/relationships" xmlns:a="http://schemas.openxmlformats.org/drawingml/2006/main" r:embed="Re416637fabfe4065"/>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12</xdr:row>
      <xdr:rowOff>38100</xdr:rowOff>
    </xdr:from>
    <xdr:to>
      <xdr:col>11</xdr:col>
      <xdr:colOff>0</xdr:colOff>
      <xdr:row>13</xdr:row>
      <xdr:rowOff>0</xdr:rowOff>
    </xdr:to>
    <xdr:pic>
      <xdr:nvPicPr>
        <xdr:cNvPr id="85" name="/xl/media/image85.jpeg"/>
        <xdr:cNvPicPr>
          <a:picLocks xmlns:a="http://schemas.openxmlformats.org/drawingml/2006/main" noChangeAspect="1"/>
        </xdr:cNvPicPr>
      </xdr:nvPicPr>
      <xdr:blipFill>
        <a:blip xmlns:r="http://schemas.openxmlformats.org/officeDocument/2006/relationships" xmlns:a="http://schemas.openxmlformats.org/drawingml/2006/main" r:embed="R54ce8f944b0042d3"/>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12</xdr:row>
      <xdr:rowOff>38100</xdr:rowOff>
    </xdr:from>
    <xdr:to>
      <xdr:col>12</xdr:col>
      <xdr:colOff>0</xdr:colOff>
      <xdr:row>13</xdr:row>
      <xdr:rowOff>0</xdr:rowOff>
    </xdr:to>
    <xdr:pic>
      <xdr:nvPicPr>
        <xdr:cNvPr id="86" name="/xl/media/image86.jpeg"/>
        <xdr:cNvPicPr>
          <a:picLocks xmlns:a="http://schemas.openxmlformats.org/drawingml/2006/main" noChangeAspect="1"/>
        </xdr:cNvPicPr>
      </xdr:nvPicPr>
      <xdr:blipFill>
        <a:blip xmlns:r="http://schemas.openxmlformats.org/officeDocument/2006/relationships" xmlns:a="http://schemas.openxmlformats.org/drawingml/2006/main" r:embed="R660ab81723dd4872"/>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12</xdr:row>
      <xdr:rowOff>38100</xdr:rowOff>
    </xdr:from>
    <xdr:to>
      <xdr:col>13</xdr:col>
      <xdr:colOff>0</xdr:colOff>
      <xdr:row>13</xdr:row>
      <xdr:rowOff>0</xdr:rowOff>
    </xdr:to>
    <xdr:pic>
      <xdr:nvPicPr>
        <xdr:cNvPr id="87" name="/xl/media/image87.jpeg"/>
        <xdr:cNvPicPr>
          <a:picLocks xmlns:a="http://schemas.openxmlformats.org/drawingml/2006/main" noChangeAspect="1"/>
        </xdr:cNvPicPr>
      </xdr:nvPicPr>
      <xdr:blipFill>
        <a:blip xmlns:r="http://schemas.openxmlformats.org/officeDocument/2006/relationships" xmlns:a="http://schemas.openxmlformats.org/drawingml/2006/main" r:embed="R29bb856a609c4cf1"/>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12</xdr:row>
      <xdr:rowOff>38100</xdr:rowOff>
    </xdr:from>
    <xdr:to>
      <xdr:col>14</xdr:col>
      <xdr:colOff>0</xdr:colOff>
      <xdr:row>13</xdr:row>
      <xdr:rowOff>0</xdr:rowOff>
    </xdr:to>
    <xdr:pic>
      <xdr:nvPicPr>
        <xdr:cNvPr id="88" name="/xl/media/image88.jpeg"/>
        <xdr:cNvPicPr>
          <a:picLocks xmlns:a="http://schemas.openxmlformats.org/drawingml/2006/main" noChangeAspect="1"/>
        </xdr:cNvPicPr>
      </xdr:nvPicPr>
      <xdr:blipFill>
        <a:blip xmlns:r="http://schemas.openxmlformats.org/officeDocument/2006/relationships" xmlns:a="http://schemas.openxmlformats.org/drawingml/2006/main" r:embed="R70a95a7f71104fdf"/>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12</xdr:row>
      <xdr:rowOff>38100</xdr:rowOff>
    </xdr:from>
    <xdr:to>
      <xdr:col>15</xdr:col>
      <xdr:colOff>0</xdr:colOff>
      <xdr:row>13</xdr:row>
      <xdr:rowOff>0</xdr:rowOff>
    </xdr:to>
    <xdr:pic>
      <xdr:nvPicPr>
        <xdr:cNvPr id="89" name="/xl/media/image89.jpeg"/>
        <xdr:cNvPicPr>
          <a:picLocks xmlns:a="http://schemas.openxmlformats.org/drawingml/2006/main" noChangeAspect="1"/>
        </xdr:cNvPicPr>
      </xdr:nvPicPr>
      <xdr:blipFill>
        <a:blip xmlns:r="http://schemas.openxmlformats.org/officeDocument/2006/relationships" xmlns:a="http://schemas.openxmlformats.org/drawingml/2006/main" r:embed="Rd7de31c87f524c5b"/>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13</xdr:row>
      <xdr:rowOff>38100</xdr:rowOff>
    </xdr:from>
    <xdr:to>
      <xdr:col>10</xdr:col>
      <xdr:colOff>0</xdr:colOff>
      <xdr:row>14</xdr:row>
      <xdr:rowOff>0</xdr:rowOff>
    </xdr:to>
    <xdr:pic>
      <xdr:nvPicPr>
        <xdr:cNvPr id="90" name="/xl/media/image90.jpeg"/>
        <xdr:cNvPicPr>
          <a:picLocks xmlns:a="http://schemas.openxmlformats.org/drawingml/2006/main" noChangeAspect="1"/>
        </xdr:cNvPicPr>
      </xdr:nvPicPr>
      <xdr:blipFill>
        <a:blip xmlns:r="http://schemas.openxmlformats.org/officeDocument/2006/relationships" xmlns:a="http://schemas.openxmlformats.org/drawingml/2006/main" r:embed="R508256ed1fdf4d6c"/>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13</xdr:row>
      <xdr:rowOff>38100</xdr:rowOff>
    </xdr:from>
    <xdr:to>
      <xdr:col>11</xdr:col>
      <xdr:colOff>0</xdr:colOff>
      <xdr:row>14</xdr:row>
      <xdr:rowOff>0</xdr:rowOff>
    </xdr:to>
    <xdr:pic>
      <xdr:nvPicPr>
        <xdr:cNvPr id="91" name="/xl/media/image91.jpeg"/>
        <xdr:cNvPicPr>
          <a:picLocks xmlns:a="http://schemas.openxmlformats.org/drawingml/2006/main" noChangeAspect="1"/>
        </xdr:cNvPicPr>
      </xdr:nvPicPr>
      <xdr:blipFill>
        <a:blip xmlns:r="http://schemas.openxmlformats.org/officeDocument/2006/relationships" xmlns:a="http://schemas.openxmlformats.org/drawingml/2006/main" r:embed="Rf1dc4315d6904c56"/>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13</xdr:row>
      <xdr:rowOff>38100</xdr:rowOff>
    </xdr:from>
    <xdr:to>
      <xdr:col>12</xdr:col>
      <xdr:colOff>0</xdr:colOff>
      <xdr:row>14</xdr:row>
      <xdr:rowOff>0</xdr:rowOff>
    </xdr:to>
    <xdr:pic>
      <xdr:nvPicPr>
        <xdr:cNvPr id="92" name="/xl/media/image92.jpeg"/>
        <xdr:cNvPicPr>
          <a:picLocks xmlns:a="http://schemas.openxmlformats.org/drawingml/2006/main" noChangeAspect="1"/>
        </xdr:cNvPicPr>
      </xdr:nvPicPr>
      <xdr:blipFill>
        <a:blip xmlns:r="http://schemas.openxmlformats.org/officeDocument/2006/relationships" xmlns:a="http://schemas.openxmlformats.org/drawingml/2006/main" r:embed="R303a9ecb8fd94d23"/>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13</xdr:row>
      <xdr:rowOff>38100</xdr:rowOff>
    </xdr:from>
    <xdr:to>
      <xdr:col>13</xdr:col>
      <xdr:colOff>0</xdr:colOff>
      <xdr:row>14</xdr:row>
      <xdr:rowOff>0</xdr:rowOff>
    </xdr:to>
    <xdr:pic>
      <xdr:nvPicPr>
        <xdr:cNvPr id="93" name="/xl/media/image93.jpeg"/>
        <xdr:cNvPicPr>
          <a:picLocks xmlns:a="http://schemas.openxmlformats.org/drawingml/2006/main" noChangeAspect="1"/>
        </xdr:cNvPicPr>
      </xdr:nvPicPr>
      <xdr:blipFill>
        <a:blip xmlns:r="http://schemas.openxmlformats.org/officeDocument/2006/relationships" xmlns:a="http://schemas.openxmlformats.org/drawingml/2006/main" r:embed="R62b19f22fd754cbe"/>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13</xdr:row>
      <xdr:rowOff>38100</xdr:rowOff>
    </xdr:from>
    <xdr:to>
      <xdr:col>14</xdr:col>
      <xdr:colOff>0</xdr:colOff>
      <xdr:row>14</xdr:row>
      <xdr:rowOff>0</xdr:rowOff>
    </xdr:to>
    <xdr:pic>
      <xdr:nvPicPr>
        <xdr:cNvPr id="94" name="/xl/media/image94.jpeg"/>
        <xdr:cNvPicPr>
          <a:picLocks xmlns:a="http://schemas.openxmlformats.org/drawingml/2006/main" noChangeAspect="1"/>
        </xdr:cNvPicPr>
      </xdr:nvPicPr>
      <xdr:blipFill>
        <a:blip xmlns:r="http://schemas.openxmlformats.org/officeDocument/2006/relationships" xmlns:a="http://schemas.openxmlformats.org/drawingml/2006/main" r:embed="R0b6542f4d2c5411f"/>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13</xdr:row>
      <xdr:rowOff>38100</xdr:rowOff>
    </xdr:from>
    <xdr:to>
      <xdr:col>15</xdr:col>
      <xdr:colOff>0</xdr:colOff>
      <xdr:row>14</xdr:row>
      <xdr:rowOff>0</xdr:rowOff>
    </xdr:to>
    <xdr:pic>
      <xdr:nvPicPr>
        <xdr:cNvPr id="95" name="/xl/media/image95.jpeg"/>
        <xdr:cNvPicPr>
          <a:picLocks xmlns:a="http://schemas.openxmlformats.org/drawingml/2006/main" noChangeAspect="1"/>
        </xdr:cNvPicPr>
      </xdr:nvPicPr>
      <xdr:blipFill>
        <a:blip xmlns:r="http://schemas.openxmlformats.org/officeDocument/2006/relationships" xmlns:a="http://schemas.openxmlformats.org/drawingml/2006/main" r:embed="R41f8a833f39a4b74"/>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13</xdr:row>
      <xdr:rowOff>38100</xdr:rowOff>
    </xdr:from>
    <xdr:to>
      <xdr:col>16</xdr:col>
      <xdr:colOff>0</xdr:colOff>
      <xdr:row>14</xdr:row>
      <xdr:rowOff>0</xdr:rowOff>
    </xdr:to>
    <xdr:pic>
      <xdr:nvPicPr>
        <xdr:cNvPr id="96" name="/xl/media/image96.jpeg"/>
        <xdr:cNvPicPr>
          <a:picLocks xmlns:a="http://schemas.openxmlformats.org/drawingml/2006/main" noChangeAspect="1"/>
        </xdr:cNvPicPr>
      </xdr:nvPicPr>
      <xdr:blipFill>
        <a:blip xmlns:r="http://schemas.openxmlformats.org/officeDocument/2006/relationships" xmlns:a="http://schemas.openxmlformats.org/drawingml/2006/main" r:embed="Ra841aa5a1fca4cfb"/>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13</xdr:row>
      <xdr:rowOff>38100</xdr:rowOff>
    </xdr:from>
    <xdr:to>
      <xdr:col>17</xdr:col>
      <xdr:colOff>0</xdr:colOff>
      <xdr:row>14</xdr:row>
      <xdr:rowOff>0</xdr:rowOff>
    </xdr:to>
    <xdr:pic>
      <xdr:nvPicPr>
        <xdr:cNvPr id="97" name="/xl/media/image97.jpeg"/>
        <xdr:cNvPicPr>
          <a:picLocks xmlns:a="http://schemas.openxmlformats.org/drawingml/2006/main" noChangeAspect="1"/>
        </xdr:cNvPicPr>
      </xdr:nvPicPr>
      <xdr:blipFill>
        <a:blip xmlns:r="http://schemas.openxmlformats.org/officeDocument/2006/relationships" xmlns:a="http://schemas.openxmlformats.org/drawingml/2006/main" r:embed="R1f0351a33a3b48ba"/>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13</xdr:row>
      <xdr:rowOff>38100</xdr:rowOff>
    </xdr:from>
    <xdr:to>
      <xdr:col>18</xdr:col>
      <xdr:colOff>0</xdr:colOff>
      <xdr:row>14</xdr:row>
      <xdr:rowOff>0</xdr:rowOff>
    </xdr:to>
    <xdr:pic>
      <xdr:nvPicPr>
        <xdr:cNvPr id="98" name="/xl/media/image98.jpeg"/>
        <xdr:cNvPicPr>
          <a:picLocks xmlns:a="http://schemas.openxmlformats.org/drawingml/2006/main" noChangeAspect="1"/>
        </xdr:cNvPicPr>
      </xdr:nvPicPr>
      <xdr:blipFill>
        <a:blip xmlns:r="http://schemas.openxmlformats.org/officeDocument/2006/relationships" xmlns:a="http://schemas.openxmlformats.org/drawingml/2006/main" r:embed="R6634cd566f564f4e"/>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14</xdr:row>
      <xdr:rowOff>38100</xdr:rowOff>
    </xdr:from>
    <xdr:to>
      <xdr:col>10</xdr:col>
      <xdr:colOff>0</xdr:colOff>
      <xdr:row>15</xdr:row>
      <xdr:rowOff>0</xdr:rowOff>
    </xdr:to>
    <xdr:pic>
      <xdr:nvPicPr>
        <xdr:cNvPr id="99" name="/xl/media/image99.jpeg"/>
        <xdr:cNvPicPr>
          <a:picLocks xmlns:a="http://schemas.openxmlformats.org/drawingml/2006/main" noChangeAspect="1"/>
        </xdr:cNvPicPr>
      </xdr:nvPicPr>
      <xdr:blipFill>
        <a:blip xmlns:r="http://schemas.openxmlformats.org/officeDocument/2006/relationships" xmlns:a="http://schemas.openxmlformats.org/drawingml/2006/main" r:embed="Re2162d38ee444744"/>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14</xdr:row>
      <xdr:rowOff>38100</xdr:rowOff>
    </xdr:from>
    <xdr:to>
      <xdr:col>11</xdr:col>
      <xdr:colOff>0</xdr:colOff>
      <xdr:row>15</xdr:row>
      <xdr:rowOff>0</xdr:rowOff>
    </xdr:to>
    <xdr:pic>
      <xdr:nvPicPr>
        <xdr:cNvPr id="100" name="/xl/media/image100.jpeg"/>
        <xdr:cNvPicPr>
          <a:picLocks xmlns:a="http://schemas.openxmlformats.org/drawingml/2006/main" noChangeAspect="1"/>
        </xdr:cNvPicPr>
      </xdr:nvPicPr>
      <xdr:blipFill>
        <a:blip xmlns:r="http://schemas.openxmlformats.org/officeDocument/2006/relationships" xmlns:a="http://schemas.openxmlformats.org/drawingml/2006/main" r:embed="R1d130269ac2e4984"/>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14</xdr:row>
      <xdr:rowOff>38100</xdr:rowOff>
    </xdr:from>
    <xdr:to>
      <xdr:col>12</xdr:col>
      <xdr:colOff>0</xdr:colOff>
      <xdr:row>15</xdr:row>
      <xdr:rowOff>0</xdr:rowOff>
    </xdr:to>
    <xdr:pic>
      <xdr:nvPicPr>
        <xdr:cNvPr id="101" name="/xl/media/image101.jpeg"/>
        <xdr:cNvPicPr>
          <a:picLocks xmlns:a="http://schemas.openxmlformats.org/drawingml/2006/main" noChangeAspect="1"/>
        </xdr:cNvPicPr>
      </xdr:nvPicPr>
      <xdr:blipFill>
        <a:blip xmlns:r="http://schemas.openxmlformats.org/officeDocument/2006/relationships" xmlns:a="http://schemas.openxmlformats.org/drawingml/2006/main" r:embed="Rae127ee4c110436f"/>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14</xdr:row>
      <xdr:rowOff>38100</xdr:rowOff>
    </xdr:from>
    <xdr:to>
      <xdr:col>13</xdr:col>
      <xdr:colOff>0</xdr:colOff>
      <xdr:row>15</xdr:row>
      <xdr:rowOff>0</xdr:rowOff>
    </xdr:to>
    <xdr:pic>
      <xdr:nvPicPr>
        <xdr:cNvPr id="102" name="/xl/media/image102.jpeg"/>
        <xdr:cNvPicPr>
          <a:picLocks xmlns:a="http://schemas.openxmlformats.org/drawingml/2006/main" noChangeAspect="1"/>
        </xdr:cNvPicPr>
      </xdr:nvPicPr>
      <xdr:blipFill>
        <a:blip xmlns:r="http://schemas.openxmlformats.org/officeDocument/2006/relationships" xmlns:a="http://schemas.openxmlformats.org/drawingml/2006/main" r:embed="R471c0520d951411e"/>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14</xdr:row>
      <xdr:rowOff>38100</xdr:rowOff>
    </xdr:from>
    <xdr:to>
      <xdr:col>14</xdr:col>
      <xdr:colOff>0</xdr:colOff>
      <xdr:row>15</xdr:row>
      <xdr:rowOff>0</xdr:rowOff>
    </xdr:to>
    <xdr:pic>
      <xdr:nvPicPr>
        <xdr:cNvPr id="103" name="/xl/media/image103.jpeg"/>
        <xdr:cNvPicPr>
          <a:picLocks xmlns:a="http://schemas.openxmlformats.org/drawingml/2006/main" noChangeAspect="1"/>
        </xdr:cNvPicPr>
      </xdr:nvPicPr>
      <xdr:blipFill>
        <a:blip xmlns:r="http://schemas.openxmlformats.org/officeDocument/2006/relationships" xmlns:a="http://schemas.openxmlformats.org/drawingml/2006/main" r:embed="R8a4094c7fe004798"/>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14</xdr:row>
      <xdr:rowOff>38100</xdr:rowOff>
    </xdr:from>
    <xdr:to>
      <xdr:col>15</xdr:col>
      <xdr:colOff>0</xdr:colOff>
      <xdr:row>15</xdr:row>
      <xdr:rowOff>0</xdr:rowOff>
    </xdr:to>
    <xdr:pic>
      <xdr:nvPicPr>
        <xdr:cNvPr id="104" name="/xl/media/image104.jpeg"/>
        <xdr:cNvPicPr>
          <a:picLocks xmlns:a="http://schemas.openxmlformats.org/drawingml/2006/main" noChangeAspect="1"/>
        </xdr:cNvPicPr>
      </xdr:nvPicPr>
      <xdr:blipFill>
        <a:blip xmlns:r="http://schemas.openxmlformats.org/officeDocument/2006/relationships" xmlns:a="http://schemas.openxmlformats.org/drawingml/2006/main" r:embed="R509fc0d8d69c43a9"/>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14</xdr:row>
      <xdr:rowOff>38100</xdr:rowOff>
    </xdr:from>
    <xdr:to>
      <xdr:col>16</xdr:col>
      <xdr:colOff>0</xdr:colOff>
      <xdr:row>15</xdr:row>
      <xdr:rowOff>0</xdr:rowOff>
    </xdr:to>
    <xdr:pic>
      <xdr:nvPicPr>
        <xdr:cNvPr id="105" name="/xl/media/image105.jpeg"/>
        <xdr:cNvPicPr>
          <a:picLocks xmlns:a="http://schemas.openxmlformats.org/drawingml/2006/main" noChangeAspect="1"/>
        </xdr:cNvPicPr>
      </xdr:nvPicPr>
      <xdr:blipFill>
        <a:blip xmlns:r="http://schemas.openxmlformats.org/officeDocument/2006/relationships" xmlns:a="http://schemas.openxmlformats.org/drawingml/2006/main" r:embed="R1ef201fd9b70433d"/>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14</xdr:row>
      <xdr:rowOff>38100</xdr:rowOff>
    </xdr:from>
    <xdr:to>
      <xdr:col>17</xdr:col>
      <xdr:colOff>0</xdr:colOff>
      <xdr:row>15</xdr:row>
      <xdr:rowOff>0</xdr:rowOff>
    </xdr:to>
    <xdr:pic>
      <xdr:nvPicPr>
        <xdr:cNvPr id="106" name="/xl/media/image106.jpeg"/>
        <xdr:cNvPicPr>
          <a:picLocks xmlns:a="http://schemas.openxmlformats.org/drawingml/2006/main" noChangeAspect="1"/>
        </xdr:cNvPicPr>
      </xdr:nvPicPr>
      <xdr:blipFill>
        <a:blip xmlns:r="http://schemas.openxmlformats.org/officeDocument/2006/relationships" xmlns:a="http://schemas.openxmlformats.org/drawingml/2006/main" r:embed="Rb23728a0ba6a48fb"/>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14</xdr:row>
      <xdr:rowOff>38100</xdr:rowOff>
    </xdr:from>
    <xdr:to>
      <xdr:col>18</xdr:col>
      <xdr:colOff>0</xdr:colOff>
      <xdr:row>15</xdr:row>
      <xdr:rowOff>0</xdr:rowOff>
    </xdr:to>
    <xdr:pic>
      <xdr:nvPicPr>
        <xdr:cNvPr id="107" name="/xl/media/image107.jpeg"/>
        <xdr:cNvPicPr>
          <a:picLocks xmlns:a="http://schemas.openxmlformats.org/drawingml/2006/main" noChangeAspect="1"/>
        </xdr:cNvPicPr>
      </xdr:nvPicPr>
      <xdr:blipFill>
        <a:blip xmlns:r="http://schemas.openxmlformats.org/officeDocument/2006/relationships" xmlns:a="http://schemas.openxmlformats.org/drawingml/2006/main" r:embed="R9ad7041ac8cb49c6"/>
        <a:stretch xmlns:a="http://schemas.openxmlformats.org/drawingml/2006/main">
          <a:fillRect/>
        </a:stretch>
      </xdr:blipFill>
      <xdr:spPr>
        <a:prstGeom xmlns:a="http://schemas.openxmlformats.org/drawingml/2006/main" prst="rect"/>
      </xdr:spPr>
    </xdr:pic>
    <xdr:clientData/>
  </xdr:twoCellAnchor>
  <xdr:twoCellAnchor editAs="oneCell">
    <xdr:from>
      <xdr:col>9</xdr:col>
      <xdr:colOff>38100</xdr:colOff>
      <xdr:row>15</xdr:row>
      <xdr:rowOff>38100</xdr:rowOff>
    </xdr:from>
    <xdr:to>
      <xdr:col>10</xdr:col>
      <xdr:colOff>0</xdr:colOff>
      <xdr:row>16</xdr:row>
      <xdr:rowOff>0</xdr:rowOff>
    </xdr:to>
    <xdr:pic>
      <xdr:nvPicPr>
        <xdr:cNvPr id="108" name="/xl/media/image108.jpeg"/>
        <xdr:cNvPicPr>
          <a:picLocks xmlns:a="http://schemas.openxmlformats.org/drawingml/2006/main" noChangeAspect="1"/>
        </xdr:cNvPicPr>
      </xdr:nvPicPr>
      <xdr:blipFill>
        <a:blip xmlns:r="http://schemas.openxmlformats.org/officeDocument/2006/relationships" xmlns:a="http://schemas.openxmlformats.org/drawingml/2006/main" r:embed="Rec2fc044ee49478a"/>
        <a:stretch xmlns:a="http://schemas.openxmlformats.org/drawingml/2006/main">
          <a:fillRect/>
        </a:stretch>
      </xdr:blipFill>
      <xdr:spPr>
        <a:prstGeom xmlns:a="http://schemas.openxmlformats.org/drawingml/2006/main" prst="rect"/>
      </xdr:spPr>
    </xdr:pic>
    <xdr:clientData/>
  </xdr:twoCellAnchor>
  <xdr:twoCellAnchor editAs="oneCell">
    <xdr:from>
      <xdr:col>10</xdr:col>
      <xdr:colOff>38100</xdr:colOff>
      <xdr:row>15</xdr:row>
      <xdr:rowOff>38100</xdr:rowOff>
    </xdr:from>
    <xdr:to>
      <xdr:col>11</xdr:col>
      <xdr:colOff>0</xdr:colOff>
      <xdr:row>16</xdr:row>
      <xdr:rowOff>0</xdr:rowOff>
    </xdr:to>
    <xdr:pic>
      <xdr:nvPicPr>
        <xdr:cNvPr id="109" name="/xl/media/image109.jpeg"/>
        <xdr:cNvPicPr>
          <a:picLocks xmlns:a="http://schemas.openxmlformats.org/drawingml/2006/main" noChangeAspect="1"/>
        </xdr:cNvPicPr>
      </xdr:nvPicPr>
      <xdr:blipFill>
        <a:blip xmlns:r="http://schemas.openxmlformats.org/officeDocument/2006/relationships" xmlns:a="http://schemas.openxmlformats.org/drawingml/2006/main" r:embed="R9a9edba9c8414ca3"/>
        <a:stretch xmlns:a="http://schemas.openxmlformats.org/drawingml/2006/main">
          <a:fillRect/>
        </a:stretch>
      </xdr:blipFill>
      <xdr:spPr>
        <a:prstGeom xmlns:a="http://schemas.openxmlformats.org/drawingml/2006/main" prst="rect"/>
      </xdr:spPr>
    </xdr:pic>
    <xdr:clientData/>
  </xdr:twoCellAnchor>
  <xdr:twoCellAnchor editAs="oneCell">
    <xdr:from>
      <xdr:col>11</xdr:col>
      <xdr:colOff>38100</xdr:colOff>
      <xdr:row>15</xdr:row>
      <xdr:rowOff>38100</xdr:rowOff>
    </xdr:from>
    <xdr:to>
      <xdr:col>12</xdr:col>
      <xdr:colOff>0</xdr:colOff>
      <xdr:row>16</xdr:row>
      <xdr:rowOff>0</xdr:rowOff>
    </xdr:to>
    <xdr:pic>
      <xdr:nvPicPr>
        <xdr:cNvPr id="110" name="/xl/media/image110.jpeg"/>
        <xdr:cNvPicPr>
          <a:picLocks xmlns:a="http://schemas.openxmlformats.org/drawingml/2006/main" noChangeAspect="1"/>
        </xdr:cNvPicPr>
      </xdr:nvPicPr>
      <xdr:blipFill>
        <a:blip xmlns:r="http://schemas.openxmlformats.org/officeDocument/2006/relationships" xmlns:a="http://schemas.openxmlformats.org/drawingml/2006/main" r:embed="R1674c3ad135d4fbf"/>
        <a:stretch xmlns:a="http://schemas.openxmlformats.org/drawingml/2006/main">
          <a:fillRect/>
        </a:stretch>
      </xdr:blipFill>
      <xdr:spPr>
        <a:prstGeom xmlns:a="http://schemas.openxmlformats.org/drawingml/2006/main" prst="rect"/>
      </xdr:spPr>
    </xdr:pic>
    <xdr:clientData/>
  </xdr:twoCellAnchor>
  <xdr:twoCellAnchor editAs="oneCell">
    <xdr:from>
      <xdr:col>12</xdr:col>
      <xdr:colOff>38100</xdr:colOff>
      <xdr:row>15</xdr:row>
      <xdr:rowOff>38100</xdr:rowOff>
    </xdr:from>
    <xdr:to>
      <xdr:col>13</xdr:col>
      <xdr:colOff>0</xdr:colOff>
      <xdr:row>16</xdr:row>
      <xdr:rowOff>0</xdr:rowOff>
    </xdr:to>
    <xdr:pic>
      <xdr:nvPicPr>
        <xdr:cNvPr id="111" name="/xl/media/image111.jpeg"/>
        <xdr:cNvPicPr>
          <a:picLocks xmlns:a="http://schemas.openxmlformats.org/drawingml/2006/main" noChangeAspect="1"/>
        </xdr:cNvPicPr>
      </xdr:nvPicPr>
      <xdr:blipFill>
        <a:blip xmlns:r="http://schemas.openxmlformats.org/officeDocument/2006/relationships" xmlns:a="http://schemas.openxmlformats.org/drawingml/2006/main" r:embed="Rce0e53302bc04b46"/>
        <a:stretch xmlns:a="http://schemas.openxmlformats.org/drawingml/2006/main">
          <a:fillRect/>
        </a:stretch>
      </xdr:blipFill>
      <xdr:spPr>
        <a:prstGeom xmlns:a="http://schemas.openxmlformats.org/drawingml/2006/main" prst="rect"/>
      </xdr:spPr>
    </xdr:pic>
    <xdr:clientData/>
  </xdr:twoCellAnchor>
  <xdr:twoCellAnchor editAs="oneCell">
    <xdr:from>
      <xdr:col>13</xdr:col>
      <xdr:colOff>38100</xdr:colOff>
      <xdr:row>15</xdr:row>
      <xdr:rowOff>38100</xdr:rowOff>
    </xdr:from>
    <xdr:to>
      <xdr:col>14</xdr:col>
      <xdr:colOff>0</xdr:colOff>
      <xdr:row>16</xdr:row>
      <xdr:rowOff>0</xdr:rowOff>
    </xdr:to>
    <xdr:pic>
      <xdr:nvPicPr>
        <xdr:cNvPr id="112" name="/xl/media/image112.jpeg"/>
        <xdr:cNvPicPr>
          <a:picLocks xmlns:a="http://schemas.openxmlformats.org/drawingml/2006/main" noChangeAspect="1"/>
        </xdr:cNvPicPr>
      </xdr:nvPicPr>
      <xdr:blipFill>
        <a:blip xmlns:r="http://schemas.openxmlformats.org/officeDocument/2006/relationships" xmlns:a="http://schemas.openxmlformats.org/drawingml/2006/main" r:embed="R2356783c5c154004"/>
        <a:stretch xmlns:a="http://schemas.openxmlformats.org/drawingml/2006/main">
          <a:fillRect/>
        </a:stretch>
      </xdr:blipFill>
      <xdr:spPr>
        <a:prstGeom xmlns:a="http://schemas.openxmlformats.org/drawingml/2006/main" prst="rect"/>
      </xdr:spPr>
    </xdr:pic>
    <xdr:clientData/>
  </xdr:twoCellAnchor>
  <xdr:twoCellAnchor editAs="oneCell">
    <xdr:from>
      <xdr:col>14</xdr:col>
      <xdr:colOff>38100</xdr:colOff>
      <xdr:row>15</xdr:row>
      <xdr:rowOff>38100</xdr:rowOff>
    </xdr:from>
    <xdr:to>
      <xdr:col>15</xdr:col>
      <xdr:colOff>0</xdr:colOff>
      <xdr:row>16</xdr:row>
      <xdr:rowOff>0</xdr:rowOff>
    </xdr:to>
    <xdr:pic>
      <xdr:nvPicPr>
        <xdr:cNvPr id="113" name="/xl/media/image113.jpeg"/>
        <xdr:cNvPicPr>
          <a:picLocks xmlns:a="http://schemas.openxmlformats.org/drawingml/2006/main" noChangeAspect="1"/>
        </xdr:cNvPicPr>
      </xdr:nvPicPr>
      <xdr:blipFill>
        <a:blip xmlns:r="http://schemas.openxmlformats.org/officeDocument/2006/relationships" xmlns:a="http://schemas.openxmlformats.org/drawingml/2006/main" r:embed="R25aeb0b478dd4588"/>
        <a:stretch xmlns:a="http://schemas.openxmlformats.org/drawingml/2006/main">
          <a:fillRect/>
        </a:stretch>
      </xdr:blipFill>
      <xdr:spPr>
        <a:prstGeom xmlns:a="http://schemas.openxmlformats.org/drawingml/2006/main" prst="rect"/>
      </xdr:spPr>
    </xdr:pic>
    <xdr:clientData/>
  </xdr:twoCellAnchor>
  <xdr:twoCellAnchor editAs="oneCell">
    <xdr:from>
      <xdr:col>15</xdr:col>
      <xdr:colOff>38100</xdr:colOff>
      <xdr:row>15</xdr:row>
      <xdr:rowOff>38100</xdr:rowOff>
    </xdr:from>
    <xdr:to>
      <xdr:col>16</xdr:col>
      <xdr:colOff>0</xdr:colOff>
      <xdr:row>16</xdr:row>
      <xdr:rowOff>0</xdr:rowOff>
    </xdr:to>
    <xdr:pic>
      <xdr:nvPicPr>
        <xdr:cNvPr id="114" name="/xl/media/image114.jpeg"/>
        <xdr:cNvPicPr>
          <a:picLocks xmlns:a="http://schemas.openxmlformats.org/drawingml/2006/main" noChangeAspect="1"/>
        </xdr:cNvPicPr>
      </xdr:nvPicPr>
      <xdr:blipFill>
        <a:blip xmlns:r="http://schemas.openxmlformats.org/officeDocument/2006/relationships" xmlns:a="http://schemas.openxmlformats.org/drawingml/2006/main" r:embed="R11c6652e11ba4c27"/>
        <a:stretch xmlns:a="http://schemas.openxmlformats.org/drawingml/2006/main">
          <a:fillRect/>
        </a:stretch>
      </xdr:blipFill>
      <xdr:spPr>
        <a:prstGeom xmlns:a="http://schemas.openxmlformats.org/drawingml/2006/main" prst="rect"/>
      </xdr:spPr>
    </xdr:pic>
    <xdr:clientData/>
  </xdr:twoCellAnchor>
  <xdr:twoCellAnchor editAs="oneCell">
    <xdr:from>
      <xdr:col>16</xdr:col>
      <xdr:colOff>38100</xdr:colOff>
      <xdr:row>15</xdr:row>
      <xdr:rowOff>38100</xdr:rowOff>
    </xdr:from>
    <xdr:to>
      <xdr:col>17</xdr:col>
      <xdr:colOff>0</xdr:colOff>
      <xdr:row>16</xdr:row>
      <xdr:rowOff>0</xdr:rowOff>
    </xdr:to>
    <xdr:pic>
      <xdr:nvPicPr>
        <xdr:cNvPr id="115" name="/xl/media/image115.jpeg"/>
        <xdr:cNvPicPr>
          <a:picLocks xmlns:a="http://schemas.openxmlformats.org/drawingml/2006/main" noChangeAspect="1"/>
        </xdr:cNvPicPr>
      </xdr:nvPicPr>
      <xdr:blipFill>
        <a:blip xmlns:r="http://schemas.openxmlformats.org/officeDocument/2006/relationships" xmlns:a="http://schemas.openxmlformats.org/drawingml/2006/main" r:embed="R5303673feebf4bd9"/>
        <a:stretch xmlns:a="http://schemas.openxmlformats.org/drawingml/2006/main">
          <a:fillRect/>
        </a:stretch>
      </xdr:blipFill>
      <xdr:spPr>
        <a:prstGeom xmlns:a="http://schemas.openxmlformats.org/drawingml/2006/main" prst="rect"/>
      </xdr:spPr>
    </xdr:pic>
    <xdr:clientData/>
  </xdr:twoCellAnchor>
  <xdr:twoCellAnchor editAs="oneCell">
    <xdr:from>
      <xdr:col>17</xdr:col>
      <xdr:colOff>38100</xdr:colOff>
      <xdr:row>15</xdr:row>
      <xdr:rowOff>38100</xdr:rowOff>
    </xdr:from>
    <xdr:to>
      <xdr:col>18</xdr:col>
      <xdr:colOff>0</xdr:colOff>
      <xdr:row>16</xdr:row>
      <xdr:rowOff>0</xdr:rowOff>
    </xdr:to>
    <xdr:pic>
      <xdr:nvPicPr>
        <xdr:cNvPr id="116" name="/xl/media/image116.jpeg"/>
        <xdr:cNvPicPr>
          <a:picLocks xmlns:a="http://schemas.openxmlformats.org/drawingml/2006/main" noChangeAspect="1"/>
        </xdr:cNvPicPr>
      </xdr:nvPicPr>
      <xdr:blipFill>
        <a:blip xmlns:r="http://schemas.openxmlformats.org/officeDocument/2006/relationships" xmlns:a="http://schemas.openxmlformats.org/drawingml/2006/main" r:embed="Ra02b97393bb4488f"/>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0</xdr:col>
      <xdr:colOff>38100</xdr:colOff>
      <xdr:row>0</xdr:row>
      <xdr:rowOff>38100</xdr:rowOff>
    </xdr:from>
    <xdr:to>
      <xdr:col>12</xdr:col>
      <xdr:colOff>0</xdr:colOff>
      <xdr:row>30</xdr:row>
      <xdr:rowOff>0</xdr:rowOff>
    </xdr:to>
    <xdr:pic>
      <xdr:nvPicPr>
        <xdr:cNvPr id="1" name="/xl/media/image117.jpeg"/>
        <xdr:cNvPicPr>
          <a:picLocks xmlns:a="http://schemas.openxmlformats.org/drawingml/2006/main" noChangeAspect="1"/>
        </xdr:cNvPicPr>
      </xdr:nvPicPr>
      <xdr:blipFill>
        <a:blip xmlns:r="http://schemas.openxmlformats.org/officeDocument/2006/relationships" xmlns:a="http://schemas.openxmlformats.org/drawingml/2006/main" r:embed="R13b7301eaa9640c4"/>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6.xml.rels>&#65279;<?xml version="1.0" encoding="utf-8"?><Relationships xmlns="http://schemas.openxmlformats.org/package/2006/relationships"><Relationship Type="http://schemas.openxmlformats.org/officeDocument/2006/relationships/drawing" Target="/xl/drawings/drawing1.xml" Id="R786072cef1c74ad3" /></Relationships>
</file>

<file path=xl/worksheets/_rels/sheet8.xml.rels>&#65279;<?xml version="1.0" encoding="utf-8"?><Relationships xmlns="http://schemas.openxmlformats.org/package/2006/relationships"><Relationship Type="http://schemas.openxmlformats.org/officeDocument/2006/relationships/drawing" Target="/xl/drawings/drawing2.xml" Id="R5b61857ea09e4050" /></Relationships>
</file>

<file path=xl/worksheets/sheet1.xml><?xml version="1.0" encoding="utf-8"?>
<x:worksheet xmlns:x="http://schemas.openxmlformats.org/spreadsheetml/2006/main">
  <x:sheetViews>
    <x:sheetView showGridLines="0" workbookViewId="0"/>
  </x:sheetViews>
  <x:sheetFormatPr defaultRowHeight="16"/>
  <x:cols>
    <x:col min="4" max="4" width="20.901409149169922" hidden="0" customWidth="1"/>
    <x:col min="6" max="6" width="10.173871040344238" hidden="0" customWidth="1"/>
    <x:col min="8" max="8" width="10.173871040344238" hidden="0" customWidth="1"/>
    <x:col min="10" max="10" width="20.961170196533203" hidden="0" customWidth="1"/>
    <x:col min="12" max="12" width="23.154930114746094" hidden="0" customWidth="1"/>
    <x:col min="2" max="2" width="18.53521156311035" hidden="0" customWidth="1"/>
    <x:col min="3" max="3" width="70.47887420654297" hidden="0" customWidth="1"/>
    <x:col min="5" max="5" width="20.901409149169922" hidden="0" customWidth="1"/>
    <x:col min="7" max="7" width="10.173871040344238" hidden="0" customWidth="1"/>
    <x:col min="9" max="9" width="20.961170196533203" hidden="0" customWidth="1"/>
    <x:col min="11" max="11" width="23.154930114746094" hidden="0" customWidth="1"/>
    <x:col min="1" max="1" width="2.985915422439575" hidden="0" customWidth="1"/>
  </x:cols>
  <x:sheetData>
    <x:row r="1" ht="25.918960571289062" customHeight="1">
      <x:c r="A1" s="1"/>
      <x:c r="B1" s="2" t="s">
        <x:v>0</x:v>
      </x:c>
      <x:c r="C1" s="3"/>
      <x:c r="D1" s="4"/>
      <x:c r="F1" s="5"/>
      <x:c r="G1" s="5"/>
      <x:c r="H1" s="5"/>
      <x:c r="I1" s="5"/>
      <x:c r="J1" s="5"/>
      <x:c r="K1" s="5"/>
      <x:c r="L1" s="5"/>
    </x:row>
    <x:row r="2">
      <x:c r="B2" s="1" t="s">
        <x:v>1</x:v>
      </x:c>
      <x:c r="C2" s="6" t="s">
        <x:v>2</x:v>
      </x:c>
      <x:c r="D2" s="4"/>
      <x:c r="F2" s="5"/>
      <x:c r="G2" s="5"/>
      <x:c r="H2" s="5"/>
      <x:c r="I2" s="5"/>
      <x:c r="J2" s="5"/>
      <x:c r="K2" s="5"/>
      <x:c r="L2" s="5"/>
    </x:row>
    <x:row r="3">
      <x:c r="B3" s="1" t="s">
        <x:v>3</x:v>
      </x:c>
      <x:c r="C3" s="1" t="s">
        <x:v>4</x:v>
      </x:c>
      <x:c r="D3" s="4"/>
      <x:c r="F3" s="5"/>
      <x:c r="G3" s="5"/>
      <x:c r="H3" s="5"/>
      <x:c r="I3" s="5"/>
      <x:c r="J3" s="5"/>
      <x:c r="K3" s="5"/>
      <x:c r="L3" s="5"/>
    </x:row>
    <x:row r="4">
      <x:c r="B4" s="1" t="s">
        <x:v>5</x:v>
      </x:c>
      <x:c r="C4" s="1" t="s">
        <x:v>6</x:v>
      </x:c>
      <x:c r="D4" s="4"/>
      <x:c r="F4" s="5"/>
      <x:c r="G4" s="5"/>
      <x:c r="H4" s="5"/>
      <x:c r="I4" s="5"/>
      <x:c r="J4" s="5"/>
      <x:c r="K4" s="5"/>
      <x:c r="L4" s="5"/>
    </x:row>
    <x:row r="5" ht="4.9603142738342285" customHeight="1">
      <x:c r="B5" s="1"/>
      <x:c r="C5" s="1"/>
      <x:c r="D5" s="4"/>
      <x:c r="F5" s="5"/>
      <x:c r="G5" s="5"/>
      <x:c r="H5" s="5"/>
      <x:c r="I5" s="5"/>
      <x:c r="J5" s="5"/>
      <x:c r="K5" s="5"/>
      <x:c r="L5" s="5"/>
    </x:row>
    <x:row r="6">
      <x:c r="A6" s="7"/>
      <x:c r="B6" s="8" t="s">
        <x:v>7</x:v>
      </x:c>
      <x:c r="C6" s="9"/>
      <x:c r="D6" s="4"/>
      <x:c r="F6" s="5"/>
      <x:c r="G6" s="5"/>
      <x:c r="H6" s="5"/>
      <x:c r="I6" s="5"/>
      <x:c r="J6" s="5"/>
      <x:c r="K6" s="5"/>
      <x:c r="L6" s="5"/>
    </x:row>
    <x:row r="7">
      <x:c r="A7" s="7"/>
      <x:c r="B7" s="9" t="s">
        <x:v>8</x:v>
      </x:c>
      <x:c r="C7" s="10" t="s">
        <x:v>9</x:v>
      </x:c>
      <x:c r="D7" s="4"/>
      <x:c r="F7" s="5"/>
      <x:c r="G7" s="5"/>
      <x:c r="H7" s="5"/>
      <x:c r="I7" s="5"/>
      <x:c r="J7" s="5"/>
      <x:c r="K7" s="5"/>
      <x:c r="L7" s="5"/>
    </x:row>
    <x:row r="8">
      <x:c r="A8" s="7"/>
      <x:c r="B8" s="9" t="s">
        <x:v>10</x:v>
      </x:c>
      <x:c r="C8" s="10" t="s">
        <x:v>11</x:v>
      </x:c>
      <x:c r="D8" s="4"/>
      <x:c r="F8" s="5"/>
      <x:c r="G8" s="5"/>
      <x:c r="H8" s="5"/>
      <x:c r="I8" s="5"/>
      <x:c r="J8" s="5"/>
      <x:c r="K8" s="5"/>
      <x:c r="L8" s="5"/>
    </x:row>
    <x:row r="9">
      <x:c r="A9" s="7"/>
      <x:c r="B9" s="9" t="s">
        <x:v>12</x:v>
      </x:c>
      <x:c r="C9" s="10" t="s">
        <x:v>13</x:v>
      </x:c>
      <x:c r="D9" s="4"/>
      <x:c r="F9" s="5"/>
      <x:c r="G9" s="5"/>
      <x:c r="H9" s="5"/>
      <x:c r="I9" s="5"/>
      <x:c r="J9" s="5"/>
      <x:c r="K9" s="5"/>
      <x:c r="L9" s="5"/>
    </x:row>
    <x:row r="10">
      <x:c r="A10" s="7"/>
      <x:c r="B10" s="9"/>
      <x:c r="C10" s="11" t="s">
        <x:v>14</x:v>
      </x:c>
      <x:c r="D10" s="4"/>
      <x:c r="F10" s="5"/>
      <x:c r="G10" s="5"/>
      <x:c r="H10" s="5"/>
      <x:c r="I10" s="5"/>
      <x:c r="J10" s="5"/>
      <x:c r="K10" s="5"/>
      <x:c r="L10" s="5"/>
    </x:row>
    <x:row r="11">
      <x:c r="A11" s="7"/>
      <x:c r="B11" s="9"/>
      <x:c r="C11" s="10" t="s">
        <x:v>15</x:v>
      </x:c>
      <x:c r="D11" s="4"/>
      <x:c r="F11" s="5"/>
      <x:c r="G11" s="5"/>
      <x:c r="H11" s="5"/>
      <x:c r="I11" s="5"/>
      <x:c r="J11" s="5"/>
      <x:c r="K11" s="5"/>
      <x:c r="L11" s="5"/>
    </x:row>
    <x:row r="12">
      <x:c r="A12" s="7"/>
      <x:c r="B12" s="8" t="s">
        <x:v>16</x:v>
      </x:c>
      <x:c r="C12" s="12"/>
      <x:c r="D12" s="4"/>
      <x:c r="F12" s="5"/>
      <x:c r="G12" s="5"/>
      <x:c r="H12" s="5"/>
      <x:c r="I12" s="5"/>
      <x:c r="J12" s="5"/>
      <x:c r="K12" s="5"/>
      <x:c r="L12" s="5"/>
    </x:row>
    <x:row r="13" hidden="1">
      <x:c r="A13" s="7"/>
      <x:c r="B13" s="9" t="s">
        <x:v>17</x:v>
      </x:c>
      <x:c r="C13" s="10" t="s">
        <x:v>18</x:v>
      </x:c>
      <x:c r="D13" s="4"/>
      <x:c r="F13" s="5"/>
      <x:c r="G13" s="5"/>
      <x:c r="H13" s="5"/>
      <x:c r="I13" s="5"/>
      <x:c r="J13" s="5"/>
      <x:c r="K13" s="5"/>
      <x:c r="L13" s="5"/>
    </x:row>
    <x:row r="14" ht="32.93650436401367" hidden="1" customHeight="1">
      <x:c r="A14" s="7"/>
      <x:c r="B14" s="10" t="s">
        <x:v>19</x:v>
      </x:c>
      <x:c r="C14" s="10" t="s">
        <x:v>20</x:v>
      </x:c>
      <x:c r="D14" s="4"/>
      <x:c r="F14" s="5"/>
      <x:c r="G14" s="5"/>
      <x:c r="H14" s="5"/>
      <x:c r="I14" s="5"/>
      <x:c r="J14" s="5"/>
      <x:c r="K14" s="5"/>
      <x:c r="L14" s="5"/>
    </x:row>
    <x:row r="15">
      <x:c r="A15" s="7"/>
      <x:c r="B15" s="10" t="s">
        <x:v>21</x:v>
      </x:c>
      <x:c r="C15" s="10" t="s">
        <x:v>22</x:v>
      </x:c>
      <x:c r="D15" s="13" t="s">
        <x:v>23</x:v>
      </x:c>
      <x:c r="F15" s="5"/>
      <x:c r="G15" s="5"/>
      <x:c r="H15" s="5"/>
      <x:c r="I15" s="5"/>
      <x:c r="J15" s="5"/>
      <x:c r="K15" s="5"/>
      <x:c r="L15" s="5"/>
    </x:row>
    <x:row r="16">
      <x:c r="A16" s="7"/>
      <x:c r="B16" s="10"/>
      <x:c r="C16" s="10" t="s">
        <x:v>24</x:v>
      </x:c>
      <x:c r="D16" s="13"/>
      <x:c r="F16" s="5"/>
      <x:c r="G16" s="5"/>
      <x:c r="H16" s="5"/>
      <x:c r="I16" s="5"/>
      <x:c r="J16" s="5"/>
      <x:c r="K16" s="5"/>
      <x:c r="L16" s="5"/>
    </x:row>
    <x:row r="17">
      <x:c r="A17" s="7"/>
      <x:c r="B17" s="9" t="s">
        <x:v>25</x:v>
      </x:c>
      <x:c r="C17" s="10" t="s">
        <x:v>26</x:v>
      </x:c>
      <x:c r="D17" s="13"/>
      <x:c r="F17" s="5"/>
      <x:c r="G17" s="5"/>
      <x:c r="H17" s="5"/>
      <x:c r="I17" s="5"/>
      <x:c r="J17" s="5"/>
      <x:c r="K17" s="5"/>
      <x:c r="L17" s="5"/>
    </x:row>
    <x:row r="18">
      <x:c r="A18" s="7"/>
      <x:c r="B18" s="9"/>
      <x:c r="C18" s="10" t="s">
        <x:v>27</x:v>
      </x:c>
      <x:c r="D18" s="13"/>
      <x:c r="F18" s="5"/>
      <x:c r="G18" s="5"/>
      <x:c r="H18" s="5"/>
      <x:c r="I18" s="5"/>
      <x:c r="J18" s="5"/>
      <x:c r="K18" s="5"/>
      <x:c r="L18" s="5"/>
    </x:row>
    <x:row r="19">
      <x:c r="A19" s="7"/>
      <x:c r="B19" s="9"/>
      <x:c r="C19" s="10" t="s">
        <x:v>28</x:v>
      </x:c>
      <x:c r="D19" s="13"/>
      <x:c r="F19" s="5"/>
      <x:c r="G19" s="5"/>
      <x:c r="H19" s="5"/>
      <x:c r="I19" s="5"/>
      <x:c r="J19" s="5"/>
      <x:c r="K19" s="5"/>
      <x:c r="L19" s="5"/>
    </x:row>
    <x:row r="20">
      <x:c r="A20" s="7"/>
      <x:c r="B20" s="9"/>
      <x:c r="C20" s="10" t="s">
        <x:v>29</x:v>
      </x:c>
      <x:c r="D20" s="13"/>
      <x:c r="F20" s="5"/>
      <x:c r="G20" s="5"/>
      <x:c r="H20" s="5"/>
      <x:c r="I20" s="5"/>
      <x:c r="J20" s="5"/>
      <x:c r="K20" s="5"/>
      <x:c r="L20" s="5"/>
    </x:row>
    <x:row r="21" hidden="1">
      <x:c r="A21" s="7"/>
      <x:c r="B21" s="9"/>
      <x:c r="C21" s="10" t="s">
        <x:v>30</x:v>
      </x:c>
      <x:c r="D21" s="13"/>
      <x:c r="F21" s="5"/>
      <x:c r="G21" s="5"/>
      <x:c r="H21" s="5"/>
      <x:c r="I21" s="5"/>
      <x:c r="J21" s="5"/>
      <x:c r="K21" s="5"/>
      <x:c r="L21" s="5"/>
    </x:row>
    <x:row r="22">
      <x:c r="A22" s="7"/>
      <x:c r="B22" s="9"/>
      <x:c r="C22" s="10" t="s">
        <x:v>31</x:v>
      </x:c>
      <x:c r="D22" s="13"/>
      <x:c r="F22" s="5"/>
      <x:c r="G22" s="5"/>
      <x:c r="H22" s="5"/>
      <x:c r="I22" s="5"/>
      <x:c r="J22" s="5"/>
      <x:c r="K22" s="5"/>
      <x:c r="L22" s="5"/>
    </x:row>
    <x:row r="23">
      <x:c r="A23" s="7"/>
      <x:c r="B23" s="9"/>
      <x:c r="C23" s="10" t="s">
        <x:v>32</x:v>
      </x:c>
      <x:c r="D23" s="13"/>
      <x:c r="F23" s="5"/>
      <x:c r="G23" s="5"/>
      <x:c r="H23" s="5"/>
      <x:c r="I23" s="5"/>
      <x:c r="J23" s="5"/>
      <x:c r="K23" s="5"/>
      <x:c r="L23" s="5"/>
    </x:row>
    <x:row r="24">
      <x:c r="A24" s="7"/>
      <x:c r="B24" s="14"/>
      <x:c r="C24" s="15" t="s">
        <x:v>33</x:v>
      </x:c>
      <x:c r="D24" s="13"/>
      <x:c r="F24" s="5"/>
      <x:c r="G24" s="5"/>
      <x:c r="H24" s="5"/>
      <x:c r="I24" s="5"/>
      <x:c r="J24" s="5"/>
      <x:c r="K24" s="5"/>
      <x:c r="L24" s="5"/>
    </x:row>
    <x:row r="25" ht="8.531743049621582" customHeight="1">
      <x:c r="A25" s="7"/>
      <x:c r="B25" s="9"/>
      <x:c r="C25" s="12"/>
      <x:c r="D25" s="4"/>
      <x:c r="F25" s="5"/>
      <x:c r="G25" s="5"/>
      <x:c r="H25" s="5"/>
      <x:c r="I25" s="5"/>
      <x:c r="J25" s="5"/>
      <x:c r="K25" s="5"/>
      <x:c r="L25" s="5"/>
    </x:row>
    <x:row r="26">
      <x:c r="A26" s="7"/>
      <x:c r="B26" s="8" t="s">
        <x:v>34</x:v>
      </x:c>
      <x:c r="C26" s="12"/>
      <x:c r="D26" s="4"/>
      <x:c r="F26" s="5"/>
      <x:c r="G26" s="5"/>
      <x:c r="H26" s="5"/>
      <x:c r="I26" s="5"/>
      <x:c r="J26" s="5"/>
      <x:c r="K26" s="5"/>
      <x:c r="L26" s="5"/>
    </x:row>
    <x:row r="27" ht="16.071428298950195" customHeight="1">
      <x:c r="A27" s="7"/>
      <x:c r="B27" s="11" t="s">
        <x:v>35</x:v>
      </x:c>
      <x:c r="C27" s="12"/>
      <x:c r="D27" s="4"/>
      <x:c r="F27" s="5"/>
      <x:c r="G27" s="5"/>
      <x:c r="H27" s="5"/>
      <x:c r="I27" s="5"/>
      <x:c r="J27" s="5"/>
      <x:c r="K27" s="5"/>
      <x:c r="L27" s="5"/>
    </x:row>
    <x:row r="28">
      <x:c r="A28" s="7"/>
      <x:c r="B28" s="9" t="s">
        <x:v>36</x:v>
      </x:c>
      <x:c r="C28" s="16" t="s">
        <x:v>37</x:v>
      </x:c>
      <x:c r="D28" s="4"/>
      <x:c r="F28" s="5"/>
      <x:c r="G28" s="5"/>
      <x:c r="H28" s="5"/>
      <x:c r="I28" s="5"/>
      <x:c r="J28" s="5"/>
      <x:c r="K28" s="5"/>
      <x:c r="L28" s="5"/>
    </x:row>
    <x:row r="29" ht="16.071428298950195" customHeight="1">
      <x:c r="A29" s="7"/>
      <x:c r="B29" s="9" t="s">
        <x:v>38</x:v>
      </x:c>
      <x:c r="C29" s="9" t="s">
        <x:v>39</x:v>
      </x:c>
      <x:c r="D29" s="4"/>
      <x:c r="F29" s="5"/>
      <x:c r="G29" s="5"/>
      <x:c r="H29" s="5"/>
      <x:c r="I29" s="5"/>
      <x:c r="J29" s="5"/>
      <x:c r="K29" s="5"/>
      <x:c r="L29" s="5"/>
    </x:row>
    <x:row r="30" ht="16.071428298950195" customHeight="1">
      <x:c r="A30" s="7"/>
      <x:c r="B30" s="17" t="s">
        <x:v>40</x:v>
      </x:c>
      <x:c r="C30" s="9" t="s">
        <x:v>41</x:v>
      </x:c>
      <x:c r="D30" s="4"/>
      <x:c r="F30" s="5"/>
      <x:c r="G30" s="5"/>
      <x:c r="H30" s="5"/>
      <x:c r="I30" s="5"/>
      <x:c r="J30" s="5"/>
      <x:c r="K30" s="5"/>
      <x:c r="L30" s="5"/>
    </x:row>
    <x:row r="31" ht="16.071428298950195" customHeight="1">
      <x:c r="A31" s="7"/>
      <x:c r="B31" s="9" t="s">
        <x:v>42</x:v>
      </x:c>
      <x:c r="C31" s="9" t="s">
        <x:v>43</x:v>
      </x:c>
      <x:c r="D31" s="4"/>
      <x:c r="F31" s="5"/>
      <x:c r="G31" s="5"/>
      <x:c r="H31" s="5"/>
      <x:c r="I31" s="5"/>
      <x:c r="J31" s="5"/>
      <x:c r="K31" s="5"/>
      <x:c r="L31" s="5"/>
    </x:row>
    <x:row r="32" ht="16.071428298950195" customHeight="1">
      <x:c r="A32" s="7"/>
      <x:c r="B32" s="17" t="s">
        <x:v>44</x:v>
      </x:c>
      <x:c r="C32" s="9" t="s">
        <x:v>45</x:v>
      </x:c>
      <x:c r="D32" s="4"/>
      <x:c r="F32" s="5"/>
      <x:c r="G32" s="5"/>
      <x:c r="H32" s="5"/>
      <x:c r="I32" s="5"/>
      <x:c r="J32" s="5"/>
      <x:c r="K32" s="5"/>
      <x:c r="L32" s="5"/>
    </x:row>
    <x:row r="33" ht="16.071428298950195" customHeight="1">
      <x:c r="A33" s="7"/>
      <x:c r="B33" s="9" t="s">
        <x:v>46</x:v>
      </x:c>
      <x:c r="C33" s="9" t="s">
        <x:v>47</x:v>
      </x:c>
      <x:c r="D33" s="4"/>
      <x:c r="F33" s="5"/>
      <x:c r="G33" s="5"/>
      <x:c r="H33" s="5"/>
      <x:c r="I33" s="5"/>
      <x:c r="J33" s="5"/>
      <x:c r="K33" s="5"/>
      <x:c r="L33" s="5"/>
    </x:row>
    <x:row r="34" ht="16.071428298950195" customHeight="1">
      <x:c r="A34" s="7"/>
      <x:c r="B34" s="8" t="s">
        <x:v>48</x:v>
      </x:c>
      <x:c r="C34" s="12"/>
      <x:c r="D34" s="4"/>
      <x:c r="F34" s="5"/>
      <x:c r="G34" s="5"/>
      <x:c r="H34" s="5"/>
      <x:c r="I34" s="5"/>
      <x:c r="J34" s="5"/>
      <x:c r="K34" s="5"/>
      <x:c r="L34" s="5"/>
    </x:row>
    <x:row r="35">
      <x:c r="A35" s="7"/>
      <x:c r="B35" s="9" t="s">
        <x:v>49</x:v>
      </x:c>
      <x:c r="C35" s="10" t="s">
        <x:v>50</x:v>
      </x:c>
      <x:c r="D35" s="4"/>
      <x:c r="F35" s="5"/>
      <x:c r="G35" s="5"/>
      <x:c r="H35" s="5"/>
      <x:c r="I35" s="5"/>
      <x:c r="J35" s="5"/>
      <x:c r="K35" s="5"/>
      <x:c r="L35" s="5"/>
    </x:row>
    <x:row r="36">
      <x:c r="A36" s="7"/>
      <x:c r="B36" s="9" t="s">
        <x:v>51</x:v>
      </x:c>
      <x:c r="C36" s="10" t="s">
        <x:v>52</x:v>
      </x:c>
      <x:c r="D36" s="4"/>
      <x:c r="F36" s="5"/>
      <x:c r="G36" s="5"/>
      <x:c r="H36" s="5"/>
      <x:c r="I36" s="5"/>
      <x:c r="J36" s="5"/>
      <x:c r="K36" s="5"/>
      <x:c r="L36" s="5"/>
    </x:row>
    <x:row r="37">
      <x:c r="A37" s="7"/>
      <x:c r="B37" s="9" t="s">
        <x:v>53</x:v>
      </x:c>
      <x:c r="C37" s="10" t="s">
        <x:v>54</x:v>
      </x:c>
      <x:c r="D37" s="4"/>
      <x:c r="F37" s="5"/>
      <x:c r="G37" s="5"/>
      <x:c r="H37" s="5"/>
      <x:c r="I37" s="5"/>
      <x:c r="J37" s="5"/>
      <x:c r="K37" s="5"/>
      <x:c r="L37" s="5"/>
    </x:row>
    <x:row r="38">
      <x:c r="A38" s="7"/>
      <x:c r="B38" s="9" t="s">
        <x:v>55</x:v>
      </x:c>
      <x:c r="C38" s="10" t="s">
        <x:v>56</x:v>
      </x:c>
      <x:c r="D38" s="4"/>
      <x:c r="F38" s="5"/>
      <x:c r="G38" s="5"/>
      <x:c r="H38" s="5"/>
      <x:c r="I38" s="5"/>
      <x:c r="J38" s="5"/>
      <x:c r="K38" s="5"/>
      <x:c r="L38" s="5"/>
    </x:row>
    <x:row r="39">
      <x:c r="A39" s="7"/>
      <x:c r="B39" s="9" t="s">
        <x:v>57</x:v>
      </x:c>
      <x:c r="C39" s="10" t="s">
        <x:v>58</x:v>
      </x:c>
      <x:c r="D39" s="4"/>
      <x:c r="F39" s="5"/>
      <x:c r="G39" s="5"/>
      <x:c r="H39" s="5"/>
      <x:c r="I39" s="5"/>
      <x:c r="J39" s="5"/>
      <x:c r="K39" s="5"/>
      <x:c r="L39" s="5"/>
    </x:row>
    <x:row r="40">
      <x:c r="A40" s="7"/>
      <x:c r="B40" s="8" t="s">
        <x:v>59</x:v>
      </x:c>
      <x:c r="C40" s="12"/>
      <x:c r="D40" s="4"/>
      <x:c r="F40" s="5"/>
      <x:c r="G40" s="5"/>
      <x:c r="H40" s="5"/>
      <x:c r="I40" s="5"/>
      <x:c r="J40" s="5"/>
      <x:c r="K40" s="5"/>
      <x:c r="L40" s="5"/>
    </x:row>
    <x:row r="41">
      <x:c r="A41" s="7"/>
      <x:c r="B41" s="10" t="s">
        <x:v>60</x:v>
      </x:c>
      <x:c r="C41" s="10" t="s">
        <x:v>61</x:v>
      </x:c>
      <x:c r="D41" s="4"/>
      <x:c r="F41" s="5"/>
      <x:c r="G41" s="5"/>
      <x:c r="H41" s="5"/>
      <x:c r="I41" s="5"/>
      <x:c r="J41" s="5"/>
      <x:c r="K41" s="5"/>
      <x:c r="L41" s="5"/>
    </x:row>
    <x:row r="42">
      <x:c r="A42" s="7"/>
      <x:c r="B42" s="10" t="s">
        <x:v>62</x:v>
      </x:c>
      <x:c r="C42" s="9" t="s">
        <x:v>63</x:v>
      </x:c>
      <x:c r="D42" s="4"/>
      <x:c r="F42" s="5"/>
      <x:c r="G42" s="5"/>
      <x:c r="H42" s="5"/>
      <x:c r="I42" s="5"/>
      <x:c r="J42" s="5"/>
      <x:c r="K42" s="5"/>
      <x:c r="L42" s="5"/>
    </x:row>
    <x:row r="43">
      <x:c r="A43" s="7"/>
      <x:c r="B43" s="10" t="s">
        <x:v>64</x:v>
      </x:c>
      <x:c r="C43" s="9" t="s">
        <x:v>65</x:v>
      </x:c>
      <x:c r="D43" s="4"/>
      <x:c r="F43" s="5"/>
      <x:c r="G43" s="5"/>
      <x:c r="H43" s="5"/>
      <x:c r="I43" s="5"/>
      <x:c r="J43" s="5"/>
      <x:c r="K43" s="5"/>
      <x:c r="L43" s="5"/>
    </x:row>
    <x:row r="44">
      <x:c r="A44" s="7"/>
      <x:c r="B44" s="10" t="s">
        <x:v>66</x:v>
      </x:c>
      <x:c r="C44" s="10" t="s">
        <x:v>67</x:v>
      </x:c>
      <x:c r="D44" s="4"/>
      <x:c r="F44" s="5"/>
      <x:c r="G44" s="5"/>
      <x:c r="H44" s="5"/>
      <x:c r="I44" s="5"/>
      <x:c r="J44" s="5"/>
      <x:c r="K44" s="5"/>
      <x:c r="L44" s="5"/>
    </x:row>
    <x:row r="45">
      <x:c r="A45" s="7"/>
      <x:c r="B45" s="8" t="s">
        <x:v>68</x:v>
      </x:c>
      <x:c r="C45" s="12"/>
      <x:c r="D45" s="4"/>
      <x:c r="F45" s="5"/>
      <x:c r="G45" s="5"/>
      <x:c r="H45" s="5"/>
      <x:c r="I45" s="5"/>
      <x:c r="J45" s="5"/>
      <x:c r="K45" s="5"/>
      <x:c r="L45" s="5"/>
    </x:row>
    <x:row r="46">
      <x:c r="A46" s="7"/>
      <x:c r="B46" s="9" t="s">
        <x:v>69</x:v>
      </x:c>
      <x:c r="C46" s="10" t="s">
        <x:v>70</x:v>
      </x:c>
      <x:c r="D46" s="4"/>
      <x:c r="F46" s="5"/>
      <x:c r="G46" s="5"/>
      <x:c r="H46" s="5"/>
      <x:c r="I46" s="5"/>
      <x:c r="J46" s="5"/>
      <x:c r="K46" s="5"/>
      <x:c r="L46" s="5"/>
    </x:row>
    <x:row r="47">
      <x:c r="A47" s="7"/>
      <x:c r="B47" s="14" t="s">
        <x:v>71</x:v>
      </x:c>
      <x:c r="C47" s="18" t="s">
        <x:v>72</x:v>
      </x:c>
      <x:c r="D47" s="4"/>
      <x:c r="F47" s="5"/>
      <x:c r="G47" s="5"/>
      <x:c r="H47" s="5"/>
      <x:c r="I47" s="5"/>
      <x:c r="J47" s="5"/>
      <x:c r="K47" s="5"/>
      <x:c r="L47" s="5"/>
    </x:row>
    <x:row r="48">
      <x:c r="A48" s="7"/>
      <x:c r="B48" s="19" t="s">
        <x:v>73</x:v>
      </x:c>
      <x:c r="C48" s="11" t="s">
        <x:v>74</x:v>
      </x:c>
      <x:c r="D48" s="4"/>
      <x:c r="F48" s="5"/>
      <x:c r="G48" s="5"/>
      <x:c r="H48" s="5"/>
      <x:c r="I48" s="5"/>
      <x:c r="J48" s="5"/>
      <x:c r="K48" s="5"/>
      <x:c r="L48" s="5"/>
    </x:row>
    <x:row r="49">
      <x:c r="A49" s="7"/>
      <x:c r="B49" s="9" t="s">
        <x:v>75</x:v>
      </x:c>
      <x:c r="C49" s="9" t="s">
        <x:v>76</x:v>
      </x:c>
      <x:c r="D49" s="4"/>
      <x:c r="F49" s="5"/>
      <x:c r="G49" s="5"/>
      <x:c r="H49" s="5"/>
      <x:c r="I49" s="5"/>
      <x:c r="J49" s="5"/>
      <x:c r="K49" s="5"/>
      <x:c r="L49" s="5"/>
    </x:row>
    <x:row r="50">
      <x:c r="A50" s="7"/>
      <x:c r="B50" s="9" t="s">
        <x:v>77</x:v>
      </x:c>
      <x:c r="C50" s="9" t="s">
        <x:v>78</x:v>
      </x:c>
      <x:c r="D50" s="4"/>
      <x:c r="F50" s="5"/>
      <x:c r="G50" s="5"/>
      <x:c r="H50" s="5"/>
      <x:c r="I50" s="5"/>
      <x:c r="J50" s="5"/>
      <x:c r="K50" s="5"/>
      <x:c r="L50" s="5"/>
    </x:row>
    <x:row r="51">
      <x:c r="A51" s="7"/>
      <x:c r="B51" s="9" t="s">
        <x:v>79</x:v>
      </x:c>
      <x:c r="C51" s="9" t="s">
        <x:v>80</x:v>
      </x:c>
      <x:c r="D51" s="4"/>
      <x:c r="F51" s="5"/>
      <x:c r="G51" s="5"/>
      <x:c r="H51" s="5"/>
      <x:c r="I51" s="5"/>
      <x:c r="J51" s="5"/>
      <x:c r="K51" s="5"/>
      <x:c r="L51" s="5"/>
    </x:row>
    <x:row r="52">
      <x:c r="A52" s="7"/>
      <x:c r="B52" s="9" t="s">
        <x:v>81</x:v>
      </x:c>
      <x:c r="C52" s="9" t="s">
        <x:v>82</x:v>
      </x:c>
      <x:c r="D52" s="4"/>
      <x:c r="F52" s="5"/>
      <x:c r="G52" s="5"/>
      <x:c r="H52" s="5"/>
      <x:c r="I52" s="5"/>
      <x:c r="J52" s="5"/>
      <x:c r="K52" s="5"/>
      <x:c r="L52" s="5"/>
    </x:row>
    <x:row r="53">
      <x:c r="A53" s="7"/>
      <x:c r="B53" s="9" t="s">
        <x:v>83</x:v>
      </x:c>
      <x:c r="C53" s="9" t="s">
        <x:v>84</x:v>
      </x:c>
      <x:c r="D53" s="4"/>
      <x:c r="F53" s="5"/>
      <x:c r="G53" s="5"/>
      <x:c r="H53" s="5"/>
      <x:c r="I53" s="5"/>
      <x:c r="J53" s="5"/>
      <x:c r="K53" s="5"/>
      <x:c r="L53" s="5"/>
    </x:row>
    <x:row r="54">
      <x:c r="A54" s="7"/>
      <x:c r="B54" s="8" t="s">
        <x:v>85</x:v>
      </x:c>
      <x:c r="C54" s="12"/>
      <x:c r="D54" s="4"/>
      <x:c r="F54" s="5"/>
      <x:c r="G54" s="5"/>
      <x:c r="H54" s="5"/>
      <x:c r="I54" s="5"/>
      <x:c r="J54" s="5"/>
      <x:c r="K54" s="5"/>
      <x:c r="L54" s="5"/>
    </x:row>
    <x:row r="55">
      <x:c r="A55" s="7"/>
      <x:c r="B55" s="9" t="s">
        <x:v>86</x:v>
      </x:c>
      <x:c r="C55" s="9" t="s">
        <x:v>87</x:v>
      </x:c>
      <x:c r="D55" s="4"/>
      <x:c r="F55" s="5"/>
      <x:c r="G55" s="5"/>
      <x:c r="H55" s="5"/>
      <x:c r="I55" s="5"/>
      <x:c r="J55" s="5"/>
      <x:c r="K55" s="5"/>
      <x:c r="L55" s="5"/>
    </x:row>
    <x:row r="56">
      <x:c r="A56" s="7"/>
      <x:c r="B56" s="9" t="s">
        <x:v>88</x:v>
      </x:c>
      <x:c r="C56" s="9" t="s">
        <x:v>89</x:v>
      </x:c>
      <x:c r="D56" s="4"/>
      <x:c r="F56" s="5"/>
      <x:c r="G56" s="5"/>
      <x:c r="H56" s="5"/>
      <x:c r="I56" s="5"/>
      <x:c r="J56" s="5"/>
      <x:c r="K56" s="5"/>
      <x:c r="L56" s="5"/>
    </x:row>
    <x:row r="57">
      <x:c r="A57" s="7"/>
      <x:c r="B57" s="9" t="s">
        <x:v>90</x:v>
      </x:c>
      <x:c r="C57" s="9" t="s">
        <x:v>91</x:v>
      </x:c>
      <x:c r="D57" s="4"/>
      <x:c r="F57" s="5"/>
      <x:c r="G57" s="5"/>
      <x:c r="H57" s="5"/>
      <x:c r="I57" s="5"/>
      <x:c r="J57" s="5"/>
      <x:c r="K57" s="5"/>
      <x:c r="L57" s="5"/>
    </x:row>
    <x:row r="58">
      <x:c r="A58" s="7"/>
      <x:c r="B58" s="20" t="s">
        <x:v>92</x:v>
      </x:c>
      <x:c r="C58" s="20"/>
      <x:c r="D58" s="4"/>
      <x:c r="F58" s="5"/>
      <x:c r="G58" s="5"/>
      <x:c r="H58" s="5"/>
      <x:c r="I58" s="5"/>
      <x:c r="J58" s="5"/>
      <x:c r="K58" s="5"/>
      <x:c r="L58" s="5"/>
    </x:row>
    <x:row r="59">
      <x:c r="A59" s="7"/>
      <x:c r="B59" s="21" t="s">
        <x:v>93</x:v>
      </x:c>
      <x:c r="C59" s="22"/>
      <x:c r="D59" s="4"/>
      <x:c r="E59" s="7"/>
      <x:c r="F59" s="5"/>
      <x:c r="G59" s="5"/>
      <x:c r="H59" s="5"/>
      <x:c r="I59" s="5"/>
      <x:c r="J59" s="5"/>
      <x:c r="K59" s="5"/>
      <x:c r="L59" s="5"/>
    </x:row>
    <x:row r="60">
      <x:c r="A60" s="7"/>
      <x:c r="B60" s="23" t="s">
        <x:v>94</x:v>
      </x:c>
      <x:c r="C60" s="24" t="s">
        <x:v>95</x:v>
      </x:c>
      <x:c r="D60" s="24" t="s">
        <x:v>96</x:v>
      </x:c>
      <x:c r="E60" s="25" t="s">
        <x:v>97</x:v>
      </x:c>
      <x:c r="F60" s="26"/>
      <x:c r="G60" s="27"/>
      <x:c r="H60" s="27"/>
      <x:c r="I60" s="27"/>
      <x:c r="J60" s="27"/>
      <x:c r="K60" s="27"/>
      <x:c r="L60" s="27"/>
    </x:row>
    <x:row r="61">
      <x:c r="A61" s="4"/>
      <x:c r="B61" s="28" t="s">
        <x:v>98</x:v>
      </x:c>
      <x:c r="C61" s="29" t="s">
        <x:v>99</x:v>
      </x:c>
      <x:c r="D61" s="30" t="s">
        <x:v>100</x:v>
      </x:c>
      <x:c r="E61" s="29" t="s">
        <x:v>101</x:v>
      </x:c>
      <x:c r="F61" s="31"/>
      <x:c r="G61" s="32"/>
      <x:c r="H61" s="32"/>
      <x:c r="I61" s="32"/>
      <x:c r="J61" s="32"/>
      <x:c r="K61" s="31"/>
      <x:c r="L61" s="31"/>
      <x:c r="M61" s="4"/>
      <x:c r="N61" s="4"/>
      <x:c r="O61" s="4"/>
      <x:c r="P61" s="4"/>
      <x:c r="Q61" s="4"/>
      <x:c r="R61" s="4"/>
      <x:c r="S61" s="4"/>
      <x:c r="T61" s="4"/>
      <x:c r="U61" s="4"/>
      <x:c r="V61" s="4"/>
    </x:row>
    <x:row r="62">
      <x:c r="A62" s="4"/>
      <x:c r="B62" s="28" t="s">
        <x:v>102</x:v>
      </x:c>
      <x:c r="C62" s="33" t="s">
        <x:v>103</x:v>
      </x:c>
      <x:c r="D62" s="33" t="s">
        <x:v>104</x:v>
      </x:c>
      <x:c r="E62" s="34" t="s">
        <x:v>105</x:v>
      </x:c>
      <x:c r="F62" s="35"/>
      <x:c r="G62" s="35"/>
      <x:c r="H62" s="35"/>
      <x:c r="I62" s="35"/>
      <x:c r="J62" s="35"/>
      <x:c r="K62" s="35"/>
      <x:c r="L62" s="35"/>
      <x:c r="M62" s="4"/>
      <x:c r="N62" s="4"/>
      <x:c r="O62" s="4"/>
      <x:c r="P62" s="4"/>
      <x:c r="Q62" s="4"/>
      <x:c r="R62" s="4"/>
      <x:c r="S62" s="4"/>
      <x:c r="T62" s="4"/>
      <x:c r="U62" s="4"/>
      <x:c r="V62" s="4"/>
    </x:row>
    <x:row r="63">
      <x:c r="A63" s="4"/>
      <x:c r="B63" s="28" t="s">
        <x:v>106</x:v>
      </x:c>
      <x:c r="C63" s="33" t="s">
        <x:v>107</x:v>
      </x:c>
      <x:c r="D63" s="29" t="s">
        <x:v>108</x:v>
      </x:c>
      <x:c r="E63" s="34" t="s">
        <x:v>109</x:v>
      </x:c>
      <x:c r="F63" s="35"/>
      <x:c r="G63" s="35"/>
      <x:c r="H63" s="35"/>
      <x:c r="I63" s="35"/>
      <x:c r="J63" s="35"/>
      <x:c r="K63" s="35"/>
      <x:c r="L63" s="35"/>
      <x:c r="M63" s="4"/>
      <x:c r="N63" s="4"/>
      <x:c r="O63" s="4"/>
      <x:c r="P63" s="4"/>
      <x:c r="Q63" s="4"/>
      <x:c r="R63" s="4"/>
      <x:c r="S63" s="4"/>
      <x:c r="T63" s="4"/>
      <x:c r="U63" s="4"/>
      <x:c r="V63" s="4"/>
    </x:row>
    <x:row r="64">
      <x:c r="A64" s="7"/>
      <x:c r="B64" s="36" t="s">
        <x:v>110</x:v>
      </x:c>
      <x:c r="C64" s="9" t="s">
        <x:v>111</x:v>
      </x:c>
      <x:c r="D64" s="34" t="s">
        <x:v>112</x:v>
      </x:c>
      <x:c r="E64" s="10" t="s">
        <x:v>113</x:v>
      </x:c>
      <x:c r="F64" s="5"/>
      <x:c r="G64" s="5"/>
      <x:c r="H64" s="5"/>
      <x:c r="I64" s="5"/>
      <x:c r="J64" s="5"/>
      <x:c r="K64" s="5"/>
      <x:c r="L64" s="5"/>
    </x:row>
    <x:row r="65">
      <x:c r="A65" s="7"/>
      <x:c r="B65" s="36" t="s">
        <x:v>114</x:v>
      </x:c>
      <x:c r="C65" s="9" t="s">
        <x:v>115</x:v>
      </x:c>
      <x:c r="D65" s="34" t="s">
        <x:v>116</x:v>
      </x:c>
      <x:c r="E65" s="37"/>
      <x:c r="F65" s="5"/>
      <x:c r="G65" s="5"/>
      <x:c r="H65" s="5"/>
      <x:c r="I65" s="5"/>
      <x:c r="J65" s="5"/>
      <x:c r="K65" s="5"/>
      <x:c r="L65" s="5"/>
    </x:row>
    <x:row r="66">
      <x:c r="A66" s="7"/>
      <x:c r="B66" s="36" t="s">
        <x:v>117</x:v>
      </x:c>
      <x:c r="C66" s="9" t="s">
        <x:v>118</x:v>
      </x:c>
      <x:c r="D66" s="34" t="s">
        <x:v>119</x:v>
      </x:c>
      <x:c r="E66" s="37"/>
      <x:c r="F66" s="5"/>
      <x:c r="G66" s="5"/>
      <x:c r="H66" s="5"/>
      <x:c r="I66" s="5"/>
      <x:c r="J66" s="5"/>
      <x:c r="K66" s="5"/>
      <x:c r="L66" s="5"/>
    </x:row>
    <x:row r="67" ht="9.126980781555176" customHeight="1">
      <x:c r="B67" s="7"/>
      <x:c r="C67" s="7"/>
      <x:c r="D67" s="38"/>
      <x:c r="E67" s="39"/>
      <x:c r="F67" s="5"/>
      <x:c r="G67" s="5"/>
      <x:c r="H67" s="5"/>
      <x:c r="I67" s="5"/>
      <x:c r="J67" s="5"/>
      <x:c r="K67" s="5"/>
      <x:c r="L67" s="5"/>
    </x:row>
    <x:row r="68">
      <x:c r="A68" s="7"/>
      <x:c r="B68" s="8" t="s">
        <x:v>120</x:v>
      </x:c>
      <x:c r="C68" s="12"/>
      <x:c r="D68" s="40"/>
      <x:c r="E68" s="37"/>
      <x:c r="F68" s="41"/>
      <x:c r="G68" s="41"/>
      <x:c r="H68" s="41"/>
      <x:c r="I68" s="5"/>
      <x:c r="J68" s="5"/>
      <x:c r="K68" s="5"/>
      <x:c r="L68" s="5"/>
    </x:row>
    <x:row r="69">
      <x:c r="A69" s="7"/>
      <x:c r="B69" s="11" t="s">
        <x:v>95</x:v>
      </x:c>
      <x:c r="C69" s="11" t="s">
        <x:v>98</x:v>
      </x:c>
      <x:c r="D69" s="42" t="s">
        <x:v>102</x:v>
      </x:c>
      <x:c r="E69" s="43" t="s">
        <x:v>106</x:v>
      </x:c>
      <x:c r="F69" s="44" t="s">
        <x:v>110</x:v>
      </x:c>
      <x:c r="G69" s="44" t="s">
        <x:v>114</x:v>
      </x:c>
      <x:c r="H69" s="44" t="s">
        <x:v>117</x:v>
      </x:c>
      <x:c r="I69" s="5"/>
      <x:c r="J69" s="5"/>
      <x:c r="K69" s="5"/>
      <x:c r="L69" s="5"/>
    </x:row>
    <x:row r="70">
      <x:c r="A70" s="7"/>
      <x:c r="B70" s="9" t="s">
        <x:v>121</x:v>
      </x:c>
      <x:c r="C70" s="12">
        <x:v>1</x:v>
      </x:c>
      <x:c r="D70" s="12">
        <x:v>1</x:v>
      </x:c>
      <x:c r="E70" s="12">
        <x:v>0</x:v>
      </x:c>
      <x:c r="F70" s="12">
        <x:v>0</x:v>
      </x:c>
      <x:c r="G70" s="12">
        <x:v>0</x:v>
      </x:c>
      <x:c r="H70" s="12">
        <x:v>0</x:v>
      </x:c>
      <x:c r="I70" s="5"/>
      <x:c r="J70" s="5"/>
      <x:c r="K70" s="5"/>
      <x:c r="L70" s="5"/>
    </x:row>
    <x:row r="71">
      <x:c r="A71" s="7"/>
      <x:c r="B71" s="9" t="s">
        <x:v>122</x:v>
      </x:c>
      <x:c r="C71" s="12">
        <x:v>1</x:v>
      </x:c>
      <x:c r="D71" s="12">
        <x:v>1</x:v>
      </x:c>
      <x:c r="E71" s="12">
        <x:v>1</x:v>
      </x:c>
      <x:c r="F71" s="12">
        <x:v>0</x:v>
      </x:c>
      <x:c r="G71" s="12">
        <x:v>0</x:v>
      </x:c>
      <x:c r="H71" s="12">
        <x:v>0</x:v>
      </x:c>
      <x:c r="I71" s="5"/>
      <x:c r="J71" s="5"/>
      <x:c r="K71" s="5"/>
      <x:c r="L71" s="5"/>
    </x:row>
    <x:row r="72">
      <x:c r="A72" s="7"/>
      <x:c r="B72" s="9" t="s">
        <x:v>123</x:v>
      </x:c>
      <x:c r="C72" s="12">
        <x:v>1</x:v>
      </x:c>
      <x:c r="D72" s="12">
        <x:v>1</x:v>
      </x:c>
      <x:c r="E72" s="12">
        <x:v>1</x:v>
      </x:c>
      <x:c r="F72" s="12">
        <x:v>0</x:v>
      </x:c>
      <x:c r="G72" s="12">
        <x:v>0</x:v>
      </x:c>
      <x:c r="H72" s="12">
        <x:v>0</x:v>
      </x:c>
      <x:c r="I72" s="5"/>
      <x:c r="J72" s="5"/>
      <x:c r="K72" s="5"/>
      <x:c r="L72" s="5"/>
    </x:row>
    <x:row r="73">
      <x:c r="A73" s="7"/>
      <x:c r="B73" s="9" t="s">
        <x:v>124</x:v>
      </x:c>
      <x:c r="C73" s="12">
        <x:v>1</x:v>
      </x:c>
      <x:c r="D73" s="12">
        <x:v>1</x:v>
      </x:c>
      <x:c r="E73" s="12">
        <x:v>0</x:v>
      </x:c>
      <x:c r="F73" s="12">
        <x:v>0</x:v>
      </x:c>
      <x:c r="G73" s="12">
        <x:v>0</x:v>
      </x:c>
      <x:c r="H73" s="12">
        <x:v>0</x:v>
      </x:c>
      <x:c r="I73" s="5"/>
      <x:c r="J73" s="5"/>
      <x:c r="K73" s="5"/>
      <x:c r="L73" s="5"/>
    </x:row>
    <x:row r="74">
      <x:c r="A74" s="7"/>
      <x:c r="B74" s="9" t="s">
        <x:v>125</x:v>
      </x:c>
      <x:c r="C74" s="12">
        <x:v>1</x:v>
      </x:c>
      <x:c r="D74" s="12">
        <x:v>0</x:v>
      </x:c>
      <x:c r="E74" s="12">
        <x:v>0</x:v>
      </x:c>
      <x:c r="F74" s="12">
        <x:v>0</x:v>
      </x:c>
      <x:c r="G74" s="12">
        <x:v>0</x:v>
      </x:c>
      <x:c r="H74" s="12">
        <x:v>0</x:v>
      </x:c>
      <x:c r="I74" s="5"/>
      <x:c r="J74" s="5"/>
      <x:c r="K74" s="5"/>
      <x:c r="L74" s="5"/>
    </x:row>
    <x:row r="75">
      <x:c r="A75" s="7"/>
      <x:c r="B75" s="9" t="s">
        <x:v>126</x:v>
      </x:c>
      <x:c r="C75" s="12">
        <x:v>0</x:v>
      </x:c>
      <x:c r="D75" s="12">
        <x:v>1</x:v>
      </x:c>
      <x:c r="E75" s="12">
        <x:v>1</x:v>
      </x:c>
      <x:c r="F75" s="12">
        <x:v>1</x:v>
      </x:c>
      <x:c r="G75" s="12">
        <x:v>1</x:v>
      </x:c>
      <x:c r="H75" s="12">
        <x:v>1</x:v>
      </x:c>
      <x:c r="I75" s="5"/>
      <x:c r="J75" s="5"/>
      <x:c r="K75" s="5"/>
      <x:c r="L75" s="5"/>
    </x:row>
    <x:row r="76">
      <x:c r="A76" s="7"/>
      <x:c r="B76" s="9" t="s">
        <x:v>127</x:v>
      </x:c>
      <x:c r="C76" s="12">
        <x:v>1</x:v>
      </x:c>
      <x:c r="D76" s="12">
        <x:v>1</x:v>
      </x:c>
      <x:c r="E76" s="12">
        <x:v>1</x:v>
      </x:c>
      <x:c r="F76" s="12">
        <x:v>1</x:v>
      </x:c>
      <x:c r="G76" s="12">
        <x:v>1</x:v>
      </x:c>
      <x:c r="H76" s="12">
        <x:v>1</x:v>
      </x:c>
      <x:c r="I76" s="5"/>
      <x:c r="J76" s="5"/>
      <x:c r="K76" s="5"/>
      <x:c r="L76" s="5"/>
    </x:row>
    <x:row r="77">
      <x:c r="A77" s="7"/>
      <x:c r="B77" s="9" t="s">
        <x:v>128</x:v>
      </x:c>
      <x:c r="C77" s="12">
        <x:v>1</x:v>
      </x:c>
      <x:c r="D77" s="12">
        <x:v>1</x:v>
      </x:c>
      <x:c r="E77" s="12">
        <x:v>0</x:v>
      </x:c>
      <x:c r="F77" s="12">
        <x:v>0</x:v>
      </x:c>
      <x:c r="G77" s="12">
        <x:v>0</x:v>
      </x:c>
      <x:c r="H77" s="12">
        <x:v>0</x:v>
      </x:c>
      <x:c r="I77" s="5"/>
      <x:c r="J77" s="5"/>
      <x:c r="K77" s="5"/>
      <x:c r="L77" s="5"/>
    </x:row>
    <x:row r="78">
      <x:c r="A78" s="7"/>
      <x:c r="B78" s="9" t="s">
        <x:v>129</x:v>
      </x:c>
      <x:c r="C78" s="12">
        <x:v>0</x:v>
      </x:c>
      <x:c r="D78" s="12">
        <x:v>1</x:v>
      </x:c>
      <x:c r="E78" s="12">
        <x:v>1</x:v>
      </x:c>
      <x:c r="F78" s="12">
        <x:v>0</x:v>
      </x:c>
      <x:c r="G78" s="12">
        <x:v>0</x:v>
      </x:c>
      <x:c r="H78" s="12">
        <x:v>0</x:v>
      </x:c>
      <x:c r="I78" s="5"/>
      <x:c r="J78" s="5"/>
      <x:c r="K78" s="5"/>
      <x:c r="L78" s="5"/>
    </x:row>
    <x:row r="79">
      <x:c r="A79" s="7"/>
      <x:c r="B79" s="9" t="s">
        <x:v>130</x:v>
      </x:c>
      <x:c r="C79" s="12">
        <x:v>0</x:v>
      </x:c>
      <x:c r="D79" s="12">
        <x:v>0</x:v>
      </x:c>
      <x:c r="E79" s="12">
        <x:v>0</x:v>
      </x:c>
      <x:c r="F79" s="12">
        <x:v>1</x:v>
      </x:c>
      <x:c r="G79" s="12">
        <x:v>1</x:v>
      </x:c>
      <x:c r="H79" s="12">
        <x:v>1</x:v>
      </x:c>
      <x:c r="I79" s="5"/>
      <x:c r="J79" s="5"/>
      <x:c r="K79" s="5"/>
      <x:c r="L79" s="5"/>
    </x:row>
    <x:row r="80">
      <x:c r="A80" s="7"/>
      <x:c r="B80" s="9" t="s">
        <x:v>131</x:v>
      </x:c>
      <x:c r="C80" s="12">
        <x:v>0</x:v>
      </x:c>
      <x:c r="D80" s="12">
        <x:v>1</x:v>
      </x:c>
      <x:c r="E80" s="12">
        <x:v>1</x:v>
      </x:c>
      <x:c r="F80" s="12">
        <x:v>1</x:v>
      </x:c>
      <x:c r="G80" s="12">
        <x:v>1</x:v>
      </x:c>
      <x:c r="H80" s="12">
        <x:v>1</x:v>
      </x:c>
      <x:c r="I80" s="5"/>
      <x:c r="J80" s="5"/>
      <x:c r="K80" s="5"/>
      <x:c r="L80" s="5"/>
    </x:row>
    <x:row r="81">
      <x:c r="A81" s="7"/>
      <x:c r="B81" s="9" t="s">
        <x:v>132</x:v>
      </x:c>
      <x:c r="C81" s="12">
        <x:v>0</x:v>
      </x:c>
      <x:c r="D81" s="12">
        <x:v>1</x:v>
      </x:c>
      <x:c r="E81" s="12">
        <x:v>1</x:v>
      </x:c>
      <x:c r="F81" s="12">
        <x:v>1</x:v>
      </x:c>
      <x:c r="G81" s="12">
        <x:v>1</x:v>
      </x:c>
      <x:c r="H81" s="12">
        <x:v>1</x:v>
      </x:c>
      <x:c r="I81" s="5"/>
      <x:c r="J81" s="5"/>
      <x:c r="K81" s="5"/>
      <x:c r="L81" s="5"/>
    </x:row>
    <x:row r="82">
      <x:c r="A82" s="7"/>
      <x:c r="B82" s="9" t="s">
        <x:v>133</x:v>
      </x:c>
      <x:c r="C82" s="12">
        <x:v>0</x:v>
      </x:c>
      <x:c r="D82" s="12">
        <x:v>1</x:v>
      </x:c>
      <x:c r="E82" s="12">
        <x:v>1</x:v>
      </x:c>
      <x:c r="F82" s="12">
        <x:v>1</x:v>
      </x:c>
      <x:c r="G82" s="12">
        <x:v>1</x:v>
      </x:c>
      <x:c r="H82" s="12">
        <x:v>1</x:v>
      </x:c>
      <x:c r="I82" s="5"/>
      <x:c r="J82" s="5"/>
      <x:c r="K82" s="5"/>
      <x:c r="L82" s="5"/>
    </x:row>
    <x:row r="83">
      <x:c r="A83" s="7"/>
      <x:c r="B83" s="9" t="s">
        <x:v>134</x:v>
      </x:c>
      <x:c r="C83" s="12">
        <x:v>1</x:v>
      </x:c>
      <x:c r="D83" s="12">
        <x:v>1</x:v>
      </x:c>
      <x:c r="E83" s="12">
        <x:v>1</x:v>
      </x:c>
      <x:c r="F83" s="12">
        <x:v>1</x:v>
      </x:c>
      <x:c r="G83" s="12">
        <x:v>1</x:v>
      </x:c>
      <x:c r="H83" s="12">
        <x:v>1</x:v>
      </x:c>
      <x:c r="I83" s="5"/>
      <x:c r="J83" s="5"/>
      <x:c r="K83" s="5"/>
      <x:c r="L83" s="5"/>
    </x:row>
    <x:row r="84">
      <x:c r="A84" s="7"/>
      <x:c r="B84" s="9" t="s">
        <x:v>135</x:v>
      </x:c>
      <x:c r="C84" s="12">
        <x:v>0</x:v>
      </x:c>
      <x:c r="D84" s="12">
        <x:v>0</x:v>
      </x:c>
      <x:c r="E84" s="12">
        <x:v>0</x:v>
      </x:c>
      <x:c r="F84" s="12">
        <x:v>0</x:v>
      </x:c>
      <x:c r="G84" s="12">
        <x:v>0</x:v>
      </x:c>
      <x:c r="H84" s="12">
        <x:v>1</x:v>
      </x:c>
      <x:c r="I84" s="5"/>
      <x:c r="J84" s="5"/>
      <x:c r="K84" s="5"/>
      <x:c r="L84" s="5"/>
    </x:row>
    <x:row r="85">
      <x:c r="B85" s="7"/>
      <x:c r="C85" s="7"/>
      <x:c r="D85" s="7"/>
      <x:c r="E85" s="7"/>
      <x:c r="F85" s="7"/>
      <x:c r="G85" s="7"/>
      <x:c r="H85" s="7"/>
      <x:c r="I85" s="5"/>
      <x:c r="J85" s="5"/>
      <x:c r="K85" s="5"/>
      <x:c r="L85" s="5"/>
    </x:row>
    <x:row r="86">
      <x:c r="A86" s="7"/>
      <x:c r="B86" s="8" t="s">
        <x:v>136</x:v>
      </x:c>
      <x:c r="C86" s="11" t="s">
        <x:v>137</x:v>
      </x:c>
      <x:c r="D86" s="7"/>
      <x:c r="I86" s="5"/>
      <x:c r="J86" s="5"/>
      <x:c r="K86" s="5"/>
      <x:c r="L86" s="5"/>
    </x:row>
    <x:row r="87">
      <x:c r="A87" s="7"/>
      <x:c r="B87" s="9" t="s">
        <x:v>138</x:v>
      </x:c>
      <x:c r="C87" s="9" t="s">
        <x:v>139</x:v>
      </x:c>
      <x:c r="D87" s="7"/>
      <x:c r="I87" s="5"/>
      <x:c r="J87" s="5"/>
      <x:c r="K87" s="5"/>
      <x:c r="L87" s="5"/>
    </x:row>
    <x:row r="88">
      <x:c r="A88" s="7"/>
      <x:c r="B88" s="10" t="s">
        <x:v>140</x:v>
      </x:c>
      <x:c r="C88" s="9" t="s">
        <x:v>141</x:v>
      </x:c>
      <x:c r="D88" s="7"/>
      <x:c r="I88" s="5"/>
      <x:c r="J88" s="5"/>
      <x:c r="K88" s="5"/>
      <x:c r="L88" s="5"/>
    </x:row>
    <x:row r="89">
      <x:c r="A89" s="7"/>
      <x:c r="B89" s="15" t="s">
        <x:v>142</x:v>
      </x:c>
      <x:c r="C89" s="14" t="s">
        <x:v>143</x:v>
      </x:c>
      <x:c r="D89" s="7"/>
      <x:c r="I89" s="5"/>
      <x:c r="J89" s="5"/>
      <x:c r="K89" s="5"/>
      <x:c r="L89" s="5"/>
    </x:row>
    <x:row r="90">
      <x:c r="A90" s="7"/>
      <x:c r="B90" s="45" t="s">
        <x:v>144</x:v>
      </x:c>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sheetView showGridLines="1" workbookViewId="0">
      <x:pane xSplit="3" ySplit="7" topLeftCell="D8" activePane="bottomRight" state="frozen"/>
    </x:sheetView>
  </x:sheetViews>
  <x:sheetFormatPr defaultRowHeight="16"/>
  <x:cols>
    <x:col min="1" max="1" width="4.174135684967041" hidden="0" customWidth="1"/>
    <x:col min="2" max="2" width="33.408451080322266" hidden="0" customWidth="1"/>
    <x:col min="3" max="3" width="14.478873252868652" hidden="0" customWidth="0"/>
    <x:col min="4" max="4" width="57.357234954833984" hidden="0" customWidth="1"/>
    <x:col min="5" max="5" width="14.816901206970215"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5.554417610168457" hidden="0" customWidth="1"/>
    <x:col min="12" max="12" width="15.492958068847656" hidden="0" customWidth="1"/>
    <x:col min="13" max="13" width="15.492958068847656"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492958068847656" hidden="0" customWidth="1"/>
    <x:col min="21" max="21" width="15.492958068847656" hidden="0" customWidth="1"/>
    <x:col min="22" max="22" width="15.492958068847656" hidden="0" customWidth="1"/>
    <x:col min="23" max="23" width="15.492958068847656" hidden="0" customWidth="1"/>
    <x:col min="24" max="24" width="15.492958068847656" hidden="0" customWidth="1"/>
    <x:col min="25" max="25" width="15.492958068847656" hidden="0" customWidth="1"/>
    <x:col min="26" max="26" width="15.492958068847656" hidden="0" customWidth="1"/>
    <x:col min="27" max="27" width="15.492958068847656" hidden="0" customWidth="1"/>
    <x:col min="28" max="28" width="15.492958068847656" hidden="0" customWidth="1"/>
    <x:col min="29" max="29" width="15.492958068847656" hidden="0" customWidth="1"/>
    <x:col min="30" max="30" width="15.492958068847656" hidden="0" customWidth="1"/>
    <x:col min="31" max="31" width="15.492958068847656" hidden="0" customWidth="1"/>
    <x:col min="32" max="32" width="15.492958068847656" hidden="0" customWidth="1"/>
    <x:col min="33" max="33" width="15.492958068847656" hidden="0" customWidth="1"/>
    <x:col min="34" max="34" width="15.492958068847656" hidden="0" customWidth="1"/>
    <x:col min="35" max="35" width="15.492958068847656" hidden="0" customWidth="1"/>
    <x:col min="36" max="36" width="15.492958068847656" hidden="0" customWidth="1"/>
    <x:col min="37" max="37" width="15.492958068847656" hidden="0" customWidth="1"/>
    <x:col min="38" max="38" width="15.492958068847656" hidden="0" customWidth="1"/>
    <x:col min="39" max="39" width="15.492958068847656" hidden="0" customWidth="1"/>
    <x:col min="40" max="40" width="15.492958068847656" hidden="0" customWidth="1"/>
  </x:cols>
  <x:sheetData>
    <x:row r="1">
      <x:c r="A1" s="48" t="s">
        <x:v>145</x:v>
      </x:c>
      <x:c r="B1" s="48"/>
      <x:c r="C1" s="48"/>
      <x:c r="D1" s="48"/>
      <x:c r="E1" s="49" t="s">
        <x:v>146</x:v>
      </x:c>
      <x:c r="F1" s="49"/>
      <x:c r="G1" s="49"/>
      <x:c r="H1" s="49"/>
      <x:c r="I1" s="49"/>
      <x:c r="J1" s="49"/>
      <x:c r="K1" s="50"/>
      <x:c r="L1" s="50"/>
      <x:c r="M1" s="50"/>
      <x:c r="N1" s="49" t="s">
        <x:v>147</x:v>
      </x:c>
      <x:c r="O1" s="49"/>
      <x:c r="P1" s="49"/>
      <x:c r="Q1" s="49"/>
      <x:c r="R1" s="49"/>
      <x:c r="S1" s="49"/>
      <x:c r="T1" s="49"/>
      <x:c r="U1" s="49"/>
      <x:c r="V1" s="49"/>
      <x:c r="W1" s="49"/>
      <x:c r="X1" s="49"/>
      <x:c r="Y1" s="49"/>
      <x:c r="Z1" s="51" t="s">
        <x:v>148</x:v>
      </x:c>
      <x:c r="AA1" s="51"/>
      <x:c r="AB1" s="51"/>
      <x:c r="AC1" s="51"/>
      <x:c r="AD1" s="51"/>
      <x:c r="AE1" s="51"/>
      <x:c r="AF1" s="51"/>
      <x:c r="AG1" s="51"/>
      <x:c r="AH1" s="51"/>
      <x:c r="AI1" s="51"/>
      <x:c r="AJ1" s="51"/>
      <x:c r="AK1" s="51"/>
      <x:c r="AL1" s="51"/>
      <x:c r="AM1" s="51"/>
      <x:c r="AN1" s="51"/>
    </x:row>
    <x:row r="2" ht="30.35714340209961" customHeight="1">
      <x:c r="A2" s="48"/>
      <x:c r="B2" s="48"/>
      <x:c r="C2" s="48"/>
      <x:c r="D2" s="48"/>
      <x:c r="E2" s="52" t="s">
        <x:v>149</x:v>
      </x:c>
      <x:c r="F2" s="52"/>
      <x:c r="G2" s="52"/>
      <x:c r="H2" s="52" t="s">
        <x:v>150</x:v>
      </x:c>
      <x:c r="I2" s="52"/>
      <x:c r="J2" s="53"/>
      <x:c r="K2" s="52" t="s">
        <x:v>151</x:v>
      </x:c>
      <x:c r="L2" s="52"/>
      <x:c r="M2" s="52"/>
      <x:c r="N2" s="54" t="s">
        <x:v>152</x:v>
      </x:c>
      <x:c r="O2" s="52"/>
      <x:c r="P2" s="52"/>
      <x:c r="Q2" s="52" t="s">
        <x:v>153</x:v>
      </x:c>
      <x:c r="R2" s="52"/>
      <x:c r="S2" s="52"/>
      <x:c r="T2" s="52" t="s">
        <x:v>154</x:v>
      </x:c>
      <x:c r="U2" s="52"/>
      <x:c r="V2" s="52"/>
      <x:c r="W2" s="52" t="s">
        <x:v>155</x:v>
      </x:c>
      <x:c r="X2" s="52"/>
      <x:c r="Y2" s="52"/>
      <x:c r="Z2" s="52" t="s">
        <x:v>156</x:v>
      </x:c>
      <x:c r="AA2" s="52"/>
      <x:c r="AB2" s="52"/>
      <x:c r="AC2" s="52" t="s">
        <x:v>157</x:v>
      </x:c>
      <x:c r="AD2" s="52"/>
      <x:c r="AE2" s="52"/>
      <x:c r="AF2" s="52" t="s">
        <x:v>158</x:v>
      </x:c>
      <x:c r="AG2" s="52"/>
      <x:c r="AH2" s="52"/>
      <x:c r="AI2" s="52" t="s">
        <x:v>159</x:v>
      </x:c>
      <x:c r="AJ2" s="52"/>
      <x:c r="AK2" s="52"/>
      <x:c r="AL2" s="52" t="s">
        <x:v>160</x:v>
      </x:c>
      <x:c r="AM2" s="52"/>
      <x:c r="AN2" s="52"/>
    </x:row>
    <x:row r="3">
      <x:c r="A3" s="55"/>
      <x:c r="B3" s="56" t="s">
        <x:v>161</x:v>
      </x:c>
      <x:c r="C3" s="57" t="s">
        <x:v>162</x:v>
      </x:c>
      <x:c r="D3" s="58" t="s">
        <x:v>163</x:v>
      </x:c>
      <x:c r="E3" s="57" t="s">
        <x:v>164</x:v>
      </x:c>
      <x:c r="F3" s="57"/>
      <x:c r="G3" s="57"/>
      <x:c r="H3" s="57" t="s">
        <x:v>165</x:v>
      </x:c>
      <x:c r="I3" s="57"/>
      <x:c r="J3" s="57"/>
      <x:c r="K3" s="59" t="s">
        <x:v>166</x:v>
      </x:c>
      <x:c r="L3" s="59"/>
      <x:c r="M3" s="59"/>
      <x:c r="N3" s="57" t="s">
        <x:v>167</x:v>
      </x:c>
      <x:c r="O3" s="57"/>
      <x:c r="P3" s="57"/>
      <x:c r="Q3" s="57" t="s">
        <x:v>168</x:v>
      </x:c>
      <x:c r="R3" s="57"/>
      <x:c r="S3" s="57"/>
      <x:c r="T3" s="57" t="s">
        <x:v>169</x:v>
      </x:c>
      <x:c r="U3" s="57"/>
      <x:c r="V3" s="57"/>
      <x:c r="W3" s="57" t="s">
        <x:v>170</x:v>
      </x:c>
      <x:c r="X3" s="57"/>
      <x:c r="Y3" s="57"/>
      <x:c r="Z3" s="57" t="s">
        <x:v>171</x:v>
      </x:c>
      <x:c r="AA3" s="57"/>
      <x:c r="AB3" s="57"/>
      <x:c r="AC3" s="57" t="s">
        <x:v>172</x:v>
      </x:c>
      <x:c r="AD3" s="57"/>
      <x:c r="AE3" s="57"/>
      <x:c r="AF3" s="57" t="s">
        <x:v>173</x:v>
      </x:c>
      <x:c r="AG3" s="57"/>
      <x:c r="AH3" s="57"/>
      <x:c r="AI3" s="57" t="s">
        <x:v>174</x:v>
      </x:c>
      <x:c r="AJ3" s="57"/>
      <x:c r="AK3" s="57"/>
      <x:c r="AL3" s="57" t="s">
        <x:v>175</x:v>
      </x:c>
      <x:c r="AM3" s="57"/>
      <x:c r="AN3" s="57"/>
    </x:row>
    <x:row r="4">
      <x:c r="A4" s="55"/>
      <x:c r="B4" s="60" t="s">
        <x:v>176</x:v>
      </x:c>
      <x:c r="C4" s="61"/>
      <x:c r="D4" s="62"/>
      <x:c r="E4" s="63" t="s">
        <x:v>177</x:v>
      </x:c>
      <x:c r="F4" s="64" t="s">
        <x:v>178</x:v>
      </x:c>
      <x:c r="G4" s="65" t="s">
        <x:v>179</x:v>
      </x:c>
      <x:c r="H4" s="63" t="s">
        <x:v>177</x:v>
      </x:c>
      <x:c r="I4" s="64" t="s">
        <x:v>178</x:v>
      </x:c>
      <x:c r="J4" s="65" t="s">
        <x:v>179</x:v>
      </x:c>
      <x:c r="K4" s="63" t="s">
        <x:v>177</x:v>
      </x:c>
      <x:c r="L4" s="64" t="s">
        <x:v>178</x:v>
      </x:c>
      <x:c r="M4" s="65" t="s">
        <x:v>179</x:v>
      </x:c>
      <x:c r="N4" s="63" t="s">
        <x:v>177</x:v>
      </x:c>
      <x:c r="O4" s="64" t="s">
        <x:v>178</x:v>
      </x:c>
      <x:c r="P4" s="65" t="s">
        <x:v>179</x:v>
      </x:c>
      <x:c r="Q4" s="63" t="s">
        <x:v>177</x:v>
      </x:c>
      <x:c r="R4" s="64" t="s">
        <x:v>178</x:v>
      </x:c>
      <x:c r="S4" s="65" t="s">
        <x:v>179</x:v>
      </x:c>
      <x:c r="T4" s="63" t="s">
        <x:v>177</x:v>
      </x:c>
      <x:c r="U4" s="64" t="s">
        <x:v>178</x:v>
      </x:c>
      <x:c r="V4" s="65" t="s">
        <x:v>179</x:v>
      </x:c>
      <x:c r="W4" s="63" t="s">
        <x:v>177</x:v>
      </x:c>
      <x:c r="X4" s="64" t="s">
        <x:v>178</x:v>
      </x:c>
      <x:c r="Y4" s="65" t="s">
        <x:v>179</x:v>
      </x:c>
      <x:c r="Z4" s="63" t="s">
        <x:v>177</x:v>
      </x:c>
      <x:c r="AA4" s="64" t="s">
        <x:v>178</x:v>
      </x:c>
      <x:c r="AB4" s="65" t="s">
        <x:v>179</x:v>
      </x:c>
      <x:c r="AC4" s="63" t="s">
        <x:v>177</x:v>
      </x:c>
      <x:c r="AD4" s="64" t="s">
        <x:v>178</x:v>
      </x:c>
      <x:c r="AE4" s="65" t="s">
        <x:v>179</x:v>
      </x:c>
      <x:c r="AF4" s="63" t="s">
        <x:v>177</x:v>
      </x:c>
      <x:c r="AG4" s="64" t="s">
        <x:v>178</x:v>
      </x:c>
      <x:c r="AH4" s="65" t="s">
        <x:v>179</x:v>
      </x:c>
      <x:c r="AI4" s="63" t="s">
        <x:v>177</x:v>
      </x:c>
      <x:c r="AJ4" s="64" t="s">
        <x:v>178</x:v>
      </x:c>
      <x:c r="AK4" s="65" t="s">
        <x:v>179</x:v>
      </x:c>
      <x:c r="AL4" s="63" t="s">
        <x:v>177</x:v>
      </x:c>
      <x:c r="AM4" s="64" t="s">
        <x:v>178</x:v>
      </x:c>
      <x:c r="AN4" s="65" t="s">
        <x:v>179</x:v>
      </x:c>
    </x:row>
    <x:row r="5" ht="64.94860076904297" customHeight="1">
      <x:c r="A5" s="55"/>
      <x:c r="B5" s="61" t="s">
        <x:v>180</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r="6" ht="18.682371139526367" customHeight="1">
      <x:c r="A6" s="66"/>
      <x:c r="B6" s="67" t="s">
        <x:v>181</x:v>
      </x:c>
      <x:c r="C6" s="68" t="s">
        <x:v>182</x:v>
      </x:c>
      <x:c r="D6" s="69" t="s">
        <x:v>183</x:v>
      </x:c>
      <x:c r="E6" s="70">
        <x:v>0.5</x:v>
      </x:c>
      <x:c r="F6" s="70">
        <x:v>0.5</x:v>
      </x:c>
      <x:c r="G6" s="71">
        <x:v>0</x:v>
      </x:c>
      <x:c r="H6" s="70">
        <x:v>0.5</x:v>
      </x:c>
      <x:c r="I6" s="70">
        <x:v>0.5</x:v>
      </x:c>
      <x:c r="J6" s="71">
        <x:v>0</x:v>
      </x:c>
      <x:c r="K6" s="70">
        <x:v>0.5</x:v>
      </x:c>
      <x:c r="L6" s="70">
        <x:v>0.5</x:v>
      </x:c>
      <x:c r="M6" s="71">
        <x:v>0</x:v>
      </x:c>
      <x:c r="N6" s="70">
        <x:v>0.5</x:v>
      </x:c>
      <x:c r="O6" s="70">
        <x:v>0.5</x:v>
      </x:c>
      <x:c r="P6" s="71">
        <x:v>0</x:v>
      </x:c>
      <x:c r="Q6" s="70">
        <x:v>0.5</x:v>
      </x:c>
      <x:c r="R6" s="70">
        <x:v>0.5</x:v>
      </x:c>
      <x:c r="S6" s="71">
        <x:v>0</x:v>
      </x:c>
      <x:c r="T6" s="70">
        <x:v>0.5</x:v>
      </x:c>
      <x:c r="U6" s="70">
        <x:v>0.5</x:v>
      </x:c>
      <x:c r="V6" s="71">
        <x:v>0</x:v>
      </x:c>
      <x:c r="W6" s="70">
        <x:v>0.5</x:v>
      </x:c>
      <x:c r="X6" s="70">
        <x:v>0.5</x:v>
      </x:c>
      <x:c r="Y6" s="71">
        <x:v>0</x:v>
      </x:c>
      <x:c r="Z6" s="70">
        <x:v>0.5</x:v>
      </x:c>
      <x:c r="AA6" s="70">
        <x:v>0.5</x:v>
      </x:c>
      <x:c r="AB6" s="71">
        <x:v>0</x:v>
      </x:c>
      <x:c r="AC6" s="70">
        <x:v>0.5</x:v>
      </x:c>
      <x:c r="AD6" s="70">
        <x:v>0.5</x:v>
      </x:c>
      <x:c r="AE6" s="71">
        <x:v>0</x:v>
      </x:c>
      <x:c r="AF6" s="70">
        <x:v>0.5</x:v>
      </x:c>
      <x:c r="AG6" s="70">
        <x:v>0.5</x:v>
      </x:c>
      <x:c r="AH6" s="71">
        <x:v>0</x:v>
      </x:c>
      <x:c r="AI6" s="70">
        <x:v>0.5</x:v>
      </x:c>
      <x:c r="AJ6" s="70">
        <x:v>0.5</x:v>
      </x:c>
      <x:c r="AK6" s="71">
        <x:v>0</x:v>
      </x:c>
      <x:c r="AL6" s="70">
        <x:v>0.5</x:v>
      </x:c>
      <x:c r="AM6" s="70">
        <x:v>0.5</x:v>
      </x:c>
      <x:c r="AN6" s="71">
        <x:v>0</x:v>
      </x:c>
    </x:row>
    <x:row r="7" ht="16.66666603088379" customHeight="1">
      <x:c r="A7" s="55"/>
      <x:c r="B7" s="67"/>
      <x:c r="C7" s="68"/>
      <x:c r="D7" s="72">
        <x:f t="shared" ref="D7:D8" si="0">SUM(E7:AN7)</x:f>
      </x:c>
      <x:c r="E7" s="73">
        <x:v>0</x:v>
      </x:c>
      <x:c r="F7" s="74"/>
      <x:c r="G7" s="74"/>
      <x:c r="H7" s="73">
        <x:v>0.01</x:v>
      </x:c>
      <x:c r="I7" s="73"/>
      <x:c r="J7" s="73"/>
      <x:c r="K7" s="73">
        <x:v>0.035</x:v>
      </x:c>
      <x:c r="L7" s="73"/>
      <x:c r="M7" s="73"/>
      <x:c r="N7" s="73">
        <x:v>0.03</x:v>
      </x:c>
      <x:c r="O7" s="73"/>
      <x:c r="P7" s="73"/>
      <x:c r="Q7" s="73">
        <x:v>0.09</x:v>
      </x:c>
      <x:c r="R7" s="73"/>
      <x:c r="S7" s="73"/>
      <x:c r="T7" s="73">
        <x:v>0.085</x:v>
      </x:c>
      <x:c r="U7" s="73"/>
      <x:c r="V7" s="73"/>
      <x:c r="W7" s="73">
        <x:v>0.115</x:v>
      </x:c>
      <x:c r="X7" s="73"/>
      <x:c r="Y7" s="73"/>
      <x:c r="Z7" s="73">
        <x:v>0.13</x:v>
      </x:c>
      <x:c r="AA7" s="73"/>
      <x:c r="AB7" s="73"/>
      <x:c r="AC7" s="73">
        <x:v>0.1</x:v>
      </x:c>
      <x:c r="AD7" s="73"/>
      <x:c r="AE7" s="73"/>
      <x:c r="AF7" s="73">
        <x:v>0.115</x:v>
      </x:c>
      <x:c r="AG7" s="73"/>
      <x:c r="AH7" s="73"/>
      <x:c r="AI7" s="73">
        <x:v>0.135</x:v>
      </x:c>
      <x:c r="AJ7" s="73"/>
      <x:c r="AK7" s="73"/>
      <x:c r="AL7" s="73">
        <x:v>0.155</x:v>
      </x:c>
      <x:c r="AM7" s="73"/>
      <x:c r="AN7" s="73"/>
    </x:row>
    <x:row r="8">
      <x:c r="A8" s="55">
        <x:v>1</x:v>
      </x:c>
      <x:c r="B8" s="75" t="s">
        <x:v>184</x:v>
      </x:c>
      <x:c r="C8" s="76">
        <x:f>C9</x:f>
      </x:c>
      <x:c r="D8" s="77">
        <x:f t="shared" si="0"/>
      </x:c>
      <x:c r="E8" s="78">
        <x:f>$C$8*E7</x:f>
      </x:c>
      <x:c r="F8" s="79"/>
      <x:c r="G8" s="79"/>
      <x:c r="H8" s="79">
        <x:f>$C$8*H7</x:f>
      </x:c>
      <x:c r="I8" s="79"/>
      <x:c r="J8" s="79"/>
      <x:c r="K8" s="79">
        <x:f>$C$8*K7</x:f>
      </x:c>
      <x:c r="L8" s="79"/>
      <x:c r="M8" s="79"/>
      <x:c r="N8" s="79">
        <x:f>$C$8*N7</x:f>
      </x:c>
      <x:c r="O8" s="79"/>
      <x:c r="P8" s="79"/>
      <x:c r="Q8" s="79">
        <x:f>$C$8*Q7</x:f>
      </x:c>
      <x:c r="R8" s="79"/>
      <x:c r="S8" s="79"/>
      <x:c r="T8" s="79">
        <x:f>$C$8*T7</x:f>
      </x:c>
      <x:c r="U8" s="79"/>
      <x:c r="V8" s="79"/>
      <x:c r="W8" s="79">
        <x:f>$C$8*W7</x:f>
      </x:c>
      <x:c r="X8" s="79"/>
      <x:c r="Y8" s="79"/>
      <x:c r="Z8" s="79">
        <x:f>$C$8*Z7</x:f>
      </x:c>
      <x:c r="AA8" s="79"/>
      <x:c r="AB8" s="79"/>
      <x:c r="AC8" s="79">
        <x:f>$C$8*AC7</x:f>
      </x:c>
      <x:c r="AD8" s="79"/>
      <x:c r="AE8" s="79"/>
      <x:c r="AF8" s="79">
        <x:f>$C$8*AF7</x:f>
      </x:c>
      <x:c r="AG8" s="79"/>
      <x:c r="AH8" s="79"/>
      <x:c r="AI8" s="79">
        <x:f>$C$8*AI7</x:f>
      </x:c>
      <x:c r="AJ8" s="79"/>
      <x:c r="AK8" s="79"/>
      <x:c r="AL8" s="79">
        <x:f>$C$8*AL7</x:f>
      </x:c>
      <x:c r="AM8" s="79"/>
      <x:c r="AN8" s="79"/>
    </x:row>
    <x:row r="9" ht="16.66666603088379" customHeight="1">
      <x:c r="A9" s="55">
        <x:v>1.1</x:v>
      </x:c>
      <x:c r="B9" s="80" t="s">
        <x:v>184</x:v>
      </x:c>
      <x:c r="C9" s="81">
        <x:v>190000000000</x:v>
      </x:c>
      <x:c r="D9" s="82" t="s">
        <x:v>185</x:v>
      </x:c>
      <x:c r="E9" s="83">
        <x:f>$E$8*E6</x:f>
      </x:c>
      <x:c r="F9" s="84">
        <x:f>$E$8*F6</x:f>
      </x:c>
      <x:c r="G9" s="84">
        <x:f>$E$8*G6</x:f>
      </x:c>
      <x:c r="H9" s="84">
        <x:f>$H$8*H6</x:f>
      </x:c>
      <x:c r="I9" s="84">
        <x:f>$H$8*I6</x:f>
      </x:c>
      <x:c r="J9" s="84">
        <x:f>$H$8*J6</x:f>
      </x:c>
      <x:c r="K9" s="84">
        <x:f>$K$8*K6</x:f>
      </x:c>
      <x:c r="L9" s="84">
        <x:f>$K$8*L6</x:f>
      </x:c>
      <x:c r="M9" s="84">
        <x:f>$K$8*M6</x:f>
      </x:c>
      <x:c r="N9" s="84">
        <x:f>$N$8*N6</x:f>
      </x:c>
      <x:c r="O9" s="84">
        <x:f>$N$8*O6</x:f>
      </x:c>
      <x:c r="P9" s="84">
        <x:f>$N$8*P6</x:f>
      </x:c>
      <x:c r="Q9" s="84">
        <x:f>$Q$8*Q6</x:f>
      </x:c>
      <x:c r="R9" s="84">
        <x:f>$Q$8*R6</x:f>
      </x:c>
      <x:c r="S9" s="84">
        <x:f>$Q$8*S6</x:f>
      </x:c>
      <x:c r="T9" s="84">
        <x:f>$T$8*T6</x:f>
      </x:c>
      <x:c r="U9" s="84">
        <x:f>$T$8*U6</x:f>
      </x:c>
      <x:c r="V9" s="84">
        <x:f>$T$8*V6</x:f>
      </x:c>
      <x:c r="W9" s="84">
        <x:f>$W$8*W6</x:f>
      </x:c>
      <x:c r="X9" s="84">
        <x:f>$W$8*X6</x:f>
      </x:c>
      <x:c r="Y9" s="84">
        <x:f>$W$8*Y6</x:f>
      </x:c>
      <x:c r="Z9" s="84">
        <x:f>$Z$8*Z6</x:f>
      </x:c>
      <x:c r="AA9" s="84">
        <x:f>$Z$8*AA6</x:f>
      </x:c>
      <x:c r="AB9" s="84">
        <x:f>$Z$8*AB6</x:f>
      </x:c>
      <x:c r="AC9" s="84">
        <x:f>$AC$8*AC6</x:f>
      </x:c>
      <x:c r="AD9" s="84">
        <x:f>$AC$8*AD6</x:f>
      </x:c>
      <x:c r="AE9" s="84">
        <x:f>$AC$8*AE6</x:f>
      </x:c>
      <x:c r="AF9" s="84">
        <x:f>$AF$8*AF6</x:f>
      </x:c>
      <x:c r="AG9" s="84">
        <x:f>$AF$8*AG6</x:f>
      </x:c>
      <x:c r="AH9" s="84">
        <x:f>$AF$8*AH6</x:f>
      </x:c>
      <x:c r="AI9" s="84">
        <x:f>$AI$8*AI6</x:f>
      </x:c>
      <x:c r="AJ9" s="84">
        <x:f>$AI$8*AJ6</x:f>
      </x:c>
      <x:c r="AK9" s="84">
        <x:f>$AI$8*AK6</x:f>
      </x:c>
      <x:c r="AL9" s="84">
        <x:f>$AL$8*AL6</x:f>
      </x:c>
      <x:c r="AM9" s="84">
        <x:f>$AL$8*AM6</x:f>
      </x:c>
      <x:c r="AN9" s="84">
        <x:f>$AL$8*AN6</x:f>
      </x:c>
    </x:row>
    <x:row r="10" ht="27.610942840576172" customHeight="1">
      <x:c r="A10" s="85">
        <x:v>1.2</x:v>
      </x:c>
      <x:c r="B10" s="86" t="s">
        <x:v>186</x:v>
      </x:c>
      <x:c r="C10" s="81">
        <x:f>SUM(E10:AN10)</x:f>
      </x:c>
      <x:c r="D10" s="82" t="s">
        <x:v>187</x:v>
      </x:c>
      <x:c r="E10" s="83">
        <x:f>E9*1.1</x:f>
      </x:c>
      <x:c r="F10" s="84">
        <x:f>F9*1.1</x:f>
      </x:c>
      <x:c r="G10" s="84">
        <x:f>G9*1.1</x:f>
      </x:c>
      <x:c r="H10" s="84">
        <x:f>H9*1.1</x:f>
      </x:c>
      <x:c r="I10" s="84">
        <x:f>I9*1.1</x:f>
      </x:c>
      <x:c r="J10" s="84">
        <x:f>J9*1.1</x:f>
      </x:c>
      <x:c r="K10" s="84">
        <x:f>K9*1.1</x:f>
      </x:c>
      <x:c r="L10" s="84">
        <x:f>L9*1.1</x:f>
      </x:c>
      <x:c r="M10" s="84">
        <x:f>M9*1.1</x:f>
      </x:c>
      <x:c r="N10" s="84">
        <x:f>N9*1.1</x:f>
      </x:c>
      <x:c r="O10" s="84">
        <x:f>O9*1.1</x:f>
      </x:c>
      <x:c r="P10" s="84">
        <x:f>P9*1.1</x:f>
      </x:c>
      <x:c r="Q10" s="84">
        <x:f>Q9*1.1</x:f>
      </x:c>
      <x:c r="R10" s="84">
        <x:f>R9*1.1</x:f>
      </x:c>
      <x:c r="S10" s="84">
        <x:f>S9*1.1</x:f>
      </x:c>
      <x:c r="T10" s="84">
        <x:f>T9*1.1</x:f>
      </x:c>
      <x:c r="U10" s="84">
        <x:f>U9*1.1</x:f>
      </x:c>
      <x:c r="V10" s="84">
        <x:f>V9*1.1</x:f>
      </x:c>
      <x:c r="W10" s="84">
        <x:f>W9*1.1</x:f>
      </x:c>
      <x:c r="X10" s="84">
        <x:f>X9*1.1</x:f>
      </x:c>
      <x:c r="Y10" s="84">
        <x:f>Y9*1.1</x:f>
      </x:c>
      <x:c r="Z10" s="84">
        <x:f>Z9*1.1</x:f>
      </x:c>
      <x:c r="AA10" s="84">
        <x:f>AA9*1.1</x:f>
      </x:c>
      <x:c r="AB10" s="84">
        <x:f>AB9*1.1</x:f>
      </x:c>
      <x:c r="AC10" s="84">
        <x:f>AC9*1.1</x:f>
      </x:c>
      <x:c r="AD10" s="84">
        <x:f>AD9*1.1</x:f>
      </x:c>
      <x:c r="AE10" s="84">
        <x:f>AE9*1.1</x:f>
      </x:c>
      <x:c r="AF10" s="84">
        <x:f>AF9*1.1</x:f>
      </x:c>
      <x:c r="AG10" s="84">
        <x:f>AG9*1.1</x:f>
      </x:c>
      <x:c r="AH10" s="84">
        <x:f>AH9*1.1</x:f>
      </x:c>
      <x:c r="AI10" s="84">
        <x:f>AI9*1.1</x:f>
      </x:c>
      <x:c r="AJ10" s="84">
        <x:f>AJ9*1.1</x:f>
      </x:c>
      <x:c r="AK10" s="84">
        <x:f>AK9*1.1</x:f>
      </x:c>
      <x:c r="AL10" s="84">
        <x:f>AL9*1.1</x:f>
      </x:c>
      <x:c r="AM10" s="84">
        <x:f>AM9*1.1</x:f>
      </x:c>
      <x:c r="AN10" s="84">
        <x:f>AN9*1.1</x:f>
      </x:c>
    </x:row>
    <x:row r="11">
      <x:c r="A11" s="85">
        <x:v>1.3</x:v>
      </x:c>
      <x:c r="B11" s="87" t="s">
        <x:v>188</x:v>
      </x:c>
      <x:c r="C11" s="81">
        <x:f>ROUND('Giá Needly đơn đầu'!I47*1.1,1)</x:f>
      </x:c>
      <x:c r="D11" s="82" t="s">
        <x:v>189</x:v>
      </x:c>
      <x:c r="E11" s="88">
        <x:f>$C$11</x:f>
      </x:c>
      <x:c r="F11" s="89">
        <x:f>$C$11</x:f>
      </x:c>
      <x:c r="G11" s="89">
        <x:f>$C$11</x:f>
      </x:c>
      <x:c r="H11" s="89">
        <x:f>$C$11</x:f>
      </x:c>
      <x:c r="I11" s="89">
        <x:f>$C$11</x:f>
      </x:c>
      <x:c r="J11" s="89">
        <x:f>$C$11</x:f>
      </x:c>
      <x:c r="K11" s="89">
        <x:f>$C$11</x:f>
      </x:c>
      <x:c r="L11" s="89">
        <x:f>$C$11</x:f>
      </x:c>
      <x:c r="M11" s="89">
        <x:f>$C$11</x:f>
      </x:c>
      <x:c r="N11" s="89">
        <x:f>$C$11</x:f>
      </x:c>
      <x:c r="O11" s="89">
        <x:f>$C$11</x:f>
      </x:c>
      <x:c r="P11" s="89">
        <x:f>$C$11</x:f>
      </x:c>
      <x:c r="Q11" s="89">
        <x:f>$C$11</x:f>
      </x:c>
      <x:c r="R11" s="89">
        <x:f>$C$11</x:f>
      </x:c>
      <x:c r="S11" s="89">
        <x:f>$C$11</x:f>
      </x:c>
      <x:c r="T11" s="89">
        <x:f>$C$11</x:f>
      </x:c>
      <x:c r="U11" s="89">
        <x:f>$C$11</x:f>
      </x:c>
      <x:c r="V11" s="89">
        <x:f>$C$11</x:f>
      </x:c>
      <x:c r="W11" s="89">
        <x:f>$C$11</x:f>
      </x:c>
      <x:c r="X11" s="89">
        <x:f>$C$11</x:f>
      </x:c>
      <x:c r="Y11" s="89">
        <x:f>$C$11</x:f>
      </x:c>
      <x:c r="Z11" s="89">
        <x:f>$C$11</x:f>
      </x:c>
      <x:c r="AA11" s="89">
        <x:f>$C$11</x:f>
      </x:c>
      <x:c r="AB11" s="89">
        <x:f>$C$11</x:f>
      </x:c>
      <x:c r="AC11" s="89">
        <x:f>$C$11</x:f>
      </x:c>
      <x:c r="AD11" s="89">
        <x:f>$C$11</x:f>
      </x:c>
      <x:c r="AE11" s="89">
        <x:f>$C$11</x:f>
      </x:c>
      <x:c r="AF11" s="89">
        <x:f>$C$11</x:f>
      </x:c>
      <x:c r="AG11" s="89">
        <x:f>$C$11</x:f>
      </x:c>
      <x:c r="AH11" s="89">
        <x:f>$C$11</x:f>
      </x:c>
      <x:c r="AI11" s="89">
        <x:f>$C$11</x:f>
      </x:c>
      <x:c r="AJ11" s="89">
        <x:f>$C$11</x:f>
      </x:c>
      <x:c r="AK11" s="89">
        <x:f>$C$11</x:f>
      </x:c>
      <x:c r="AL11" s="89">
        <x:f>$C$11</x:f>
      </x:c>
      <x:c r="AM11" s="89">
        <x:f>$C$11</x:f>
      </x:c>
      <x:c r="AN11" s="89">
        <x:f>$C$11</x:f>
      </x:c>
    </x:row>
    <x:row r="12" ht="28.571428298950195" customHeight="1">
      <x:c r="A12" s="55">
        <x:v>1.4</x:v>
      </x:c>
      <x:c r="B12" s="80" t="s">
        <x:v>190</x:v>
      </x:c>
      <x:c r="C12" s="90">
        <x:f>SUM(E12:AN12)</x:f>
      </x:c>
      <x:c r="D12" s="82" t="s">
        <x:v>191</x:v>
      </x:c>
      <x:c r="E12" s="91">
        <x:f>E10/E11</x:f>
      </x:c>
      <x:c r="F12" s="92">
        <x:f>F10/F11</x:f>
      </x:c>
      <x:c r="G12" s="92">
        <x:f>G10/G11</x:f>
      </x:c>
      <x:c r="H12" s="92">
        <x:f>H10/H11</x:f>
      </x:c>
      <x:c r="I12" s="92">
        <x:f>I10/I11</x:f>
      </x:c>
      <x:c r="J12" s="92">
        <x:f>J10/J11</x:f>
      </x:c>
      <x:c r="K12" s="92">
        <x:f>K10/K11</x:f>
      </x:c>
      <x:c r="L12" s="92">
        <x:f>L10/L11</x:f>
      </x:c>
      <x:c r="M12" s="92">
        <x:f>M10/M11</x:f>
      </x:c>
      <x:c r="N12" s="92">
        <x:f>N10/N11</x:f>
      </x:c>
      <x:c r="O12" s="92">
        <x:f>O10/O11</x:f>
      </x:c>
      <x:c r="P12" s="92">
        <x:f>P10/P11</x:f>
      </x:c>
      <x:c r="Q12" s="92">
        <x:f>Q10/Q11</x:f>
      </x:c>
      <x:c r="R12" s="92">
        <x:f>R10/R11</x:f>
      </x:c>
      <x:c r="S12" s="92">
        <x:f>S10/S11</x:f>
      </x:c>
      <x:c r="T12" s="92">
        <x:f>T10/T11</x:f>
      </x:c>
      <x:c r="U12" s="92">
        <x:f>U10/U11</x:f>
      </x:c>
      <x:c r="V12" s="92">
        <x:f>V10/V11</x:f>
      </x:c>
      <x:c r="W12" s="92">
        <x:f>W10/W11</x:f>
      </x:c>
      <x:c r="X12" s="92">
        <x:f>X10/X11</x:f>
      </x:c>
      <x:c r="Y12" s="92">
        <x:f>Y10/Y11</x:f>
      </x:c>
      <x:c r="Z12" s="92">
        <x:f>Z10/Z11</x:f>
      </x:c>
      <x:c r="AA12" s="92">
        <x:f>AA10/AA11</x:f>
      </x:c>
      <x:c r="AB12" s="92">
        <x:f>AB10/AB11</x:f>
      </x:c>
      <x:c r="AC12" s="92">
        <x:f>AC10/AC11</x:f>
      </x:c>
      <x:c r="AD12" s="92">
        <x:f>AD10/AD11</x:f>
      </x:c>
      <x:c r="AE12" s="92">
        <x:f>AE10/AE11</x:f>
      </x:c>
      <x:c r="AF12" s="92">
        <x:f>AF10/AF11</x:f>
      </x:c>
      <x:c r="AG12" s="92">
        <x:f>AG10/AG11</x:f>
      </x:c>
      <x:c r="AH12" s="92">
        <x:f>AH10/AH11</x:f>
      </x:c>
      <x:c r="AI12" s="92">
        <x:f>AI10/AI11</x:f>
      </x:c>
      <x:c r="AJ12" s="92">
        <x:f>AJ10/AJ11</x:f>
      </x:c>
      <x:c r="AK12" s="92">
        <x:f>AK10/AK11</x:f>
      </x:c>
      <x:c r="AL12" s="92">
        <x:f>AL10/AL11</x:f>
      </x:c>
      <x:c r="AM12" s="92">
        <x:f>AM10/AM11</x:f>
      </x:c>
      <x:c r="AN12" s="92">
        <x:f>AN10/AN11</x:f>
      </x:c>
    </x:row>
    <x:row r="13" ht="16.66666603088379" hidden="1" customHeight="1">
      <x:c r="A13" s="93"/>
      <x:c r="B13" s="94" t="s">
        <x:v>192</x:v>
      </x:c>
      <x:c r="C13" s="95">
        <x:f>C16</x:f>
      </x:c>
      <x:c r="D13" s="96"/>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r="14" ht="16.66666603088379" hidden="1" customHeight="1">
      <x:c r="A14" s="93"/>
      <x:c r="B14" s="80" t="s">
        <x:v>193</x:v>
      </x:c>
      <x:c r="C14" s="84">
        <x:f>C9*10%</x:f>
      </x:c>
      <x:c r="D14" s="98" t="s">
        <x:v>194</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r="15" ht="16.66666603088379" hidden="1" customHeight="1">
      <x:c r="A15" s="93"/>
      <x:c r="B15" s="80" t="s">
        <x:v>195</x:v>
      </x:c>
      <x:c r="C15" s="84">
        <x:f>C18*10%</x:f>
      </x:c>
      <x:c r="D15" s="98" t="s">
        <x:v>196</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r="16" ht="16.66666603088379" hidden="1" customHeight="1">
      <x:c r="A16" s="93"/>
      <x:c r="B16" s="80" t="s">
        <x:v>192</x:v>
      </x:c>
      <x:c r="C16" s="84">
        <x:f>C14-C15</x:f>
      </x:c>
      <x:c r="D16" s="98" t="s">
        <x:v>197</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r="17" ht="19.047618865966797" hidden="1" customHeight="1">
      <x:c r="A17" s="93"/>
      <x:c r="B17" s="94" t="s">
        <x:v>198</x:v>
      </x:c>
      <x:c r="C17" s="95">
        <x:f>C18</x:f>
      </x:c>
      <x:c r="D17" s="100"/>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r="18" ht="19.277606964111328" hidden="1" customHeight="1">
      <x:c r="A18" s="93"/>
      <x:c r="B18" s="80" t="s">
        <x:v>199</x:v>
      </x:c>
      <x:c r="C18" s="84">
        <x:f>2000000*27000</x:f>
      </x:c>
      <x:c r="D18" s="82"/>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r="19" ht="28.571428298950195" hidden="1" customHeight="1">
      <x:c r="A19" s="93"/>
      <x:c r="B19" s="80" t="s">
        <x:v>200</x:v>
      </x:c>
      <x:c r="C19" s="84">
        <x:f>ROUND('Giá Needly đơn đầu'!F47,1)</x:f>
      </x:c>
      <x:c r="D19" s="82" t="s">
        <x:v>201</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r="20" hidden="1">
      <x:c r="A20" s="93"/>
      <x:c r="B20" s="80" t="s">
        <x:v>202</x:v>
      </x:c>
      <x:c r="C20" s="102">
        <x:f>ROUND(C18/C19)</x:f>
      </x:c>
      <x:c r="D20" s="82" t="s">
        <x:v>203</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x:v>2</x:v>
      </x:c>
      <x:c r="B21" s="75" t="s">
        <x:v>204</x:v>
      </x:c>
      <x:c r="C21" s="104">
        <x:f>SUM(C22:C45)</x:f>
      </x:c>
      <x:c r="D21" s="105"/>
      <x:c r="E21" s="106">
        <x:f>E22+E24+E26+E28+E30+E32+E34+E36+E38+E44+E40+E42</x:f>
      </x:c>
      <x:c r="F21" s="106">
        <x:f>F22+F24+F26+F28+F30+F32+F34+F36+F38+F44+F40+F42</x:f>
      </x:c>
      <x:c r="G21" s="106">
        <x:f>G22+G24+G26+G28+G30+G32+G34+G36+G38+G44+G40+G42</x:f>
      </x:c>
      <x:c r="H21" s="106">
        <x:f>H22+H24+H26+H28+H30+H32+H34+H36+H38+H44+H40+H42</x:f>
      </x:c>
      <x:c r="I21" s="106">
        <x:f>I22+I24+I26+I28+I30+I32+I34+I36+I38+I44+I40+I42</x:f>
      </x:c>
      <x:c r="J21" s="106">
        <x:f>J22+J24+J26+J28+J30+J32+J34+J36+J38+J44+J40+J42</x:f>
      </x:c>
      <x:c r="K21" s="106">
        <x:f>K22+K24+K26+K28+K30+K32+K34+K36+K38+K44+K40+K42</x:f>
      </x:c>
      <x:c r="L21" s="106">
        <x:f>L22+L24+L26+L28+L30+L32+L34+L36+L38+L44+L40+L42</x:f>
      </x:c>
      <x:c r="M21" s="106">
        <x:f>M22+M24+M26+M28+M30+M32+M34+M36+M38+M44+M40+M42</x:f>
      </x:c>
      <x:c r="N21" s="106">
        <x:f>N22+N24+N26+N28+N30+N32+N34+N36+N38+N44+N40+N42</x:f>
      </x:c>
      <x:c r="O21" s="106">
        <x:f>O22+O24+O26+O28+O30+O32+O34+O36+O38+O44+O40+O42</x:f>
      </x:c>
      <x:c r="P21" s="106">
        <x:f>P22+P24+P26+P28+P30+P32+P34+P36+P38+P44+P40+P42</x:f>
      </x:c>
      <x:c r="Q21" s="106">
        <x:f>Q22+Q24+Q26+Q28+Q30+Q32+Q34+Q36+Q38+Q44+Q40+Q42</x:f>
      </x:c>
      <x:c r="R21" s="106">
        <x:f>R22+R24+R26+R28+R30+R32+R34+R36+R38+R44+R40+R42</x:f>
      </x:c>
      <x:c r="S21" s="106">
        <x:f>S22+S24+S26+S28+S30+S32+S34+S36+S38+S44+S40+S42</x:f>
      </x:c>
      <x:c r="T21" s="106">
        <x:f>T22+T24+T26+T28+T30+T32+T34+T36+T38+T44+T40+T42</x:f>
      </x:c>
      <x:c r="U21" s="106">
        <x:f>U22+U24+U26+U28+U30+U32+U34+U36+U38+U44+U40+U42</x:f>
      </x:c>
      <x:c r="V21" s="106">
        <x:f>V22+V24+V26+V28+V30+V32+V34+V36+V38+V44+V40+V42</x:f>
      </x:c>
      <x:c r="W21" s="106">
        <x:f>W22+W24+W26+W28+W30+W32+W34+W36+W38+W44+W40+W42</x:f>
      </x:c>
      <x:c r="X21" s="106">
        <x:f>X22+X24+X26+X28+X30+X32+X34+X36+X38+X44+X40+X42</x:f>
      </x:c>
      <x:c r="Y21" s="106">
        <x:f>Y22+Y24+Y26+Y28+Y30+Y32+Y34+Y36+Y38+Y44+Y40+Y42</x:f>
      </x:c>
      <x:c r="Z21" s="106">
        <x:f>Z22+Z24+Z26+Z28+Z30+Z32+Z34+Z36+Z38+Z44+Z40+Z42</x:f>
      </x:c>
      <x:c r="AA21" s="106">
        <x:f>AA22+AA24+AA26+AA28+AA30+AA32+AA34+AA36+AA38+AA44+AA40+AA42</x:f>
      </x:c>
      <x:c r="AB21" s="106">
        <x:f>AB22+AB24+AB26+AB28+AB30+AB32+AB34+AB36+AB38+AB44+AB40+AB42</x:f>
      </x:c>
      <x:c r="AC21" s="106">
        <x:f>AC22+AC24+AC26+AC28+AC30+AC32+AC34+AC36+AC38+AC44+AC40+AC42</x:f>
      </x:c>
      <x:c r="AD21" s="106">
        <x:f>AD22+AD24+AD26+AD28+AD30+AD32+AD34+AD36+AD38+AD44+AD40+AD42</x:f>
      </x:c>
      <x:c r="AE21" s="106">
        <x:f>AE22+AE24+AE26+AE28+AE30+AE32+AE34+AE36+AE38+AE44+AE40+AE42</x:f>
      </x:c>
      <x:c r="AF21" s="106">
        <x:f>AF22+AF24+AF26+AF28+AF30+AF32+AF34+AF36+AF38+AF44+AF40+AF42</x:f>
      </x:c>
      <x:c r="AG21" s="106">
        <x:f>AG22+AG24+AG26+AG28+AG30+AG32+AG34+AG36+AG38+AG44+AG40+AG42</x:f>
      </x:c>
      <x:c r="AH21" s="106">
        <x:f>AH22+AH24+AH26+AH28+AH30+AH32+AH34+AH36+AH38+AH44+AH40+AH42</x:f>
      </x:c>
      <x:c r="AI21" s="106">
        <x:f>AI22+AI24+AI26+AI28+AI30+AI32+AI34+AI36+AI38+AI44+AI40+AI42</x:f>
      </x:c>
      <x:c r="AJ21" s="106">
        <x:f>AJ22+AJ24+AJ26+AJ28+AJ30+AJ32+AJ34+AJ36+AJ38+AJ44+AJ40+AJ42</x:f>
      </x:c>
      <x:c r="AK21" s="106">
        <x:f>AK22+AK24+AK26+AK28+AK30+AK32+AK34+AK36+AK38+AK44+AK40+AK42</x:f>
      </x:c>
      <x:c r="AL21" s="106">
        <x:f>AL22+AL24+AL26+AL28+AL30+AL32+AL34+AL36+AL38+AL44+AL40+AL42</x:f>
      </x:c>
      <x:c r="AM21" s="106">
        <x:f>AM22+AM24+AM26+AM28+AM30+AM32+AM34+AM36+AM38+AM44+AM40+AM42</x:f>
      </x:c>
      <x:c r="AN21" s="106">
        <x:f>AN22+AN24+AN26+AN28+AN30+AN32+AN34+AN36+AN38+AN44+AN40+AN42</x:f>
      </x:c>
    </x:row>
    <x:row r="22">
      <x:c r="A22" s="107">
        <x:v>2.1</x:v>
      </x:c>
      <x:c r="B22" s="80" t="s">
        <x:v>205</x:v>
      </x:c>
      <x:c r="C22" s="108">
        <x:f>SUM(E22:AN22)</x:f>
      </x:c>
      <x:c r="D22" s="82" t="s">
        <x:v>201</x:v>
      </x:c>
      <x:c r="E22" s="109">
        <x:f>E12*E23</x:f>
      </x:c>
      <x:c r="F22" s="109">
        <x:f>F12*F23</x:f>
      </x:c>
      <x:c r="G22" s="109">
        <x:f>G12*G23</x:f>
      </x:c>
      <x:c r="H22" s="109">
        <x:f>H12*H23</x:f>
      </x:c>
      <x:c r="I22" s="109">
        <x:f>I12*I23</x:f>
      </x:c>
      <x:c r="J22" s="109">
        <x:f>J12*J23</x:f>
      </x:c>
      <x:c r="K22" s="109">
        <x:f>K12*K23</x:f>
      </x:c>
      <x:c r="L22" s="109">
        <x:f>L12*L23</x:f>
      </x:c>
      <x:c r="M22" s="109">
        <x:f>M12*M23</x:f>
      </x:c>
      <x:c r="N22" s="109">
        <x:f>N12*N23</x:f>
      </x:c>
      <x:c r="O22" s="109">
        <x:f>O12*O23</x:f>
      </x:c>
      <x:c r="P22" s="109">
        <x:f>P12*P23</x:f>
      </x:c>
      <x:c r="Q22" s="109">
        <x:f>Q12*Q23</x:f>
      </x:c>
      <x:c r="R22" s="109">
        <x:f>R12*R23</x:f>
      </x:c>
      <x:c r="S22" s="109">
        <x:f>S12*S23</x:f>
      </x:c>
      <x:c r="T22" s="109">
        <x:f>T12*T23</x:f>
      </x:c>
      <x:c r="U22" s="109">
        <x:f>U12*U23</x:f>
      </x:c>
      <x:c r="V22" s="109">
        <x:f>V12*V23</x:f>
      </x:c>
      <x:c r="W22" s="109">
        <x:f>W12*W23</x:f>
      </x:c>
      <x:c r="X22" s="109">
        <x:f>X12*X23</x:f>
      </x:c>
      <x:c r="Y22" s="109">
        <x:f>Y12*Y23</x:f>
      </x:c>
      <x:c r="Z22" s="109">
        <x:f>Z12*Z23</x:f>
      </x:c>
      <x:c r="AA22" s="109">
        <x:f>AA12*AA23</x:f>
      </x:c>
      <x:c r="AB22" s="109">
        <x:f>AB12*AB23</x:f>
      </x:c>
      <x:c r="AC22" s="109">
        <x:f>AC12*AC23</x:f>
      </x:c>
      <x:c r="AD22" s="109">
        <x:f>AD12*AD23</x:f>
      </x:c>
      <x:c r="AE22" s="109">
        <x:f>AE12*AE23</x:f>
      </x:c>
      <x:c r="AF22" s="109">
        <x:f>AF12*AF23</x:f>
      </x:c>
      <x:c r="AG22" s="109">
        <x:f>AG12*AG23</x:f>
      </x:c>
      <x:c r="AH22" s="109">
        <x:f>AH12*AH23</x:f>
      </x:c>
      <x:c r="AI22" s="109">
        <x:f>AI12*AI23</x:f>
      </x:c>
      <x:c r="AJ22" s="109">
        <x:f>AJ12*AJ23</x:f>
      </x:c>
      <x:c r="AK22" s="109">
        <x:f>AK12*AK23</x:f>
      </x:c>
      <x:c r="AL22" s="109">
        <x:f>AL12*AL23</x:f>
      </x:c>
      <x:c r="AM22" s="109">
        <x:f>AM12*AM23</x:f>
      </x:c>
      <x:c r="AN22" s="109">
        <x:f>AN12*AN23</x:f>
      </x:c>
    </x:row>
    <x:row r="23" ht="16.66666603088379" customHeight="1">
      <x:c r="A23" s="107"/>
      <x:c r="B23" s="110">
        <x:f>C19/C11</x:f>
      </x:c>
      <x:c r="C23" s="111"/>
      <x:c r="D23" s="82"/>
      <x:c r="E23" s="112">
        <x:f>$C$19</x:f>
      </x:c>
      <x:c r="F23" s="112">
        <x:f>$C$19</x:f>
      </x:c>
      <x:c r="G23" s="112">
        <x:f>$C$19</x:f>
      </x:c>
      <x:c r="H23" s="112">
        <x:f>$C$19</x:f>
      </x:c>
      <x:c r="I23" s="112">
        <x:f>$C$19</x:f>
      </x:c>
      <x:c r="J23" s="112">
        <x:f>$C$19</x:f>
      </x:c>
      <x:c r="K23" s="112">
        <x:f>$C$19</x:f>
      </x:c>
      <x:c r="L23" s="112">
        <x:f>$C$19</x:f>
      </x:c>
      <x:c r="M23" s="112">
        <x:f>$C$19</x:f>
      </x:c>
      <x:c r="N23" s="112">
        <x:f>$C$19</x:f>
      </x:c>
      <x:c r="O23" s="112">
        <x:f>$C$19</x:f>
      </x:c>
      <x:c r="P23" s="112">
        <x:f>$C$19</x:f>
      </x:c>
      <x:c r="Q23" s="112">
        <x:f>$C$19</x:f>
      </x:c>
      <x:c r="R23" s="112">
        <x:f>$C$19</x:f>
      </x:c>
      <x:c r="S23" s="112">
        <x:f>$C$19</x:f>
      </x:c>
      <x:c r="T23" s="112">
        <x:f>$C$19</x:f>
      </x:c>
      <x:c r="U23" s="112">
        <x:f>$C$19</x:f>
      </x:c>
      <x:c r="V23" s="112">
        <x:f>$C$19</x:f>
      </x:c>
      <x:c r="W23" s="112">
        <x:f>$C$19</x:f>
      </x:c>
      <x:c r="X23" s="112">
        <x:f>$C$19</x:f>
      </x:c>
      <x:c r="Y23" s="112">
        <x:f>$C$19</x:f>
      </x:c>
      <x:c r="Z23" s="112">
        <x:f>$C$19</x:f>
      </x:c>
      <x:c r="AA23" s="112">
        <x:f>$C$19</x:f>
      </x:c>
      <x:c r="AB23" s="112">
        <x:f>$C$19</x:f>
      </x:c>
      <x:c r="AC23" s="112">
        <x:f>$C$19</x:f>
      </x:c>
      <x:c r="AD23" s="112">
        <x:f>$C$19</x:f>
      </x:c>
      <x:c r="AE23" s="112">
        <x:f>$C$19</x:f>
      </x:c>
      <x:c r="AF23" s="112">
        <x:f>$C$19</x:f>
      </x:c>
      <x:c r="AG23" s="112">
        <x:f>$C$19</x:f>
      </x:c>
      <x:c r="AH23" s="112">
        <x:f>$C$19</x:f>
      </x:c>
      <x:c r="AI23" s="112">
        <x:f>$C$19</x:f>
      </x:c>
      <x:c r="AJ23" s="112">
        <x:f>$C$19</x:f>
      </x:c>
      <x:c r="AK23" s="112">
        <x:f>$C$19</x:f>
      </x:c>
      <x:c r="AL23" s="112">
        <x:f>$C$19</x:f>
      </x:c>
      <x:c r="AM23" s="112">
        <x:f>$C$19</x:f>
      </x:c>
      <x:c r="AN23" s="112">
        <x:f>$C$19</x:f>
      </x:c>
    </x:row>
    <x:row r="24">
      <x:c r="A24" s="107">
        <x:v>2.2</x:v>
      </x:c>
      <x:c r="B24" s="87" t="s">
        <x:v>206</x:v>
      </x:c>
      <x:c r="C24" s="108">
        <x:f>SUM(E24:AN24)</x:f>
      </x:c>
      <x:c r="D24" s="82" t="s">
        <x:v>207</x:v>
      </x:c>
      <x:c r="E24" s="109">
        <x:f>E$10*E25</x:f>
      </x:c>
      <x:c r="F24" s="109">
        <x:f>F$10*F25</x:f>
      </x:c>
      <x:c r="G24" s="109">
        <x:f>G$10*G25</x:f>
      </x:c>
      <x:c r="H24" s="109">
        <x:f>H$10*H25</x:f>
      </x:c>
      <x:c r="I24" s="109">
        <x:f>I$10*I25</x:f>
      </x:c>
      <x:c r="J24" s="109">
        <x:f>J$10*J25</x:f>
      </x:c>
      <x:c r="K24" s="109">
        <x:f>K$10*K25</x:f>
      </x:c>
      <x:c r="L24" s="109">
        <x:f>L$10*L25</x:f>
      </x:c>
      <x:c r="M24" s="109">
        <x:f>M$10*M25</x:f>
      </x:c>
      <x:c r="N24" s="109">
        <x:f>N$10*N25</x:f>
      </x:c>
      <x:c r="O24" s="109">
        <x:f>O$10*O25</x:f>
      </x:c>
      <x:c r="P24" s="109">
        <x:f>P$10*P25</x:f>
      </x:c>
      <x:c r="Q24" s="109">
        <x:f>Q$10*Q25</x:f>
      </x:c>
      <x:c r="R24" s="109">
        <x:f>R$10*R25</x:f>
      </x:c>
      <x:c r="S24" s="109">
        <x:f>S$10*S25</x:f>
      </x:c>
      <x:c r="T24" s="109">
        <x:f>T$10*T25</x:f>
      </x:c>
      <x:c r="U24" s="109">
        <x:f>U$10*U25</x:f>
      </x:c>
      <x:c r="V24" s="109">
        <x:f>V$10*V25</x:f>
      </x:c>
      <x:c r="W24" s="109">
        <x:f>W$10*W25</x:f>
      </x:c>
      <x:c r="X24" s="109">
        <x:f>X$10*X25</x:f>
      </x:c>
      <x:c r="Y24" s="109">
        <x:f>Y$10*Y25</x:f>
      </x:c>
      <x:c r="Z24" s="109">
        <x:f>Z$10*Z25</x:f>
      </x:c>
      <x:c r="AA24" s="109">
        <x:f>AA$10*AA25</x:f>
      </x:c>
      <x:c r="AB24" s="109">
        <x:f>AB$10*AB25</x:f>
      </x:c>
      <x:c r="AC24" s="109">
        <x:f>AC$10*AC25</x:f>
      </x:c>
      <x:c r="AD24" s="109">
        <x:f>AD$10*AD25</x:f>
      </x:c>
      <x:c r="AE24" s="109">
        <x:f>AE$10*AE25</x:f>
      </x:c>
      <x:c r="AF24" s="109">
        <x:f>AF$10*AF25</x:f>
      </x:c>
      <x:c r="AG24" s="109">
        <x:f>AG$10*AG25</x:f>
      </x:c>
      <x:c r="AH24" s="109">
        <x:f>AH$10*AH25</x:f>
      </x:c>
      <x:c r="AI24" s="109">
        <x:f>AI$10*AI25</x:f>
      </x:c>
      <x:c r="AJ24" s="109">
        <x:f>AJ$10*AJ25</x:f>
      </x:c>
      <x:c r="AK24" s="109">
        <x:f>AK$10*AK25</x:f>
      </x:c>
      <x:c r="AL24" s="109">
        <x:f>AL$10*AL25</x:f>
      </x:c>
      <x:c r="AM24" s="109">
        <x:f>AM$10*AM25</x:f>
      </x:c>
      <x:c r="AN24" s="109">
        <x:f>AN$10*AN25</x:f>
      </x:c>
    </x:row>
    <x:row r="25" ht="16.66666603088379" customHeight="1">
      <x:c r="A25" s="107"/>
      <x:c r="B25" s="113" t="s">
        <x:v>208</x:v>
      </x:c>
      <x:c r="C25" s="111"/>
      <x:c r="D25" s="114"/>
      <x:c r="E25" s="115">
        <x:v>0.208</x:v>
      </x:c>
      <x:c r="F25" s="115">
        <x:v>0.188</x:v>
      </x:c>
      <x:c r="G25" s="116"/>
      <x:c r="H25" s="115">
        <x:v>0.208</x:v>
      </x:c>
      <x:c r="I25" s="115">
        <x:v>0.188</x:v>
      </x:c>
      <x:c r="J25" s="116"/>
      <x:c r="K25" s="115">
        <x:v>0.208</x:v>
      </x:c>
      <x:c r="L25" s="115">
        <x:v>0.188</x:v>
      </x:c>
      <x:c r="M25" s="116"/>
      <x:c r="N25" s="115">
        <x:v>0.208</x:v>
      </x:c>
      <x:c r="O25" s="115">
        <x:v>0.188</x:v>
      </x:c>
      <x:c r="P25" s="116"/>
      <x:c r="Q25" s="117">
        <x:v>0.208</x:v>
      </x:c>
      <x:c r="R25" s="117">
        <x:v>0.188</x:v>
      </x:c>
      <x:c r="S25" s="116"/>
      <x:c r="T25" s="115">
        <x:v>0.208</x:v>
      </x:c>
      <x:c r="U25" s="115">
        <x:v>0.188</x:v>
      </x:c>
      <x:c r="V25" s="116"/>
      <x:c r="W25" s="115">
        <x:v>0.208</x:v>
      </x:c>
      <x:c r="X25" s="115">
        <x:v>0.188</x:v>
      </x:c>
      <x:c r="Y25" s="116"/>
      <x:c r="Z25" s="117">
        <x:v>0.208</x:v>
      </x:c>
      <x:c r="AA25" s="117">
        <x:v>0.188</x:v>
      </x:c>
      <x:c r="AB25" s="116"/>
      <x:c r="AC25" s="115">
        <x:v>0.208</x:v>
      </x:c>
      <x:c r="AD25" s="115">
        <x:v>0.188</x:v>
      </x:c>
      <x:c r="AE25" s="116"/>
      <x:c r="AF25" s="115">
        <x:v>0.208</x:v>
      </x:c>
      <x:c r="AG25" s="115">
        <x:v>0.188</x:v>
      </x:c>
      <x:c r="AH25" s="116"/>
      <x:c r="AI25" s="117">
        <x:v>0.208</x:v>
      </x:c>
      <x:c r="AJ25" s="117">
        <x:v>0.188</x:v>
      </x:c>
      <x:c r="AK25" s="116"/>
      <x:c r="AL25" s="115">
        <x:v>0.208</x:v>
      </x:c>
      <x:c r="AM25" s="115">
        <x:v>0.188</x:v>
      </x:c>
      <x:c r="AN25" s="116"/>
    </x:row>
    <x:row r="26" ht="14.299251556396484" customHeight="1">
      <x:c r="A26" s="107">
        <x:v>2.3</x:v>
      </x:c>
      <x:c r="B26" s="87" t="s">
        <x:v>209</x:v>
      </x:c>
      <x:c r="C26" s="108">
        <x:f>SUM(E26:AN26)</x:f>
      </x:c>
      <x:c r="D26" s="82" t="s">
        <x:v>210</x:v>
      </x:c>
      <x:c r="E26" s="109">
        <x:f>E$10*E27</x:f>
      </x:c>
      <x:c r="F26" s="109">
        <x:f>F$10*F27</x:f>
      </x:c>
      <x:c r="G26" s="109">
        <x:f>G$10*G27</x:f>
      </x:c>
      <x:c r="H26" s="109">
        <x:f>H$10*H27</x:f>
      </x:c>
      <x:c r="I26" s="109">
        <x:f>I$10*I27</x:f>
      </x:c>
      <x:c r="J26" s="109">
        <x:f>J$10*J27</x:f>
      </x:c>
      <x:c r="K26" s="109">
        <x:f>K$10*K27</x:f>
      </x:c>
      <x:c r="L26" s="109">
        <x:f>L$10*L27</x:f>
      </x:c>
      <x:c r="M26" s="109">
        <x:f>M$10*M27</x:f>
      </x:c>
      <x:c r="N26" s="109">
        <x:f>N$10*N27</x:f>
      </x:c>
      <x:c r="O26" s="109">
        <x:f>O$10*O27</x:f>
      </x:c>
      <x:c r="P26" s="109">
        <x:f>P$10*P27</x:f>
      </x:c>
      <x:c r="Q26" s="109">
        <x:f>Q$10*Q27</x:f>
      </x:c>
      <x:c r="R26" s="109">
        <x:f>R$10*R27</x:f>
      </x:c>
      <x:c r="S26" s="109">
        <x:f>S$10*S27</x:f>
      </x:c>
      <x:c r="T26" s="109">
        <x:f>T$10*T27</x:f>
      </x:c>
      <x:c r="U26" s="109">
        <x:f>U$10*U27</x:f>
      </x:c>
      <x:c r="V26" s="109">
        <x:f>V$10*V27</x:f>
      </x:c>
      <x:c r="W26" s="109">
        <x:f>W$10*W27</x:f>
      </x:c>
      <x:c r="X26" s="109">
        <x:f>X$10*X27</x:f>
      </x:c>
      <x:c r="Y26" s="109">
        <x:f>Y$10*Y27</x:f>
      </x:c>
      <x:c r="Z26" s="109">
        <x:f>Z$10*Z27</x:f>
      </x:c>
      <x:c r="AA26" s="109">
        <x:f>AA$10*AA27</x:f>
      </x:c>
      <x:c r="AB26" s="109">
        <x:f>AB$10*AB27</x:f>
      </x:c>
      <x:c r="AC26" s="109">
        <x:f>AC$10*AC27</x:f>
      </x:c>
      <x:c r="AD26" s="109">
        <x:f>AD$10*AD27</x:f>
      </x:c>
      <x:c r="AE26" s="109">
        <x:f>AE$10*AE27</x:f>
      </x:c>
      <x:c r="AF26" s="109">
        <x:f>AF$10*AF27</x:f>
      </x:c>
      <x:c r="AG26" s="109">
        <x:f>AG$10*AG27</x:f>
      </x:c>
      <x:c r="AH26" s="109">
        <x:f>AH$10*AH27</x:f>
      </x:c>
      <x:c r="AI26" s="109">
        <x:f>AI$10*AI27</x:f>
      </x:c>
      <x:c r="AJ26" s="109">
        <x:f>AJ$10*AJ27</x:f>
      </x:c>
      <x:c r="AK26" s="109">
        <x:f>AK$10*AK27</x:f>
      </x:c>
      <x:c r="AL26" s="109">
        <x:f>AL$10*AL27</x:f>
      </x:c>
      <x:c r="AM26" s="109">
        <x:f>AM$10*AM27</x:f>
      </x:c>
      <x:c r="AN26" s="109">
        <x:f>AN$10*AN27</x:f>
      </x:c>
    </x:row>
    <x:row r="27" ht="16.66666603088379" customHeight="1">
      <x:c r="A27" s="107"/>
      <x:c r="B27" s="113" t="s">
        <x:v>211</x:v>
      </x:c>
      <x:c r="C27" s="111"/>
      <x:c r="D27" s="114"/>
      <x:c r="E27" s="115">
        <x:v>0.06</x:v>
      </x:c>
      <x:c r="F27" s="115">
        <x:v>0.06</x:v>
      </x:c>
      <x:c r="G27" s="116"/>
      <x:c r="H27" s="115">
        <x:v>0.06</x:v>
      </x:c>
      <x:c r="I27" s="115">
        <x:v>0.06</x:v>
      </x:c>
      <x:c r="J27" s="116"/>
      <x:c r="K27" s="115">
        <x:v>0.06</x:v>
      </x:c>
      <x:c r="L27" s="115">
        <x:v>0.06</x:v>
      </x:c>
      <x:c r="M27" s="116"/>
      <x:c r="N27" s="115">
        <x:v>0.06</x:v>
      </x:c>
      <x:c r="O27" s="115">
        <x:v>0.06</x:v>
      </x:c>
      <x:c r="P27" s="116"/>
      <x:c r="Q27" s="117">
        <x:v>0.06</x:v>
      </x:c>
      <x:c r="R27" s="117">
        <x:v>0.06</x:v>
      </x:c>
      <x:c r="S27" s="116"/>
      <x:c r="T27" s="115">
        <x:v>0.06</x:v>
      </x:c>
      <x:c r="U27" s="115">
        <x:v>0.06</x:v>
      </x:c>
      <x:c r="V27" s="116"/>
      <x:c r="W27" s="115">
        <x:v>0.06</x:v>
      </x:c>
      <x:c r="X27" s="115">
        <x:v>0.06</x:v>
      </x:c>
      <x:c r="Y27" s="116"/>
      <x:c r="Z27" s="117">
        <x:v>0.06</x:v>
      </x:c>
      <x:c r="AA27" s="117">
        <x:v>0.06</x:v>
      </x:c>
      <x:c r="AB27" s="116"/>
      <x:c r="AC27" s="115">
        <x:v>0.06</x:v>
      </x:c>
      <x:c r="AD27" s="115">
        <x:v>0.06</x:v>
      </x:c>
      <x:c r="AE27" s="116"/>
      <x:c r="AF27" s="115">
        <x:v>0.06</x:v>
      </x:c>
      <x:c r="AG27" s="115">
        <x:v>0.06</x:v>
      </x:c>
      <x:c r="AH27" s="116"/>
      <x:c r="AI27" s="117">
        <x:v>0.06</x:v>
      </x:c>
      <x:c r="AJ27" s="117">
        <x:v>0.06</x:v>
      </x:c>
      <x:c r="AK27" s="116"/>
      <x:c r="AL27" s="115">
        <x:v>0.06</x:v>
      </x:c>
      <x:c r="AM27" s="115">
        <x:v>0.06</x:v>
      </x:c>
      <x:c r="AN27" s="116"/>
    </x:row>
    <x:row r="28" ht="26.799251556396484" customHeight="1">
      <x:c r="A28" s="107">
        <x:v>2.4</x:v>
      </x:c>
      <x:c r="B28" s="87" t="s">
        <x:v>212</x:v>
      </x:c>
      <x:c r="C28" s="108">
        <x:f>SUM(E28:AN28)</x:f>
      </x:c>
      <x:c r="D28" s="82" t="s">
        <x:v>213</x:v>
      </x:c>
      <x:c r="E28" s="109">
        <x:f>E$10*E29</x:f>
      </x:c>
      <x:c r="F28" s="109">
        <x:f>F$10*F29</x:f>
      </x:c>
      <x:c r="G28" s="109">
        <x:f>G$10*G29</x:f>
      </x:c>
      <x:c r="H28" s="109">
        <x:f>H$10*H29</x:f>
      </x:c>
      <x:c r="I28" s="109">
        <x:f>I$10*I29</x:f>
      </x:c>
      <x:c r="J28" s="109">
        <x:f>J$10*J29</x:f>
      </x:c>
      <x:c r="K28" s="109">
        <x:f>K$10*K29</x:f>
      </x:c>
      <x:c r="L28" s="109">
        <x:f>L$10*L29</x:f>
      </x:c>
      <x:c r="M28" s="109">
        <x:f>M$10*M29</x:f>
      </x:c>
      <x:c r="N28" s="109">
        <x:f>N$10*N29</x:f>
      </x:c>
      <x:c r="O28" s="109">
        <x:f>O$10*O29</x:f>
      </x:c>
      <x:c r="P28" s="109">
        <x:f>P$10*P29</x:f>
      </x:c>
      <x:c r="Q28" s="109">
        <x:f>Q$10*Q29</x:f>
      </x:c>
      <x:c r="R28" s="109">
        <x:f>R$10*R29</x:f>
      </x:c>
      <x:c r="S28" s="109">
        <x:f>S$10*S29</x:f>
      </x:c>
      <x:c r="T28" s="109">
        <x:f>T$10*T29</x:f>
      </x:c>
      <x:c r="U28" s="109">
        <x:f>U$10*U29</x:f>
      </x:c>
      <x:c r="V28" s="109">
        <x:f>V$10*V29</x:f>
      </x:c>
      <x:c r="W28" s="109">
        <x:f>W$10*W29</x:f>
      </x:c>
      <x:c r="X28" s="109">
        <x:f>X$10*X29</x:f>
      </x:c>
      <x:c r="Y28" s="109">
        <x:f>Y$10*Y29</x:f>
      </x:c>
      <x:c r="Z28" s="109">
        <x:f>Z$10*Z29</x:f>
      </x:c>
      <x:c r="AA28" s="109">
        <x:f>AA$10*AA29</x:f>
      </x:c>
      <x:c r="AB28" s="109">
        <x:f>AB$10*AB29</x:f>
      </x:c>
      <x:c r="AC28" s="109">
        <x:f>AC$10*AC29</x:f>
      </x:c>
      <x:c r="AD28" s="109">
        <x:f>AD$10*AD29</x:f>
      </x:c>
      <x:c r="AE28" s="109">
        <x:f>AE$10*AE29</x:f>
      </x:c>
      <x:c r="AF28" s="109">
        <x:f>AF$10*AF29</x:f>
      </x:c>
      <x:c r="AG28" s="109">
        <x:f>AG$10*AG29</x:f>
      </x:c>
      <x:c r="AH28" s="109">
        <x:f>AH$10*AH29</x:f>
      </x:c>
      <x:c r="AI28" s="109">
        <x:f>AI$10*AI29</x:f>
      </x:c>
      <x:c r="AJ28" s="109">
        <x:f>AJ$10*AJ29</x:f>
      </x:c>
      <x:c r="AK28" s="109">
        <x:f>AK$10*AK29</x:f>
      </x:c>
      <x:c r="AL28" s="109">
        <x:f>AL$10*AL29</x:f>
      </x:c>
      <x:c r="AM28" s="109">
        <x:f>AM$10*AM29</x:f>
      </x:c>
      <x:c r="AN28" s="109">
        <x:f>AN$10*AN29</x:f>
      </x:c>
    </x:row>
    <x:row r="29" ht="27.394489288330078" customHeight="1">
      <x:c r="A29" s="107"/>
      <x:c r="B29" s="113" t="s">
        <x:v>214</x:v>
      </x:c>
      <x:c r="C29" s="111"/>
      <x:c r="D29" s="82"/>
      <x:c r="E29" s="115">
        <x:v>0.03</x:v>
      </x:c>
      <x:c r="F29" s="115">
        <x:v>0.03</x:v>
      </x:c>
      <x:c r="G29" s="116"/>
      <x:c r="H29" s="115">
        <x:v>0.03</x:v>
      </x:c>
      <x:c r="I29" s="115">
        <x:v>0.03</x:v>
      </x:c>
      <x:c r="J29" s="116"/>
      <x:c r="K29" s="115">
        <x:v>0.03</x:v>
      </x:c>
      <x:c r="L29" s="115">
        <x:v>0.03</x:v>
      </x:c>
      <x:c r="M29" s="116"/>
      <x:c r="N29" s="115">
        <x:v>0.03</x:v>
      </x:c>
      <x:c r="O29" s="115">
        <x:v>0.03</x:v>
      </x:c>
      <x:c r="P29" s="116"/>
      <x:c r="Q29" s="117">
        <x:v>0.03</x:v>
      </x:c>
      <x:c r="R29" s="117">
        <x:v>0.03</x:v>
      </x:c>
      <x:c r="S29" s="116"/>
      <x:c r="T29" s="115">
        <x:v>0.03</x:v>
      </x:c>
      <x:c r="U29" s="115">
        <x:v>0.03</x:v>
      </x:c>
      <x:c r="V29" s="116"/>
      <x:c r="W29" s="115">
        <x:v>0.03</x:v>
      </x:c>
      <x:c r="X29" s="115">
        <x:v>0.03</x:v>
      </x:c>
      <x:c r="Y29" s="116"/>
      <x:c r="Z29" s="117">
        <x:v>0.03</x:v>
      </x:c>
      <x:c r="AA29" s="117">
        <x:v>0.03</x:v>
      </x:c>
      <x:c r="AB29" s="116"/>
      <x:c r="AC29" s="115">
        <x:v>0.03</x:v>
      </x:c>
      <x:c r="AD29" s="115">
        <x:v>0.03</x:v>
      </x:c>
      <x:c r="AE29" s="116"/>
      <x:c r="AF29" s="115">
        <x:v>0.03</x:v>
      </x:c>
      <x:c r="AG29" s="115">
        <x:v>0.03</x:v>
      </x:c>
      <x:c r="AH29" s="116"/>
      <x:c r="AI29" s="117">
        <x:v>0.03</x:v>
      </x:c>
      <x:c r="AJ29" s="117">
        <x:v>0.03</x:v>
      </x:c>
      <x:c r="AK29" s="116"/>
      <x:c r="AL29" s="115">
        <x:v>0.03</x:v>
      </x:c>
      <x:c r="AM29" s="115">
        <x:v>0.03</x:v>
      </x:c>
      <x:c r="AN29" s="116"/>
    </x:row>
    <x:row r="30" ht="27.394489288330078" customHeight="1">
      <x:c r="A30" s="107">
        <x:v>2.5</x:v>
      </x:c>
      <x:c r="B30" s="87" t="s">
        <x:v>215</x:v>
      </x:c>
      <x:c r="C30" s="108">
        <x:f>SUM(E30:AN30)</x:f>
      </x:c>
      <x:c r="D30" s="82" t="s">
        <x:v>216</x:v>
      </x:c>
      <x:c r="E30" s="109">
        <x:f>E$10*E31</x:f>
      </x:c>
      <x:c r="F30" s="109">
        <x:f>F$10*F31</x:f>
      </x:c>
      <x:c r="G30" s="109">
        <x:f>G$10*G31</x:f>
      </x:c>
      <x:c r="H30" s="109">
        <x:f>H$10*H31</x:f>
      </x:c>
      <x:c r="I30" s="109">
        <x:f>I$10*I31</x:f>
      </x:c>
      <x:c r="J30" s="109">
        <x:f>J$10*J31</x:f>
      </x:c>
      <x:c r="K30" s="109">
        <x:f>K$10*K31</x:f>
      </x:c>
      <x:c r="L30" s="109">
        <x:f>L$10*L31</x:f>
      </x:c>
      <x:c r="M30" s="109">
        <x:f>M$10*M31</x:f>
      </x:c>
      <x:c r="N30" s="109">
        <x:f>N$10*N31</x:f>
      </x:c>
      <x:c r="O30" s="109">
        <x:f>O$10*O31</x:f>
      </x:c>
      <x:c r="P30" s="109">
        <x:f>P$10*P31</x:f>
      </x:c>
      <x:c r="Q30" s="109">
        <x:f>Q$10*Q31</x:f>
      </x:c>
      <x:c r="R30" s="109">
        <x:f>R$10*R31</x:f>
      </x:c>
      <x:c r="S30" s="109">
        <x:f>S$10*S31</x:f>
      </x:c>
      <x:c r="T30" s="109">
        <x:f>T$10*T31</x:f>
      </x:c>
      <x:c r="U30" s="109">
        <x:f>U$10*U31</x:f>
      </x:c>
      <x:c r="V30" s="109">
        <x:f>V$10*V31</x:f>
      </x:c>
      <x:c r="W30" s="109">
        <x:f>W$10*W31</x:f>
      </x:c>
      <x:c r="X30" s="109">
        <x:f>X$10*X31</x:f>
      </x:c>
      <x:c r="Y30" s="109">
        <x:f>Y$10*Y31</x:f>
      </x:c>
      <x:c r="Z30" s="109">
        <x:f>Z$10*Z31</x:f>
      </x:c>
      <x:c r="AA30" s="109">
        <x:f>AA$10*AA31</x:f>
      </x:c>
      <x:c r="AB30" s="109">
        <x:f>AB$10*AB31</x:f>
      </x:c>
      <x:c r="AC30" s="109">
        <x:f>AC$10*AC31</x:f>
      </x:c>
      <x:c r="AD30" s="109">
        <x:f>AD$10*AD31</x:f>
      </x:c>
      <x:c r="AE30" s="109">
        <x:f>AE$10*AE31</x:f>
      </x:c>
      <x:c r="AF30" s="109">
        <x:f>AF$10*AF31</x:f>
      </x:c>
      <x:c r="AG30" s="109">
        <x:f>AG$10*AG31</x:f>
      </x:c>
      <x:c r="AH30" s="109">
        <x:f>AH$10*AH31</x:f>
      </x:c>
      <x:c r="AI30" s="109">
        <x:f>AI$10*AI31</x:f>
      </x:c>
      <x:c r="AJ30" s="109">
        <x:f>AJ$10*AJ31</x:f>
      </x:c>
      <x:c r="AK30" s="109">
        <x:f>AK$10*AK31</x:f>
      </x:c>
      <x:c r="AL30" s="109">
        <x:f>AL$10*AL31</x:f>
      </x:c>
      <x:c r="AM30" s="109">
        <x:f>AM$10*AM31</x:f>
      </x:c>
      <x:c r="AN30" s="109">
        <x:f>AN$10*AN31</x:f>
      </x:c>
    </x:row>
    <x:row r="31" ht="24.418298721313477" customHeight="1">
      <x:c r="A31" s="118"/>
      <x:c r="B31" s="113" t="s">
        <x:v>217</x:v>
      </x:c>
      <x:c r="C31" s="111"/>
      <x:c r="D31" s="82"/>
      <x:c r="E31" s="115">
        <x:v>0.05</x:v>
      </x:c>
      <x:c r="F31" s="115">
        <x:v>0.1</x:v>
      </x:c>
      <x:c r="G31" s="116"/>
      <x:c r="H31" s="115">
        <x:v>0.05</x:v>
      </x:c>
      <x:c r="I31" s="115">
        <x:v>0.1</x:v>
      </x:c>
      <x:c r="J31" s="116"/>
      <x:c r="K31" s="115">
        <x:v>0.05</x:v>
      </x:c>
      <x:c r="L31" s="115">
        <x:v>0.1</x:v>
      </x:c>
      <x:c r="M31" s="116"/>
      <x:c r="N31" s="115">
        <x:v>0.05</x:v>
      </x:c>
      <x:c r="O31" s="115">
        <x:v>0.1</x:v>
      </x:c>
      <x:c r="P31" s="116"/>
      <x:c r="Q31" s="117">
        <x:v>0.05</x:v>
      </x:c>
      <x:c r="R31" s="117">
        <x:v>0.1</x:v>
      </x:c>
      <x:c r="S31" s="116"/>
      <x:c r="T31" s="115">
        <x:v>0.05</x:v>
      </x:c>
      <x:c r="U31" s="115">
        <x:v>0.1</x:v>
      </x:c>
      <x:c r="V31" s="116"/>
      <x:c r="W31" s="115">
        <x:v>0.05</x:v>
      </x:c>
      <x:c r="X31" s="115">
        <x:v>0.1</x:v>
      </x:c>
      <x:c r="Y31" s="116"/>
      <x:c r="Z31" s="115">
        <x:v>0.05</x:v>
      </x:c>
      <x:c r="AA31" s="115">
        <x:v>0.1</x:v>
      </x:c>
      <x:c r="AB31" s="116"/>
      <x:c r="AC31" s="115">
        <x:v>0.05</x:v>
      </x:c>
      <x:c r="AD31" s="115">
        <x:v>0.1</x:v>
      </x:c>
      <x:c r="AE31" s="116"/>
      <x:c r="AF31" s="115">
        <x:v>0.05</x:v>
      </x:c>
      <x:c r="AG31" s="115">
        <x:v>0.1</x:v>
      </x:c>
      <x:c r="AH31" s="116"/>
      <x:c r="AI31" s="117">
        <x:v>0.05</x:v>
      </x:c>
      <x:c r="AJ31" s="117">
        <x:v>0.1</x:v>
      </x:c>
      <x:c r="AK31" s="116"/>
      <x:c r="AL31" s="115">
        <x:v>0.05</x:v>
      </x:c>
      <x:c r="AM31" s="115">
        <x:v>0.1</x:v>
      </x:c>
      <x:c r="AN31" s="116"/>
    </x:row>
    <x:row r="32" ht="24.418298721313477" customHeight="1">
      <x:c r="A32" s="107">
        <x:v>2.6</x:v>
      </x:c>
      <x:c r="B32" s="86" t="s">
        <x:v>218</x:v>
      </x:c>
      <x:c r="C32" s="108">
        <x:f>SUM(E32:AN32)</x:f>
      </x:c>
      <x:c r="D32" s="82" t="s">
        <x:v>219</x:v>
      </x:c>
      <x:c r="E32" s="109">
        <x:f>E$10*E33</x:f>
      </x:c>
      <x:c r="F32" s="109">
        <x:f>F$10*F33</x:f>
      </x:c>
      <x:c r="G32" s="109">
        <x:f>G$10*G33</x:f>
      </x:c>
      <x:c r="H32" s="109">
        <x:f>H$10*H33</x:f>
      </x:c>
      <x:c r="I32" s="109">
        <x:f>I$10*I33</x:f>
      </x:c>
      <x:c r="J32" s="109">
        <x:f>J$10*J33</x:f>
      </x:c>
      <x:c r="K32" s="109">
        <x:f>K$10*K33</x:f>
      </x:c>
      <x:c r="L32" s="109">
        <x:f>L$10*L33</x:f>
      </x:c>
      <x:c r="M32" s="109">
        <x:f>M$10*M33</x:f>
      </x:c>
      <x:c r="N32" s="109">
        <x:f>N$10*N33</x:f>
      </x:c>
      <x:c r="O32" s="109">
        <x:f>O$10*O33</x:f>
      </x:c>
      <x:c r="P32" s="109">
        <x:f>P$10*P33</x:f>
      </x:c>
      <x:c r="Q32" s="109">
        <x:f>Q$10*Q33</x:f>
      </x:c>
      <x:c r="R32" s="109">
        <x:f>R$10*R33</x:f>
      </x:c>
      <x:c r="S32" s="109">
        <x:f>S$10*S33</x:f>
      </x:c>
      <x:c r="T32" s="109">
        <x:f>T$10*T33</x:f>
      </x:c>
      <x:c r="U32" s="109">
        <x:f>U$10*U33</x:f>
      </x:c>
      <x:c r="V32" s="109">
        <x:f>V$10*V33</x:f>
      </x:c>
      <x:c r="W32" s="109">
        <x:f>W$10*W33</x:f>
      </x:c>
      <x:c r="X32" s="109">
        <x:f>X$10*X33</x:f>
      </x:c>
      <x:c r="Y32" s="109">
        <x:f>Y$10*Y33</x:f>
      </x:c>
      <x:c r="Z32" s="109">
        <x:f>Z$10*Z33</x:f>
      </x:c>
      <x:c r="AA32" s="109">
        <x:f>AA$10*AA33</x:f>
      </x:c>
      <x:c r="AB32" s="109">
        <x:f>AB$10*AB33</x:f>
      </x:c>
      <x:c r="AC32" s="109">
        <x:f>AC$10*AC33</x:f>
      </x:c>
      <x:c r="AD32" s="109">
        <x:f>AD$10*AD33</x:f>
      </x:c>
      <x:c r="AE32" s="109">
        <x:f>AE$10*AE33</x:f>
      </x:c>
      <x:c r="AF32" s="109">
        <x:f>AF$10*AF33</x:f>
      </x:c>
      <x:c r="AG32" s="109">
        <x:f>AG$10*AG33</x:f>
      </x:c>
      <x:c r="AH32" s="109">
        <x:f>AH$10*AH33</x:f>
      </x:c>
      <x:c r="AI32" s="109">
        <x:f>AI$10*AI33</x:f>
      </x:c>
      <x:c r="AJ32" s="109">
        <x:f>AJ$10*AJ33</x:f>
      </x:c>
      <x:c r="AK32" s="109">
        <x:f>AK$10*AK33</x:f>
      </x:c>
      <x:c r="AL32" s="109">
        <x:f>AL$10*AL33</x:f>
      </x:c>
      <x:c r="AM32" s="109">
        <x:f>AM$10*AM33</x:f>
      </x:c>
      <x:c r="AN32" s="109">
        <x:f>AN$10*AN33</x:f>
      </x:c>
    </x:row>
    <x:row r="33" ht="16.66666603088379" customHeight="1">
      <x:c r="A33" s="118"/>
      <x:c r="B33" s="119" t="s">
        <x:v>220</x:v>
      </x:c>
      <x:c r="C33" s="111"/>
      <x:c r="D33" s="82"/>
      <x:c r="E33" s="115">
        <x:v>0.1</x:v>
      </x:c>
      <x:c r="F33" s="115">
        <x:v>0.12</x:v>
      </x:c>
      <x:c r="G33" s="116"/>
      <x:c r="H33" s="115">
        <x:v>0.1</x:v>
      </x:c>
      <x:c r="I33" s="115">
        <x:v>0.12</x:v>
      </x:c>
      <x:c r="J33" s="116"/>
      <x:c r="K33" s="115">
        <x:v>0.1</x:v>
      </x:c>
      <x:c r="L33" s="115">
        <x:v>0.12</x:v>
      </x:c>
      <x:c r="M33" s="116"/>
      <x:c r="N33" s="115">
        <x:v>0.1</x:v>
      </x:c>
      <x:c r="O33" s="115">
        <x:v>0.12</x:v>
      </x:c>
      <x:c r="P33" s="116"/>
      <x:c r="Q33" s="117">
        <x:v>0.1</x:v>
      </x:c>
      <x:c r="R33" s="117">
        <x:v>0.12</x:v>
      </x:c>
      <x:c r="S33" s="116"/>
      <x:c r="T33" s="115">
        <x:v>0.1</x:v>
      </x:c>
      <x:c r="U33" s="115">
        <x:v>0.12</x:v>
      </x:c>
      <x:c r="V33" s="116"/>
      <x:c r="W33" s="115">
        <x:v>0.1</x:v>
      </x:c>
      <x:c r="X33" s="115">
        <x:v>0.12</x:v>
      </x:c>
      <x:c r="Y33" s="116"/>
      <x:c r="Z33" s="117">
        <x:v>0.1</x:v>
      </x:c>
      <x:c r="AA33" s="117">
        <x:v>0.12</x:v>
      </x:c>
      <x:c r="AB33" s="116"/>
      <x:c r="AC33" s="115">
        <x:v>0.1</x:v>
      </x:c>
      <x:c r="AD33" s="115">
        <x:v>0.12</x:v>
      </x:c>
      <x:c r="AE33" s="116"/>
      <x:c r="AF33" s="115">
        <x:v>0.1</x:v>
      </x:c>
      <x:c r="AG33" s="115">
        <x:v>0.12</x:v>
      </x:c>
      <x:c r="AH33" s="116"/>
      <x:c r="AI33" s="117">
        <x:v>0.1</x:v>
      </x:c>
      <x:c r="AJ33" s="117">
        <x:v>0.12</x:v>
      </x:c>
      <x:c r="AK33" s="116"/>
      <x:c r="AL33" s="115">
        <x:v>0.1</x:v>
      </x:c>
      <x:c r="AM33" s="115">
        <x:v>0.12</x:v>
      </x:c>
      <x:c r="AN33" s="116"/>
    </x:row>
    <x:row r="34">
      <x:c r="A34" s="107">
        <x:v>2.7</x:v>
      </x:c>
      <x:c r="B34" s="120" t="s">
        <x:v>221</x:v>
      </x:c>
      <x:c r="C34" s="108">
        <x:f>SUM(E34:AN34)</x:f>
      </x:c>
      <x:c r="D34" s="82" t="s">
        <x:v>222</x:v>
      </x:c>
      <x:c r="E34" s="109">
        <x:f>E$12*E35</x:f>
      </x:c>
      <x:c r="F34" s="109">
        <x:f>F$12*F35</x:f>
      </x:c>
      <x:c r="G34" s="109">
        <x:f>G$12*G35</x:f>
      </x:c>
      <x:c r="H34" s="109">
        <x:f>H$12*H35</x:f>
      </x:c>
      <x:c r="I34" s="109">
        <x:f>I$12*I35</x:f>
      </x:c>
      <x:c r="J34" s="109">
        <x:f>J$12*J35</x:f>
      </x:c>
      <x:c r="K34" s="109">
        <x:f>K$12*K35</x:f>
      </x:c>
      <x:c r="L34" s="109">
        <x:f>L$12*L35</x:f>
      </x:c>
      <x:c r="M34" s="109">
        <x:f>M$12*M35</x:f>
      </x:c>
      <x:c r="N34" s="109">
        <x:f>N$12*N35</x:f>
      </x:c>
      <x:c r="O34" s="109">
        <x:f>O$12*O35</x:f>
      </x:c>
      <x:c r="P34" s="109">
        <x:f>P$12*P35</x:f>
      </x:c>
      <x:c r="Q34" s="109">
        <x:f>Q$12*Q35</x:f>
      </x:c>
      <x:c r="R34" s="109">
        <x:f>R$12*R35</x:f>
      </x:c>
      <x:c r="S34" s="109">
        <x:f>S$12*S35</x:f>
      </x:c>
      <x:c r="T34" s="109">
        <x:f>T$12*T35</x:f>
      </x:c>
      <x:c r="U34" s="109">
        <x:f>U$12*U35</x:f>
      </x:c>
      <x:c r="V34" s="109">
        <x:f>V$12*V35</x:f>
      </x:c>
      <x:c r="W34" s="109">
        <x:f>W$12*W35</x:f>
      </x:c>
      <x:c r="X34" s="109">
        <x:f>X$12*X35</x:f>
      </x:c>
      <x:c r="Y34" s="109">
        <x:f>Y$12*Y35</x:f>
      </x:c>
      <x:c r="Z34" s="109">
        <x:f>Z$12*Z35</x:f>
      </x:c>
      <x:c r="AA34" s="109">
        <x:f>AA$12*AA35</x:f>
      </x:c>
      <x:c r="AB34" s="109">
        <x:f>AB$12*AB35</x:f>
      </x:c>
      <x:c r="AC34" s="109">
        <x:f>AC$12*AC35</x:f>
      </x:c>
      <x:c r="AD34" s="109">
        <x:f>AD$12*AD35</x:f>
      </x:c>
      <x:c r="AE34" s="109">
        <x:f>AE$12*AE35</x:f>
      </x:c>
      <x:c r="AF34" s="109">
        <x:f>AF$12*AF35</x:f>
      </x:c>
      <x:c r="AG34" s="109">
        <x:f>AG$12*AG35</x:f>
      </x:c>
      <x:c r="AH34" s="109">
        <x:f>AH$12*AH35</x:f>
      </x:c>
      <x:c r="AI34" s="109">
        <x:f>AI$12*AI35</x:f>
      </x:c>
      <x:c r="AJ34" s="109">
        <x:f>AJ$12*AJ35</x:f>
      </x:c>
      <x:c r="AK34" s="109">
        <x:f>AK$12*AK35</x:f>
      </x:c>
      <x:c r="AL34" s="109">
        <x:f>AL$12*AL35</x:f>
      </x:c>
      <x:c r="AM34" s="109">
        <x:f>AM$12*AM35</x:f>
      </x:c>
      <x:c r="AN34" s="109">
        <x:f>AN$12*AN35</x:f>
      </x:c>
    </x:row>
    <x:row r="35" ht="16.66666603088379" customHeight="1">
      <x:c r="A35" s="118"/>
      <x:c r="B35" s="113" t="s">
        <x:v>223</x:v>
      </x:c>
      <x:c r="C35" s="111"/>
      <x:c r="D35" s="82"/>
      <x:c r="E35" s="112">
        <x:v>2700</x:v>
      </x:c>
      <x:c r="F35" s="112">
        <x:v>2700</x:v>
      </x:c>
      <x:c r="G35" s="112">
        <x:v>2700</x:v>
      </x:c>
      <x:c r="H35" s="112">
        <x:v>2700</x:v>
      </x:c>
      <x:c r="I35" s="112">
        <x:v>2700</x:v>
      </x:c>
      <x:c r="J35" s="112">
        <x:v>2700</x:v>
      </x:c>
      <x:c r="K35" s="112">
        <x:v>2700</x:v>
      </x:c>
      <x:c r="L35" s="112">
        <x:v>2700</x:v>
      </x:c>
      <x:c r="M35" s="112">
        <x:v>2700</x:v>
      </x:c>
      <x:c r="N35" s="112">
        <x:v>2700</x:v>
      </x:c>
      <x:c r="O35" s="112">
        <x:v>2700</x:v>
      </x:c>
      <x:c r="P35" s="112">
        <x:v>2700</x:v>
      </x:c>
      <x:c r="Q35" s="112">
        <x:v>2700</x:v>
      </x:c>
      <x:c r="R35" s="112">
        <x:v>2700</x:v>
      </x:c>
      <x:c r="S35" s="112">
        <x:v>2700</x:v>
      </x:c>
      <x:c r="T35" s="112">
        <x:v>2700</x:v>
      </x:c>
      <x:c r="U35" s="112">
        <x:v>2700</x:v>
      </x:c>
      <x:c r="V35" s="112">
        <x:v>2700</x:v>
      </x:c>
      <x:c r="W35" s="112">
        <x:v>2700</x:v>
      </x:c>
      <x:c r="X35" s="112">
        <x:v>2700</x:v>
      </x:c>
      <x:c r="Y35" s="112">
        <x:v>2700</x:v>
      </x:c>
      <x:c r="Z35" s="112">
        <x:v>2700</x:v>
      </x:c>
      <x:c r="AA35" s="112">
        <x:v>2700</x:v>
      </x:c>
      <x:c r="AB35" s="112">
        <x:v>2700</x:v>
      </x:c>
      <x:c r="AC35" s="112">
        <x:v>2700</x:v>
      </x:c>
      <x:c r="AD35" s="112">
        <x:v>2700</x:v>
      </x:c>
      <x:c r="AE35" s="112">
        <x:v>2700</x:v>
      </x:c>
      <x:c r="AF35" s="112">
        <x:v>2700</x:v>
      </x:c>
      <x:c r="AG35" s="112">
        <x:v>2700</x:v>
      </x:c>
      <x:c r="AH35" s="112">
        <x:v>2700</x:v>
      </x:c>
      <x:c r="AI35" s="112">
        <x:v>2700</x:v>
      </x:c>
      <x:c r="AJ35" s="112">
        <x:v>2700</x:v>
      </x:c>
      <x:c r="AK35" s="112">
        <x:v>2700</x:v>
      </x:c>
      <x:c r="AL35" s="112">
        <x:v>2700</x:v>
      </x:c>
      <x:c r="AM35" s="112">
        <x:v>2700</x:v>
      </x:c>
      <x:c r="AN35" s="112">
        <x:v>2700</x:v>
      </x:c>
    </x:row>
    <x:row r="36">
      <x:c r="A36" s="55">
        <x:v>2.8</x:v>
      </x:c>
      <x:c r="B36" s="120" t="s">
        <x:v>224</x:v>
      </x:c>
      <x:c r="C36" s="108">
        <x:f>SUM(E36:AN36)</x:f>
      </x:c>
      <x:c r="D36" s="82" t="s">
        <x:v>225</x:v>
      </x:c>
      <x:c r="E36" s="109">
        <x:f>E$12*E37</x:f>
      </x:c>
      <x:c r="F36" s="109">
        <x:f>F$12*F37</x:f>
      </x:c>
      <x:c r="G36" s="109">
        <x:f>G$12*G37</x:f>
      </x:c>
      <x:c r="H36" s="109">
        <x:f>H$12*H37</x:f>
      </x:c>
      <x:c r="I36" s="109">
        <x:f>I$12*I37</x:f>
      </x:c>
      <x:c r="J36" s="109">
        <x:f>J$12*J37</x:f>
      </x:c>
      <x:c r="K36" s="109">
        <x:f>K$12*K37</x:f>
      </x:c>
      <x:c r="L36" s="109">
        <x:f>L$12*L37</x:f>
      </x:c>
      <x:c r="M36" s="109">
        <x:f>M$12*M37</x:f>
      </x:c>
      <x:c r="N36" s="109">
        <x:f>N$12*N37</x:f>
      </x:c>
      <x:c r="O36" s="109">
        <x:f>O$12*O37</x:f>
      </x:c>
      <x:c r="P36" s="109">
        <x:f>P$12*P37</x:f>
      </x:c>
      <x:c r="Q36" s="109">
        <x:f>Q$12*Q37</x:f>
      </x:c>
      <x:c r="R36" s="109">
        <x:f>R$12*R37</x:f>
      </x:c>
      <x:c r="S36" s="109">
        <x:f>S$12*S37</x:f>
      </x:c>
      <x:c r="T36" s="109">
        <x:f>T$12*T37</x:f>
      </x:c>
      <x:c r="U36" s="109">
        <x:f>U$12*U37</x:f>
      </x:c>
      <x:c r="V36" s="109">
        <x:f>V$12*V37</x:f>
      </x:c>
      <x:c r="W36" s="109">
        <x:f>W$12*W37</x:f>
      </x:c>
      <x:c r="X36" s="109">
        <x:f>X$12*X37</x:f>
      </x:c>
      <x:c r="Y36" s="109">
        <x:f>Y$12*Y37</x:f>
      </x:c>
      <x:c r="Z36" s="109">
        <x:f>Z$12*Z37</x:f>
      </x:c>
      <x:c r="AA36" s="109">
        <x:f>AA$12*AA37</x:f>
      </x:c>
      <x:c r="AB36" s="109">
        <x:f>AB$12*AB37</x:f>
      </x:c>
      <x:c r="AC36" s="109">
        <x:f>AC$12*AC37</x:f>
      </x:c>
      <x:c r="AD36" s="109">
        <x:f>AD$12*AD37</x:f>
      </x:c>
      <x:c r="AE36" s="109">
        <x:f>AE$12*AE37</x:f>
      </x:c>
      <x:c r="AF36" s="109">
        <x:f>AF$12*AF37</x:f>
      </x:c>
      <x:c r="AG36" s="109">
        <x:f>AG$12*AG37</x:f>
      </x:c>
      <x:c r="AH36" s="109">
        <x:f>AH$12*AH37</x:f>
      </x:c>
      <x:c r="AI36" s="109">
        <x:f>AI$12*AI37</x:f>
      </x:c>
      <x:c r="AJ36" s="109">
        <x:f>AJ$12*AJ37</x:f>
      </x:c>
      <x:c r="AK36" s="109">
        <x:f>AK$12*AK37</x:f>
      </x:c>
      <x:c r="AL36" s="109">
        <x:f>AL$12*AL37</x:f>
      </x:c>
      <x:c r="AM36" s="109">
        <x:f>AM$12*AM37</x:f>
      </x:c>
      <x:c r="AN36" s="109">
        <x:f>AN$12*AN37</x:f>
      </x:c>
    </x:row>
    <x:row r="37" ht="16.66666603088379" customHeight="1">
      <x:c r="A37" s="93"/>
      <x:c r="B37" s="113" t="s">
        <x:v>226</x:v>
      </x:c>
      <x:c r="C37" s="111"/>
      <x:c r="D37" s="82"/>
      <x:c r="E37" s="112">
        <x:v>3000</x:v>
      </x:c>
      <x:c r="F37" s="112">
        <x:v>3000</x:v>
      </x:c>
      <x:c r="G37" s="112">
        <x:v>3000</x:v>
      </x:c>
      <x:c r="H37" s="112">
        <x:v>3000</x:v>
      </x:c>
      <x:c r="I37" s="112">
        <x:v>3000</x:v>
      </x:c>
      <x:c r="J37" s="112">
        <x:v>3000</x:v>
      </x:c>
      <x:c r="K37" s="112">
        <x:v>3000</x:v>
      </x:c>
      <x:c r="L37" s="112">
        <x:v>3000</x:v>
      </x:c>
      <x:c r="M37" s="112">
        <x:v>3000</x:v>
      </x:c>
      <x:c r="N37" s="112">
        <x:v>3000</x:v>
      </x:c>
      <x:c r="O37" s="112">
        <x:v>3000</x:v>
      </x:c>
      <x:c r="P37" s="112">
        <x:v>3000</x:v>
      </x:c>
      <x:c r="Q37" s="112">
        <x:v>3000</x:v>
      </x:c>
      <x:c r="R37" s="112">
        <x:v>3000</x:v>
      </x:c>
      <x:c r="S37" s="112">
        <x:v>3000</x:v>
      </x:c>
      <x:c r="T37" s="112">
        <x:v>3000</x:v>
      </x:c>
      <x:c r="U37" s="112">
        <x:v>3000</x:v>
      </x:c>
      <x:c r="V37" s="112">
        <x:v>3000</x:v>
      </x:c>
      <x:c r="W37" s="112">
        <x:v>3000</x:v>
      </x:c>
      <x:c r="X37" s="112">
        <x:v>3000</x:v>
      </x:c>
      <x:c r="Y37" s="112">
        <x:v>3000</x:v>
      </x:c>
      <x:c r="Z37" s="112">
        <x:v>3000</x:v>
      </x:c>
      <x:c r="AA37" s="112">
        <x:v>3000</x:v>
      </x:c>
      <x:c r="AB37" s="112">
        <x:v>3000</x:v>
      </x:c>
      <x:c r="AC37" s="112">
        <x:v>3000</x:v>
      </x:c>
      <x:c r="AD37" s="112">
        <x:v>3000</x:v>
      </x:c>
      <x:c r="AE37" s="112">
        <x:v>3000</x:v>
      </x:c>
      <x:c r="AF37" s="112">
        <x:v>3000</x:v>
      </x:c>
      <x:c r="AG37" s="112">
        <x:v>3000</x:v>
      </x:c>
      <x:c r="AH37" s="112">
        <x:v>3000</x:v>
      </x:c>
      <x:c r="AI37" s="112">
        <x:v>3000</x:v>
      </x:c>
      <x:c r="AJ37" s="112">
        <x:v>3000</x:v>
      </x:c>
      <x:c r="AK37" s="112">
        <x:v>3000</x:v>
      </x:c>
      <x:c r="AL37" s="112">
        <x:v>3000</x:v>
      </x:c>
      <x:c r="AM37" s="112">
        <x:v>3000</x:v>
      </x:c>
      <x:c r="AN37" s="112">
        <x:v>3000</x:v>
      </x:c>
    </x:row>
    <x:row r="38">
      <x:c r="A38" s="55">
        <x:v>2.9</x:v>
      </x:c>
      <x:c r="B38" s="121" t="s">
        <x:v>227</x:v>
      </x:c>
      <x:c r="C38" s="108">
        <x:f>SUM(E38:AN38)</x:f>
      </x:c>
      <x:c r="D38" s="122" t="s">
        <x:v>228</x:v>
      </x:c>
      <x:c r="E38" s="109">
        <x:f>E$12*E39</x:f>
      </x:c>
      <x:c r="F38" s="109">
        <x:f>F$12*F39</x:f>
      </x:c>
      <x:c r="G38" s="109">
        <x:f>G$12*G39</x:f>
      </x:c>
      <x:c r="H38" s="109">
        <x:f>H$12*H39</x:f>
      </x:c>
      <x:c r="I38" s="109">
        <x:f>I$12*I39</x:f>
      </x:c>
      <x:c r="J38" s="109">
        <x:f>J$12*J39</x:f>
      </x:c>
      <x:c r="K38" s="109">
        <x:f>K$12*K39</x:f>
      </x:c>
      <x:c r="L38" s="109">
        <x:f>L$12*L39</x:f>
      </x:c>
      <x:c r="M38" s="109">
        <x:f>M$12*M39</x:f>
      </x:c>
      <x:c r="N38" s="109">
        <x:f>N$12*N39</x:f>
      </x:c>
      <x:c r="O38" s="109">
        <x:f>O$12*O39</x:f>
      </x:c>
      <x:c r="P38" s="109">
        <x:f>P$12*P39</x:f>
      </x:c>
      <x:c r="Q38" s="109">
        <x:f>Q$12*Q39</x:f>
      </x:c>
      <x:c r="R38" s="109">
        <x:f>R$12*R39</x:f>
      </x:c>
      <x:c r="S38" s="109">
        <x:f>S$12*S39</x:f>
      </x:c>
      <x:c r="T38" s="109">
        <x:f>T$12*T39</x:f>
      </x:c>
      <x:c r="U38" s="109">
        <x:f>U$12*U39</x:f>
      </x:c>
      <x:c r="V38" s="109">
        <x:f>V$12*V39</x:f>
      </x:c>
      <x:c r="W38" s="109">
        <x:f>W$12*W39</x:f>
      </x:c>
      <x:c r="X38" s="109">
        <x:f>X$12*X39</x:f>
      </x:c>
      <x:c r="Y38" s="109">
        <x:f>Y$12*Y39</x:f>
      </x:c>
      <x:c r="Z38" s="109">
        <x:f>Z$12*Z39</x:f>
      </x:c>
      <x:c r="AA38" s="109">
        <x:f>AA$12*AA39</x:f>
      </x:c>
      <x:c r="AB38" s="109">
        <x:f>AB$12*AB39</x:f>
      </x:c>
      <x:c r="AC38" s="109">
        <x:f>AC$12*AC39</x:f>
      </x:c>
      <x:c r="AD38" s="109">
        <x:f>AD$12*AD39</x:f>
      </x:c>
      <x:c r="AE38" s="109">
        <x:f>AE$12*AE39</x:f>
      </x:c>
      <x:c r="AF38" s="109">
        <x:f>AF$12*AF39</x:f>
      </x:c>
      <x:c r="AG38" s="109">
        <x:f>AG$12*AG39</x:f>
      </x:c>
      <x:c r="AH38" s="109">
        <x:f>AH$12*AH39</x:f>
      </x:c>
      <x:c r="AI38" s="109">
        <x:f>AI$12*AI39</x:f>
      </x:c>
      <x:c r="AJ38" s="109">
        <x:f>AJ$12*AJ39</x:f>
      </x:c>
      <x:c r="AK38" s="109">
        <x:f>AK$12*AK39</x:f>
      </x:c>
      <x:c r="AL38" s="109">
        <x:f>AL$12*AL39</x:f>
      </x:c>
      <x:c r="AM38" s="109">
        <x:f>AM$12*AM39</x:f>
      </x:c>
      <x:c r="AN38" s="109">
        <x:f>AN$12*AN39</x:f>
      </x:c>
    </x:row>
    <x:row r="39" ht="16.66666603088379" customHeight="1">
      <x:c r="A39" s="93"/>
      <x:c r="B39" s="123" t="s">
        <x:v>229</x:v>
      </x:c>
      <x:c r="C39" s="111"/>
      <x:c r="D39" s="122"/>
      <x:c r="E39" s="112">
        <x:v>4000</x:v>
      </x:c>
      <x:c r="F39" s="112">
        <x:v>4000</x:v>
      </x:c>
      <x:c r="G39" s="112">
        <x:v>4000</x:v>
      </x:c>
      <x:c r="H39" s="112">
        <x:v>4000</x:v>
      </x:c>
      <x:c r="I39" s="112">
        <x:v>4000</x:v>
      </x:c>
      <x:c r="J39" s="112">
        <x:v>4000</x:v>
      </x:c>
      <x:c r="K39" s="112">
        <x:v>4000</x:v>
      </x:c>
      <x:c r="L39" s="112">
        <x:v>4000</x:v>
      </x:c>
      <x:c r="M39" s="112">
        <x:v>4000</x:v>
      </x:c>
      <x:c r="N39" s="112">
        <x:v>4000</x:v>
      </x:c>
      <x:c r="O39" s="112">
        <x:v>4000</x:v>
      </x:c>
      <x:c r="P39" s="112">
        <x:v>4000</x:v>
      </x:c>
      <x:c r="Q39" s="112">
        <x:v>4000</x:v>
      </x:c>
      <x:c r="R39" s="112">
        <x:v>4000</x:v>
      </x:c>
      <x:c r="S39" s="112">
        <x:v>4000</x:v>
      </x:c>
      <x:c r="T39" s="112">
        <x:v>4000</x:v>
      </x:c>
      <x:c r="U39" s="112">
        <x:v>4000</x:v>
      </x:c>
      <x:c r="V39" s="112">
        <x:v>4000</x:v>
      </x:c>
      <x:c r="W39" s="112">
        <x:v>4000</x:v>
      </x:c>
      <x:c r="X39" s="112">
        <x:v>4000</x:v>
      </x:c>
      <x:c r="Y39" s="112">
        <x:v>4000</x:v>
      </x:c>
      <x:c r="Z39" s="112">
        <x:v>4000</x:v>
      </x:c>
      <x:c r="AA39" s="112">
        <x:v>4000</x:v>
      </x:c>
      <x:c r="AB39" s="112">
        <x:v>4000</x:v>
      </x:c>
      <x:c r="AC39" s="112">
        <x:v>4000</x:v>
      </x:c>
      <x:c r="AD39" s="112">
        <x:v>4000</x:v>
      </x:c>
      <x:c r="AE39" s="112">
        <x:v>4000</x:v>
      </x:c>
      <x:c r="AF39" s="112">
        <x:v>4000</x:v>
      </x:c>
      <x:c r="AG39" s="112">
        <x:v>4000</x:v>
      </x:c>
      <x:c r="AH39" s="112">
        <x:v>4000</x:v>
      </x:c>
      <x:c r="AI39" s="112">
        <x:v>4000</x:v>
      </x:c>
      <x:c r="AJ39" s="112">
        <x:v>4000</x:v>
      </x:c>
      <x:c r="AK39" s="112">
        <x:v>4000</x:v>
      </x:c>
      <x:c r="AL39" s="112">
        <x:v>4000</x:v>
      </x:c>
      <x:c r="AM39" s="112">
        <x:v>4000</x:v>
      </x:c>
      <x:c r="AN39" s="112">
        <x:v>4000</x:v>
      </x:c>
    </x:row>
    <x:row r="40" ht="27.9761905670166" customHeight="1">
      <x:c r="A40" s="124">
        <x:v>2.1</x:v>
      </x:c>
      <x:c r="B40" s="125" t="s">
        <x:v>230</x:v>
      </x:c>
      <x:c r="C40" s="108">
        <x:f>SUM(E40:AN40)</x:f>
      </x:c>
      <x:c r="D40" s="122" t="s">
        <x:v>231</x:v>
      </x:c>
      <x:c r="E40" s="109">
        <x:f>E$12*E41</x:f>
      </x:c>
      <x:c r="F40" s="109">
        <x:f>F$12*F41</x:f>
      </x:c>
      <x:c r="G40" s="109">
        <x:f>G$12*G41</x:f>
      </x:c>
      <x:c r="H40" s="109">
        <x:f>H$12*H41</x:f>
      </x:c>
      <x:c r="I40" s="109">
        <x:f>I$12*I41</x:f>
      </x:c>
      <x:c r="J40" s="109">
        <x:f>J$12*J41</x:f>
      </x:c>
      <x:c r="K40" s="109">
        <x:f>K$12*K41</x:f>
      </x:c>
      <x:c r="L40" s="109">
        <x:f>L$12*L41</x:f>
      </x:c>
      <x:c r="M40" s="109">
        <x:f>M$12*M41</x:f>
      </x:c>
      <x:c r="N40" s="109">
        <x:f>N$12*N41</x:f>
      </x:c>
      <x:c r="O40" s="109">
        <x:f>O$12*O41</x:f>
      </x:c>
      <x:c r="P40" s="109">
        <x:f>P$12*P41</x:f>
      </x:c>
      <x:c r="Q40" s="109">
        <x:f>Q$12*Q41</x:f>
      </x:c>
      <x:c r="R40" s="109">
        <x:f>R$12*R41</x:f>
      </x:c>
      <x:c r="S40" s="109">
        <x:f>S$12*S41</x:f>
      </x:c>
      <x:c r="T40" s="109">
        <x:f>T$12*T41</x:f>
      </x:c>
      <x:c r="U40" s="109">
        <x:f>U$12*U41</x:f>
      </x:c>
      <x:c r="V40" s="109">
        <x:f>V$12*V41</x:f>
      </x:c>
      <x:c r="W40" s="109">
        <x:f>W$12*W41</x:f>
      </x:c>
      <x:c r="X40" s="109">
        <x:f>X$12*X41</x:f>
      </x:c>
      <x:c r="Y40" s="109">
        <x:f>Y$12*Y41</x:f>
      </x:c>
      <x:c r="Z40" s="109">
        <x:f>Z$12*Z41</x:f>
      </x:c>
      <x:c r="AA40" s="109">
        <x:f>AA$12*AA41</x:f>
      </x:c>
      <x:c r="AB40" s="109">
        <x:f>AB$12*AB41</x:f>
      </x:c>
      <x:c r="AC40" s="109">
        <x:f>AC$12*AC41</x:f>
      </x:c>
      <x:c r="AD40" s="109">
        <x:f>AD$12*AD41</x:f>
      </x:c>
      <x:c r="AE40" s="109">
        <x:f>AE$12*AE41</x:f>
      </x:c>
      <x:c r="AF40" s="109">
        <x:f>AF$12*AF41</x:f>
      </x:c>
      <x:c r="AG40" s="109">
        <x:f>AG$12*AG41</x:f>
      </x:c>
      <x:c r="AH40" s="109">
        <x:f>AH$12*AH41</x:f>
      </x:c>
      <x:c r="AI40" s="109">
        <x:f>AI$12*AI41</x:f>
      </x:c>
      <x:c r="AJ40" s="109">
        <x:f>AJ$12*AJ41</x:f>
      </x:c>
      <x:c r="AK40" s="109">
        <x:f>AK$12*AK41</x:f>
      </x:c>
      <x:c r="AL40" s="109">
        <x:f>AL$12*AL41</x:f>
      </x:c>
      <x:c r="AM40" s="109">
        <x:f>AM$12*AM41</x:f>
      </x:c>
      <x:c r="AN40" s="109">
        <x:f>AN$12*AN41</x:f>
      </x:c>
    </x:row>
    <x:row r="41" ht="33.92856979370117" customHeight="1">
      <x:c r="A41" s="124"/>
      <x:c r="B41" s="123" t="s">
        <x:v>232</x:v>
      </x:c>
      <x:c r="C41" s="111"/>
      <x:c r="D41" s="122"/>
      <x:c r="E41" s="126">
        <x:v>6000</x:v>
      </x:c>
      <x:c r="F41" s="126">
        <x:v>6000</x:v>
      </x:c>
      <x:c r="G41" s="126">
        <x:v>6000</x:v>
      </x:c>
      <x:c r="H41" s="126">
        <x:v>6000</x:v>
      </x:c>
      <x:c r="I41" s="126">
        <x:v>6000</x:v>
      </x:c>
      <x:c r="J41" s="126">
        <x:v>6000</x:v>
      </x:c>
      <x:c r="K41" s="126">
        <x:v>6000</x:v>
      </x:c>
      <x:c r="L41" s="126">
        <x:v>6000</x:v>
      </x:c>
      <x:c r="M41" s="126">
        <x:v>6000</x:v>
      </x:c>
      <x:c r="N41" s="126">
        <x:v>6000</x:v>
      </x:c>
      <x:c r="O41" s="126">
        <x:v>6000</x:v>
      </x:c>
      <x:c r="P41" s="126">
        <x:v>6000</x:v>
      </x:c>
      <x:c r="Q41" s="126">
        <x:v>6000</x:v>
      </x:c>
      <x:c r="R41" s="126">
        <x:v>6000</x:v>
      </x:c>
      <x:c r="S41" s="126">
        <x:v>6000</x:v>
      </x:c>
      <x:c r="T41" s="126">
        <x:v>6000</x:v>
      </x:c>
      <x:c r="U41" s="126">
        <x:v>6000</x:v>
      </x:c>
      <x:c r="V41" s="126">
        <x:v>6000</x:v>
      </x:c>
      <x:c r="W41" s="126">
        <x:v>6000</x:v>
      </x:c>
      <x:c r="X41" s="126">
        <x:v>6000</x:v>
      </x:c>
      <x:c r="Y41" s="126">
        <x:v>6000</x:v>
      </x:c>
      <x:c r="Z41" s="126">
        <x:v>6000</x:v>
      </x:c>
      <x:c r="AA41" s="126">
        <x:v>6000</x:v>
      </x:c>
      <x:c r="AB41" s="126">
        <x:v>6000</x:v>
      </x:c>
      <x:c r="AC41" s="126">
        <x:v>6000</x:v>
      </x:c>
      <x:c r="AD41" s="126">
        <x:v>6000</x:v>
      </x:c>
      <x:c r="AE41" s="126">
        <x:v>6000</x:v>
      </x:c>
      <x:c r="AF41" s="126">
        <x:v>6000</x:v>
      </x:c>
      <x:c r="AG41" s="126">
        <x:v>6000</x:v>
      </x:c>
      <x:c r="AH41" s="126">
        <x:v>6000</x:v>
      </x:c>
      <x:c r="AI41" s="126">
        <x:v>6000</x:v>
      </x:c>
      <x:c r="AJ41" s="126">
        <x:v>6000</x:v>
      </x:c>
      <x:c r="AK41" s="126">
        <x:v>6000</x:v>
      </x:c>
      <x:c r="AL41" s="126">
        <x:v>6000</x:v>
      </x:c>
      <x:c r="AM41" s="126">
        <x:v>6000</x:v>
      </x:c>
      <x:c r="AN41" s="126">
        <x:v>6000</x:v>
      </x:c>
    </x:row>
    <x:row r="42" ht="19.047618865966797" customHeight="1">
      <x:c r="A42" s="124">
        <x:v>2.11</x:v>
      </x:c>
      <x:c r="B42" s="127" t="s">
        <x:v>233</x:v>
      </x:c>
      <x:c r="C42" s="128"/>
      <x:c r="D42" s="122" t="s">
        <x:v>234</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r="43" ht="27.9761905670166" customHeight="1">
      <x:c r="A43" s="124"/>
      <x:c r="B43" s="123" t="s">
        <x:v>235</x:v>
      </x:c>
      <x:c r="C43" s="111"/>
      <x:c r="D43" s="122"/>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r="44" ht="22.03734588623047" customHeight="1">
      <x:c r="A44" s="124">
        <x:v>2.12</x:v>
      </x:c>
      <x:c r="B44" s="80" t="s">
        <x:v>236</x:v>
      </x:c>
      <x:c r="C44" s="108">
        <x:f>SUM(E44:AN44)</x:f>
      </x:c>
      <x:c r="D44" s="82" t="s">
        <x:v>237</x:v>
      </x:c>
      <x:c r="E44" s="109">
        <x:f>E$10*E45</x:f>
      </x:c>
      <x:c r="F44" s="109">
        <x:f>F$10*F45</x:f>
      </x:c>
      <x:c r="G44" s="109">
        <x:f>G$10*G45</x:f>
      </x:c>
      <x:c r="H44" s="109">
        <x:f>H$10*H45</x:f>
      </x:c>
      <x:c r="I44" s="109">
        <x:f>I$10*I45</x:f>
      </x:c>
      <x:c r="J44" s="109">
        <x:f>J$10*J45</x:f>
      </x:c>
      <x:c r="K44" s="109">
        <x:f>K$10*K45</x:f>
      </x:c>
      <x:c r="L44" s="109">
        <x:f>L$10*L45</x:f>
      </x:c>
      <x:c r="M44" s="109">
        <x:f>M$10*M45</x:f>
      </x:c>
      <x:c r="N44" s="109">
        <x:f>N$10*N45</x:f>
      </x:c>
      <x:c r="O44" s="109">
        <x:f>O$10*O45</x:f>
      </x:c>
      <x:c r="P44" s="109">
        <x:f>P$10*P45</x:f>
      </x:c>
      <x:c r="Q44" s="109">
        <x:f>Q$10*Q45</x:f>
      </x:c>
      <x:c r="R44" s="109">
        <x:f>R$10*R45</x:f>
      </x:c>
      <x:c r="S44" s="109">
        <x:f>S$10*S45</x:f>
      </x:c>
      <x:c r="T44" s="109">
        <x:f>T$10*T45</x:f>
      </x:c>
      <x:c r="U44" s="109">
        <x:f>U$10*U45</x:f>
      </x:c>
      <x:c r="V44" s="109">
        <x:f>V$10*V45</x:f>
      </x:c>
      <x:c r="W44" s="109">
        <x:f>W$10*W45</x:f>
      </x:c>
      <x:c r="X44" s="109">
        <x:f>X$10*X45</x:f>
      </x:c>
      <x:c r="Y44" s="109">
        <x:f>Y$10*Y45</x:f>
      </x:c>
      <x:c r="Z44" s="109">
        <x:f>Z$10*Z45</x:f>
      </x:c>
      <x:c r="AA44" s="109">
        <x:f>AA$10*AA45</x:f>
      </x:c>
      <x:c r="AB44" s="109">
        <x:f>AB$10*AB45</x:f>
      </x:c>
      <x:c r="AC44" s="109">
        <x:f>AC$10*AC45</x:f>
      </x:c>
      <x:c r="AD44" s="109">
        <x:f>AD$10*AD45</x:f>
      </x:c>
      <x:c r="AE44" s="109">
        <x:f>AE$10*AE45</x:f>
      </x:c>
      <x:c r="AF44" s="109">
        <x:f>AF$10*AF45</x:f>
      </x:c>
      <x:c r="AG44" s="109">
        <x:f>AG$10*AG45</x:f>
      </x:c>
      <x:c r="AH44" s="109">
        <x:f>AH$10*AH45</x:f>
      </x:c>
      <x:c r="AI44" s="109">
        <x:f>AI$10*AI45</x:f>
      </x:c>
      <x:c r="AJ44" s="109">
        <x:f>AJ$10*AJ45</x:f>
      </x:c>
      <x:c r="AK44" s="109">
        <x:f>AK$10*AK45</x:f>
      </x:c>
      <x:c r="AL44" s="109">
        <x:f>AL$10*AL45</x:f>
      </x:c>
      <x:c r="AM44" s="109">
        <x:f>AM$10*AM45</x:f>
      </x:c>
      <x:c r="AN44" s="109">
        <x:f>AN$10*AN45</x:f>
      </x:c>
    </x:row>
    <x:row r="45" ht="22.84903335571289" customHeight="1">
      <x:c r="A45" s="135"/>
      <x:c r="B45" s="113" t="s">
        <x:v>238</x:v>
      </x:c>
      <x:c r="C45" s="111"/>
      <x:c r="D45" s="82"/>
      <x:c r="E45" s="70">
        <x:v>0.02</x:v>
      </x:c>
      <x:c r="F45" s="70">
        <x:v>0.02</x:v>
      </x:c>
      <x:c r="G45" s="116"/>
      <x:c r="H45" s="70">
        <x:v>0.01</x:v>
      </x:c>
      <x:c r="I45" s="70">
        <x:v>0.01</x:v>
      </x:c>
      <x:c r="J45" s="116"/>
      <x:c r="K45" s="70">
        <x:v>0.01</x:v>
      </x:c>
      <x:c r="L45" s="70">
        <x:v>0.01</x:v>
      </x:c>
      <x:c r="M45" s="116"/>
      <x:c r="N45" s="70">
        <x:v>0.01</x:v>
      </x:c>
      <x:c r="O45" s="70">
        <x:v>0.01</x:v>
      </x:c>
      <x:c r="P45" s="116"/>
      <x:c r="Q45" s="70">
        <x:v>0.015</x:v>
      </x:c>
      <x:c r="R45" s="70">
        <x:v>0.015</x:v>
      </x:c>
      <x:c r="S45" s="116"/>
      <x:c r="T45" s="70">
        <x:v>0.015</x:v>
      </x:c>
      <x:c r="U45" s="70">
        <x:v>0.015</x:v>
      </x:c>
      <x:c r="V45" s="116"/>
      <x:c r="W45" s="70">
        <x:v>0.02</x:v>
      </x:c>
      <x:c r="X45" s="70">
        <x:v>0.02</x:v>
      </x:c>
      <x:c r="Y45" s="116"/>
      <x:c r="Z45" s="70">
        <x:v>0.02</x:v>
      </x:c>
      <x:c r="AA45" s="70">
        <x:v>0.02</x:v>
      </x:c>
      <x:c r="AB45" s="116"/>
      <x:c r="AC45" s="70">
        <x:v>0.015</x:v>
      </x:c>
      <x:c r="AD45" s="70">
        <x:v>0.015</x:v>
      </x:c>
      <x:c r="AE45" s="116"/>
      <x:c r="AF45" s="70">
        <x:v>0.02</x:v>
      </x:c>
      <x:c r="AG45" s="70">
        <x:v>0.02</x:v>
      </x:c>
      <x:c r="AH45" s="116"/>
      <x:c r="AI45" s="70">
        <x:v>0.02</x:v>
      </x:c>
      <x:c r="AJ45" s="70">
        <x:v>0.02</x:v>
      </x:c>
      <x:c r="AK45" s="116"/>
      <x:c r="AL45" s="70">
        <x:v>0.02</x:v>
      </x:c>
      <x:c r="AM45" s="70">
        <x:v>0.02</x:v>
      </x:c>
      <x:c r="AN45" s="116"/>
    </x:row>
    <x:row r="46">
      <x:c r="A46" s="55">
        <x:v>3</x:v>
      </x:c>
      <x:c r="B46" s="75" t="s">
        <x:v>239</x:v>
      </x:c>
      <x:c r="C46" s="106">
        <x:f>C8-C21</x:f>
      </x:c>
      <x:c r="D46" s="136"/>
      <x:c r="E46" s="106">
        <x:f>E9-E21</x:f>
      </x:c>
      <x:c r="F46" s="106">
        <x:f>F9-F21</x:f>
      </x:c>
      <x:c r="G46" s="106">
        <x:f>G9-G21</x:f>
      </x:c>
      <x:c r="H46" s="106">
        <x:f>H9-H21</x:f>
      </x:c>
      <x:c r="I46" s="106">
        <x:f>I9-I21</x:f>
      </x:c>
      <x:c r="J46" s="106">
        <x:f>J9-J21</x:f>
      </x:c>
      <x:c r="K46" s="106">
        <x:f>K9-K21</x:f>
      </x:c>
      <x:c r="L46" s="106">
        <x:f>L9-L21</x:f>
      </x:c>
      <x:c r="M46" s="106">
        <x:f>M9-M21</x:f>
      </x:c>
      <x:c r="N46" s="106">
        <x:f>N9-N21</x:f>
      </x:c>
      <x:c r="O46" s="106">
        <x:f>O9-O21</x:f>
      </x:c>
      <x:c r="P46" s="106">
        <x:f>P9-P21</x:f>
      </x:c>
      <x:c r="Q46" s="106">
        <x:f>Q9-Q21</x:f>
      </x:c>
      <x:c r="R46" s="106">
        <x:f>R9-R21</x:f>
      </x:c>
      <x:c r="S46" s="106">
        <x:f>S9-S21</x:f>
      </x:c>
      <x:c r="T46" s="106">
        <x:f>T9-T21</x:f>
      </x:c>
      <x:c r="U46" s="106">
        <x:f>U9-U21</x:f>
      </x:c>
      <x:c r="V46" s="106">
        <x:f>V9-V21</x:f>
      </x:c>
      <x:c r="W46" s="106">
        <x:f>W9-W21</x:f>
      </x:c>
      <x:c r="X46" s="106">
        <x:f>X9-X21</x:f>
      </x:c>
      <x:c r="Y46" s="106">
        <x:f>Y9-Y21</x:f>
      </x:c>
      <x:c r="Z46" s="106">
        <x:f>Z9-Z21</x:f>
      </x:c>
      <x:c r="AA46" s="106">
        <x:f>AA9-AA21</x:f>
      </x:c>
      <x:c r="AB46" s="106">
        <x:f>AB9-AB21</x:f>
      </x:c>
      <x:c r="AC46" s="106">
        <x:f>AC9-AC21</x:f>
      </x:c>
      <x:c r="AD46" s="106">
        <x:f>AD9-AD21</x:f>
      </x:c>
      <x:c r="AE46" s="106">
        <x:f>AE9-AE21</x:f>
      </x:c>
      <x:c r="AF46" s="106">
        <x:f>AF9-AF21</x:f>
      </x:c>
      <x:c r="AG46" s="106">
        <x:f>AG9-AG21</x:f>
      </x:c>
      <x:c r="AH46" s="106">
        <x:f>AH9-AH21</x:f>
      </x:c>
      <x:c r="AI46" s="106">
        <x:f>AI9-AI21</x:f>
      </x:c>
      <x:c r="AJ46" s="106">
        <x:f>AJ9-AJ21</x:f>
      </x:c>
      <x:c r="AK46" s="106">
        <x:f>AK9-AK21</x:f>
      </x:c>
      <x:c r="AL46" s="106">
        <x:f>AL9-AL21</x:f>
      </x:c>
      <x:c r="AM46" s="106">
        <x:f>AM9-AM21</x:f>
      </x:c>
      <x:c r="AN46" s="106">
        <x:f>AN9-AN21</x:f>
      </x:c>
    </x:row>
    <x:row r="47">
      <x:c r="A47" s="55">
        <x:v>4</x:v>
      </x:c>
      <x:c r="B47" s="75" t="s">
        <x:v>240</x:v>
      </x:c>
      <x:c r="C47" s="137">
        <x:f>SUM(C48:C57)</x:f>
      </x:c>
      <x:c r="D47" s="136"/>
      <x:c r="E47" s="106">
        <x:f>E48+E50+E52+E54+E56</x:f>
      </x:c>
      <x:c r="F47" s="106">
        <x:f>F48+F50+F52+F54+F56</x:f>
      </x:c>
      <x:c r="G47" s="106">
        <x:f>G48+G50+G52+G54+G56</x:f>
      </x:c>
      <x:c r="H47" s="106">
        <x:f>H48+H50+H52+H54+H56</x:f>
      </x:c>
      <x:c r="I47" s="106">
        <x:f>I48+I50+I52+I54+I56</x:f>
      </x:c>
      <x:c r="J47" s="106">
        <x:f>J48+J50+J52+J54+J56</x:f>
      </x:c>
      <x:c r="K47" s="106">
        <x:f>K48+K50+K52+K54+K56</x:f>
      </x:c>
      <x:c r="L47" s="106">
        <x:f>L48+L50+L52+L54+L56</x:f>
      </x:c>
      <x:c r="M47" s="106">
        <x:f>M48+M50+M52+M54+M56</x:f>
      </x:c>
      <x:c r="N47" s="106">
        <x:f>N48+N50+N52+N54+N56</x:f>
      </x:c>
      <x:c r="O47" s="106">
        <x:f>O48+O50+O52+O54+O56</x:f>
      </x:c>
      <x:c r="P47" s="106">
        <x:f>P48+P50+P52+P54+P56</x:f>
      </x:c>
      <x:c r="Q47" s="106">
        <x:f>Q48+Q50+Q52+Q54+Q56</x:f>
      </x:c>
      <x:c r="R47" s="106">
        <x:f>R48+R50+R52+R54+R56</x:f>
      </x:c>
      <x:c r="S47" s="106">
        <x:f>S48+S50+S52+S54+S56</x:f>
      </x:c>
      <x:c r="T47" s="106">
        <x:f>T48+T50+T52+T54+T56</x:f>
      </x:c>
      <x:c r="U47" s="106">
        <x:f>U48+U50+U52+U54+U56</x:f>
      </x:c>
      <x:c r="V47" s="106">
        <x:f>V48+V50+V52+V54+V56</x:f>
      </x:c>
      <x:c r="W47" s="106">
        <x:f>W48+W50+W52+W54+W56</x:f>
      </x:c>
      <x:c r="X47" s="106">
        <x:f>X48+X50+X52+X54+X56</x:f>
      </x:c>
      <x:c r="Y47" s="106">
        <x:f>Y48+Y50+Y52+Y54+Y56</x:f>
      </x:c>
      <x:c r="Z47" s="106">
        <x:f>Z48+Z50+Z52+Z54+Z56</x:f>
      </x:c>
      <x:c r="AA47" s="106">
        <x:f>AA48+AA50+AA52+AA54+AA56</x:f>
      </x:c>
      <x:c r="AB47" s="106">
        <x:f>AB48+AB50+AB52+AB54+AB56</x:f>
      </x:c>
      <x:c r="AC47" s="106">
        <x:f>AC48+AC50+AC52+AC54+AC56</x:f>
      </x:c>
      <x:c r="AD47" s="106">
        <x:f>AD48+AD50+AD52+AD54+AD56</x:f>
      </x:c>
      <x:c r="AE47" s="106">
        <x:f>AE48+AE50+AE52+AE54+AE56</x:f>
      </x:c>
      <x:c r="AF47" s="106">
        <x:f>AF48+AF50+AF52+AF54+AF56</x:f>
      </x:c>
      <x:c r="AG47" s="106">
        <x:f>AG48+AG50+AG52+AG54+AG56</x:f>
      </x:c>
      <x:c r="AH47" s="106">
        <x:f>AH48+AH50+AH52+AH54+AH56</x:f>
      </x:c>
      <x:c r="AI47" s="106">
        <x:f>AI48+AI50+AI52+AI54+AI56</x:f>
      </x:c>
      <x:c r="AJ47" s="106">
        <x:f>AJ48+AJ50+AJ52+AJ54+AJ56</x:f>
      </x:c>
      <x:c r="AK47" s="106">
        <x:f>AK48+AK50+AK52+AK54+AK56</x:f>
      </x:c>
      <x:c r="AL47" s="106">
        <x:f>AL48+AL50+AL52+AL54+AL56</x:f>
      </x:c>
      <x:c r="AM47" s="106">
        <x:f>AM48+AM50+AM52+AM54+AM56</x:f>
      </x:c>
      <x:c r="AN47" s="106">
        <x:f>AN48+AN50+AN52+AN54+AN56</x:f>
      </x:c>
    </x:row>
    <x:row r="48" ht="52.61094284057617" customHeight="1">
      <x:c r="A48" s="55">
        <x:v>4.1</x:v>
      </x:c>
      <x:c r="B48" s="80" t="s">
        <x:v>241</x:v>
      </x:c>
      <x:c r="C48" s="108">
        <x:f>SUM(E48:AN48)</x:f>
      </x:c>
      <x:c r="D48" s="82" t="s">
        <x:v>242</x:v>
      </x:c>
      <x:c r="E48" s="109">
        <x:f>E$10*E49</x:f>
      </x:c>
      <x:c r="F48" s="109">
        <x:f>F$10*F49</x:f>
      </x:c>
      <x:c r="G48" s="109">
        <x:f>G$10*G49</x:f>
      </x:c>
      <x:c r="H48" s="109">
        <x:f>H$10*H49</x:f>
      </x:c>
      <x:c r="I48" s="109">
        <x:f>I$10*I49</x:f>
      </x:c>
      <x:c r="J48" s="109">
        <x:f>J$10*J49</x:f>
      </x:c>
      <x:c r="K48" s="109">
        <x:f>K$10*K49</x:f>
      </x:c>
      <x:c r="L48" s="109">
        <x:f>L$10*L49</x:f>
      </x:c>
      <x:c r="M48" s="109">
        <x:f>M$10*M49</x:f>
      </x:c>
      <x:c r="N48" s="109">
        <x:f>N$10*N49</x:f>
      </x:c>
      <x:c r="O48" s="109">
        <x:f>O$10*O49</x:f>
      </x:c>
      <x:c r="P48" s="109">
        <x:f>P$10*P49</x:f>
      </x:c>
      <x:c r="Q48" s="109">
        <x:f>Q$10*Q49</x:f>
      </x:c>
      <x:c r="R48" s="109">
        <x:f>R$10*R49</x:f>
      </x:c>
      <x:c r="S48" s="109">
        <x:f>S$10*S49</x:f>
      </x:c>
      <x:c r="T48" s="109">
        <x:f>T$10*T49</x:f>
      </x:c>
      <x:c r="U48" s="109">
        <x:f>U$10*U49</x:f>
      </x:c>
      <x:c r="V48" s="109">
        <x:f>V$10*V49</x:f>
      </x:c>
      <x:c r="W48" s="109">
        <x:f>W$10*W49</x:f>
      </x:c>
      <x:c r="X48" s="109">
        <x:f>X$10*X49</x:f>
      </x:c>
      <x:c r="Y48" s="109">
        <x:f>Y$10*Y49</x:f>
      </x:c>
      <x:c r="Z48" s="109">
        <x:f>Z$10*Z49</x:f>
      </x:c>
      <x:c r="AA48" s="109">
        <x:f>AA$10*AA49</x:f>
      </x:c>
      <x:c r="AB48" s="109">
        <x:f>AB$10*AB49</x:f>
      </x:c>
      <x:c r="AC48" s="109">
        <x:f>AC$10*AC49</x:f>
      </x:c>
      <x:c r="AD48" s="109">
        <x:f>AD$10*AD49</x:f>
      </x:c>
      <x:c r="AE48" s="109">
        <x:f>AE$10*AE49</x:f>
      </x:c>
      <x:c r="AF48" s="109">
        <x:f>AF$10*AF49</x:f>
      </x:c>
      <x:c r="AG48" s="109">
        <x:f>AG$10*AG49</x:f>
      </x:c>
      <x:c r="AH48" s="109">
        <x:f>AH$10*AH49</x:f>
      </x:c>
      <x:c r="AI48" s="109">
        <x:f>AI$10*AI49</x:f>
      </x:c>
      <x:c r="AJ48" s="109">
        <x:f>AJ$10*AJ49</x:f>
      </x:c>
      <x:c r="AK48" s="109">
        <x:f>AK$10*AK49</x:f>
      </x:c>
      <x:c r="AL48" s="109">
        <x:f>AL$10*AL49</x:f>
      </x:c>
      <x:c r="AM48" s="109">
        <x:f>AM$10*AM49</x:f>
      </x:c>
      <x:c r="AN48" s="109">
        <x:f>AN$10*AN49</x:f>
      </x:c>
    </x:row>
    <x:row r="49" ht="18.682371139526367" customHeight="1">
      <x:c r="A49" s="93"/>
      <x:c r="B49" s="70" t="s">
        <x:v>243</x:v>
      </x:c>
      <x:c r="C49" s="111"/>
      <x:c r="D49" s="138"/>
      <x:c r="E49" s="115">
        <x:v>0.05</x:v>
      </x:c>
      <x:c r="F49" s="115">
        <x:v>0.05</x:v>
      </x:c>
      <x:c r="G49" s="115">
        <x:v>0.05</x:v>
      </x:c>
      <x:c r="H49" s="115">
        <x:v>0.05</x:v>
      </x:c>
      <x:c r="I49" s="115">
        <x:v>0.05</x:v>
      </x:c>
      <x:c r="J49" s="115">
        <x:v>0.05</x:v>
      </x:c>
      <x:c r="K49" s="115">
        <x:v>0.05</x:v>
      </x:c>
      <x:c r="L49" s="115">
        <x:v>0.05</x:v>
      </x:c>
      <x:c r="M49" s="115">
        <x:v>0.05</x:v>
      </x:c>
      <x:c r="N49" s="115">
        <x:v>0.05</x:v>
      </x:c>
      <x:c r="O49" s="115">
        <x:v>0.05</x:v>
      </x:c>
      <x:c r="P49" s="115">
        <x:v>0.05</x:v>
      </x:c>
      <x:c r="Q49" s="115">
        <x:v>0.05</x:v>
      </x:c>
      <x:c r="R49" s="115">
        <x:v>0.05</x:v>
      </x:c>
      <x:c r="S49" s="115">
        <x:v>0.05</x:v>
      </x:c>
      <x:c r="T49" s="115">
        <x:v>0.05</x:v>
      </x:c>
      <x:c r="U49" s="115">
        <x:v>0.05</x:v>
      </x:c>
      <x:c r="V49" s="115">
        <x:v>0.05</x:v>
      </x:c>
      <x:c r="W49" s="115">
        <x:v>0.05</x:v>
      </x:c>
      <x:c r="X49" s="115">
        <x:v>0.05</x:v>
      </x:c>
      <x:c r="Y49" s="115">
        <x:v>0.05</x:v>
      </x:c>
      <x:c r="Z49" s="115">
        <x:v>0.05</x:v>
      </x:c>
      <x:c r="AA49" s="115">
        <x:v>0.05</x:v>
      </x:c>
      <x:c r="AB49" s="115">
        <x:v>0.05</x:v>
      </x:c>
      <x:c r="AC49" s="115">
        <x:v>0.05</x:v>
      </x:c>
      <x:c r="AD49" s="115">
        <x:v>0.05</x:v>
      </x:c>
      <x:c r="AE49" s="115">
        <x:v>0.05</x:v>
      </x:c>
      <x:c r="AF49" s="115">
        <x:v>0.05</x:v>
      </x:c>
      <x:c r="AG49" s="115">
        <x:v>0.05</x:v>
      </x:c>
      <x:c r="AH49" s="115">
        <x:v>0.05</x:v>
      </x:c>
      <x:c r="AI49" s="115">
        <x:v>0.05</x:v>
      </x:c>
      <x:c r="AJ49" s="115">
        <x:v>0.05</x:v>
      </x:c>
      <x:c r="AK49" s="115">
        <x:v>0.05</x:v>
      </x:c>
      <x:c r="AL49" s="115">
        <x:v>0.05</x:v>
      </x:c>
      <x:c r="AM49" s="115">
        <x:v>0.05</x:v>
      </x:c>
      <x:c r="AN49" s="115">
        <x:v>0.05</x:v>
      </x:c>
    </x:row>
    <x:row r="50">
      <x:c r="A50" s="55">
        <x:v>4.2</x:v>
      </x:c>
      <x:c r="B50" s="80" t="s">
        <x:v>244</x:v>
      </x:c>
      <x:c r="C50" s="108">
        <x:f>SUM(E50:AN50)</x:f>
      </x:c>
      <x:c r="D50" s="82" t="s">
        <x:v>245</x:v>
      </x:c>
      <x:c r="E50" s="109">
        <x:f>160000000/2</x:f>
      </x:c>
      <x:c r="F50" s="109">
        <x:f>160000000/2</x:f>
      </x:c>
      <x:c r="G50" s="101"/>
      <x:c r="H50" s="109">
        <x:f>160000000/2</x:f>
      </x:c>
      <x:c r="I50" s="109">
        <x:f>160000000/2</x:f>
      </x:c>
      <x:c r="J50" s="101"/>
      <x:c r="K50" s="139">
        <x:f>160000000/2</x:f>
      </x:c>
      <x:c r="L50" s="139">
        <x:f>160000000/2</x:f>
      </x:c>
      <x:c r="M50" s="101"/>
      <x:c r="N50" s="139">
        <x:f>160000000/2</x:f>
      </x:c>
      <x:c r="O50" s="139">
        <x:f>160000000/2</x:f>
      </x:c>
      <x:c r="P50" s="101"/>
      <x:c r="Q50" s="139">
        <x:f>160000000/2</x:f>
      </x:c>
      <x:c r="R50" s="139">
        <x:f>160000000/2</x:f>
      </x:c>
      <x:c r="S50" s="101"/>
      <x:c r="T50" s="139">
        <x:f>160000000/2</x:f>
      </x:c>
      <x:c r="U50" s="139">
        <x:f>160000000/2</x:f>
      </x:c>
      <x:c r="V50" s="101"/>
      <x:c r="W50" s="139">
        <x:f>160000000/2</x:f>
      </x:c>
      <x:c r="X50" s="139">
        <x:f>160000000/2</x:f>
      </x:c>
      <x:c r="Y50" s="101"/>
      <x:c r="Z50" s="139">
        <x:f>160000000/2</x:f>
      </x:c>
      <x:c r="AA50" s="139">
        <x:f>160000000/2</x:f>
      </x:c>
      <x:c r="AB50" s="101"/>
      <x:c r="AC50" s="139">
        <x:f>160000000/2</x:f>
      </x:c>
      <x:c r="AD50" s="139">
        <x:f>160000000/2</x:f>
      </x:c>
      <x:c r="AE50" s="101"/>
      <x:c r="AF50" s="139">
        <x:f>160000000/2</x:f>
      </x:c>
      <x:c r="AG50" s="139">
        <x:f>160000000/2</x:f>
      </x:c>
      <x:c r="AH50" s="101"/>
      <x:c r="AI50" s="139">
        <x:f>160000000/2</x:f>
      </x:c>
      <x:c r="AJ50" s="139">
        <x:f>160000000/2</x:f>
      </x:c>
      <x:c r="AK50" s="101"/>
      <x:c r="AL50" s="139">
        <x:f>160000000/2</x:f>
      </x:c>
      <x:c r="AM50" s="139">
        <x:f>160000000/2</x:f>
      </x:c>
      <x:c r="AN50" s="101"/>
    </x:row>
    <x:row r="51" ht="16.66666603088379" customHeight="1">
      <x:c r="A51" s="93"/>
      <x:c r="B51" s="70" t="s">
        <x:v>246</x:v>
      </x:c>
      <x:c r="C51" s="111"/>
      <x:c r="D51" s="138" t="s">
        <x:v>246</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r="52">
      <x:c r="A52" s="55">
        <x:v>4.3</x:v>
      </x:c>
      <x:c r="B52" s="80" t="s">
        <x:v>247</x:v>
      </x:c>
      <x:c r="C52" s="108">
        <x:f>SUM(E52:AN52)</x:f>
      </x:c>
      <x:c r="D52" s="82" t="s">
        <x:v>248</x:v>
      </x:c>
      <x:c r="E52" s="109">
        <x:f>6000000/2</x:f>
      </x:c>
      <x:c r="F52" s="109">
        <x:f>6000000/2</x:f>
      </x:c>
      <x:c r="G52" s="101"/>
      <x:c r="H52" s="139">
        <x:f>6000000/2</x:f>
      </x:c>
      <x:c r="I52" s="139">
        <x:f>6000000/2</x:f>
      </x:c>
      <x:c r="J52" s="101"/>
      <x:c r="K52" s="139">
        <x:f>6000000/2</x:f>
      </x:c>
      <x:c r="L52" s="139">
        <x:f>6000000/2</x:f>
      </x:c>
      <x:c r="M52" s="101"/>
      <x:c r="N52" s="139">
        <x:f>6000000/2</x:f>
      </x:c>
      <x:c r="O52" s="139">
        <x:f>6000000/2</x:f>
      </x:c>
      <x:c r="P52" s="101"/>
      <x:c r="Q52" s="139">
        <x:f>6000000/2</x:f>
      </x:c>
      <x:c r="R52" s="139">
        <x:f>6000000/2</x:f>
      </x:c>
      <x:c r="S52" s="101"/>
      <x:c r="T52" s="139">
        <x:f>6000000/2</x:f>
      </x:c>
      <x:c r="U52" s="139">
        <x:f>6000000/2</x:f>
      </x:c>
      <x:c r="V52" s="101"/>
      <x:c r="W52" s="139">
        <x:f>6000000/2</x:f>
      </x:c>
      <x:c r="X52" s="139">
        <x:f>6000000/2</x:f>
      </x:c>
      <x:c r="Y52" s="101"/>
      <x:c r="Z52" s="139">
        <x:f>6000000/2</x:f>
      </x:c>
      <x:c r="AA52" s="139">
        <x:f>6000000/2</x:f>
      </x:c>
      <x:c r="AB52" s="101"/>
      <x:c r="AC52" s="139">
        <x:f>6000000/2</x:f>
      </x:c>
      <x:c r="AD52" s="139">
        <x:f>6000000/2</x:f>
      </x:c>
      <x:c r="AE52" s="101"/>
      <x:c r="AF52" s="139">
        <x:f>6000000/2</x:f>
      </x:c>
      <x:c r="AG52" s="139">
        <x:f>6000000/2</x:f>
      </x:c>
      <x:c r="AH52" s="101"/>
      <x:c r="AI52" s="139">
        <x:f>6000000/2</x:f>
      </x:c>
      <x:c r="AJ52" s="139">
        <x:f>6000000/2</x:f>
      </x:c>
      <x:c r="AK52" s="101"/>
      <x:c r="AL52" s="139">
        <x:f>6000000/2</x:f>
      </x:c>
      <x:c r="AM52" s="139">
        <x:f>6000000/2</x:f>
      </x:c>
      <x:c r="AN52" s="101"/>
    </x:row>
    <x:row r="53" ht="18.087133407592773" customHeight="1">
      <x:c r="A53" s="93"/>
      <x:c r="B53" s="70" t="s">
        <x:v>249</x:v>
      </x:c>
      <x:c r="C53" s="111"/>
      <x:c r="D53" s="70" t="s">
        <x:v>249</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r="54">
      <x:c r="A54" s="55">
        <x:v>4.4</x:v>
      </x:c>
      <x:c r="B54" s="140" t="s">
        <x:v>250</x:v>
      </x:c>
      <x:c r="C54" s="108">
        <x:f>SUM(E54:AN54)</x:f>
      </x:c>
      <x:c r="D54" s="82" t="s">
        <x:v>251</x:v>
      </x:c>
      <x:c r="E54" s="109">
        <x:f>2000000/2</x:f>
      </x:c>
      <x:c r="F54" s="109">
        <x:f>2000000/2</x:f>
      </x:c>
      <x:c r="G54" s="101"/>
      <x:c r="H54" s="139">
        <x:f>2000000/2</x:f>
      </x:c>
      <x:c r="I54" s="139">
        <x:f>2000000/2</x:f>
      </x:c>
      <x:c r="J54" s="101"/>
      <x:c r="K54" s="139">
        <x:f>2000000/2</x:f>
      </x:c>
      <x:c r="L54" s="139">
        <x:f>2000000/2</x:f>
      </x:c>
      <x:c r="M54" s="101"/>
      <x:c r="N54" s="139">
        <x:f>2000000/2</x:f>
      </x:c>
      <x:c r="O54" s="139">
        <x:f>2000000/2</x:f>
      </x:c>
      <x:c r="P54" s="101"/>
      <x:c r="Q54" s="139">
        <x:f>2000000/2</x:f>
      </x:c>
      <x:c r="R54" s="139">
        <x:f>2000000/2</x:f>
      </x:c>
      <x:c r="S54" s="101"/>
      <x:c r="T54" s="139">
        <x:f>2000000/2</x:f>
      </x:c>
      <x:c r="U54" s="139">
        <x:f>2000000/2</x:f>
      </x:c>
      <x:c r="V54" s="101"/>
      <x:c r="W54" s="139">
        <x:f>2000000/2</x:f>
      </x:c>
      <x:c r="X54" s="139">
        <x:f>2000000/2</x:f>
      </x:c>
      <x:c r="Y54" s="101"/>
      <x:c r="Z54" s="139">
        <x:f>2000000/2</x:f>
      </x:c>
      <x:c r="AA54" s="139">
        <x:f>2000000/2</x:f>
      </x:c>
      <x:c r="AB54" s="101"/>
      <x:c r="AC54" s="139">
        <x:f>2000000/2</x:f>
      </x:c>
      <x:c r="AD54" s="139">
        <x:f>2000000/2</x:f>
      </x:c>
      <x:c r="AE54" s="101"/>
      <x:c r="AF54" s="139">
        <x:f>2000000/2</x:f>
      </x:c>
      <x:c r="AG54" s="139">
        <x:f>2000000/2</x:f>
      </x:c>
      <x:c r="AH54" s="101"/>
      <x:c r="AI54" s="139">
        <x:f>2000000/2</x:f>
      </x:c>
      <x:c r="AJ54" s="139">
        <x:f>2000000/2</x:f>
      </x:c>
      <x:c r="AK54" s="101"/>
      <x:c r="AL54" s="139">
        <x:f>2000000/2</x:f>
      </x:c>
      <x:c r="AM54" s="139">
        <x:f>2000000/2</x:f>
      </x:c>
      <x:c r="AN54" s="101"/>
    </x:row>
    <x:row r="55" ht="16.66666603088379" customHeight="1">
      <x:c r="A55" s="141"/>
      <x:c r="B55" s="115" t="s">
        <x:v>252</x:v>
      </x:c>
      <x:c r="C55" s="111"/>
      <x:c r="D55" s="115" t="s">
        <x:v>252</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r="56">
      <x:c r="A56" s="142">
        <x:v>4.5</x:v>
      </x:c>
      <x:c r="B56" s="143" t="s">
        <x:v>253</x:v>
      </x:c>
      <x:c r="C56" s="108">
        <x:f>SUM(E56:AN56)</x:f>
      </x:c>
      <x:c r="D56" s="82" t="s">
        <x:v>254</x:v>
      </x:c>
      <x:c r="E56" s="109">
        <x:f>E$10*E57</x:f>
      </x:c>
      <x:c r="F56" s="109">
        <x:f>F$10*F57</x:f>
      </x:c>
      <x:c r="G56" s="109">
        <x:f>G$10*G57</x:f>
      </x:c>
      <x:c r="H56" s="109">
        <x:f>H$10*H57</x:f>
      </x:c>
      <x:c r="I56" s="109">
        <x:f>I$10*I57</x:f>
      </x:c>
      <x:c r="J56" s="109">
        <x:f>J$10*J57</x:f>
      </x:c>
      <x:c r="K56" s="109">
        <x:f>K$10*K57</x:f>
      </x:c>
      <x:c r="L56" s="109">
        <x:f>L$10*L57</x:f>
      </x:c>
      <x:c r="M56" s="109">
        <x:f>M$10*M57</x:f>
      </x:c>
      <x:c r="N56" s="109">
        <x:f>N$10*N57</x:f>
      </x:c>
      <x:c r="O56" s="109">
        <x:f>O$10*O57</x:f>
      </x:c>
      <x:c r="P56" s="109">
        <x:f>P$10*P57</x:f>
      </x:c>
      <x:c r="Q56" s="109">
        <x:f>Q$10*Q57</x:f>
      </x:c>
      <x:c r="R56" s="109">
        <x:f>R$10*R57</x:f>
      </x:c>
      <x:c r="S56" s="109">
        <x:f>S$10*S57</x:f>
      </x:c>
      <x:c r="T56" s="109">
        <x:f>T$10*T57</x:f>
      </x:c>
      <x:c r="U56" s="109">
        <x:f>U$10*U57</x:f>
      </x:c>
      <x:c r="V56" s="109">
        <x:f>V$10*V57</x:f>
      </x:c>
      <x:c r="W56" s="109">
        <x:f>W$10*W57</x:f>
      </x:c>
      <x:c r="X56" s="109">
        <x:f>X$10*X57</x:f>
      </x:c>
      <x:c r="Y56" s="109">
        <x:f>Y$10*Y57</x:f>
      </x:c>
      <x:c r="Z56" s="109">
        <x:f>Z$10*Z57</x:f>
      </x:c>
      <x:c r="AA56" s="109">
        <x:f>AA$10*AA57</x:f>
      </x:c>
      <x:c r="AB56" s="109">
        <x:f>AB$10*AB57</x:f>
      </x:c>
      <x:c r="AC56" s="109">
        <x:f>AC$10*AC57</x:f>
      </x:c>
      <x:c r="AD56" s="109">
        <x:f>AD$10*AD57</x:f>
      </x:c>
      <x:c r="AE56" s="109">
        <x:f>AE$10*AE57</x:f>
      </x:c>
      <x:c r="AF56" s="109">
        <x:f>AF$10*AF57</x:f>
      </x:c>
      <x:c r="AG56" s="109">
        <x:f>AG$10*AG57</x:f>
      </x:c>
      <x:c r="AH56" s="109">
        <x:f>AH$10*AH57</x:f>
      </x:c>
      <x:c r="AI56" s="109">
        <x:f>AI$10*AI57</x:f>
      </x:c>
      <x:c r="AJ56" s="109">
        <x:f>AJ$10*AJ57</x:f>
      </x:c>
      <x:c r="AK56" s="109">
        <x:f>AK$10*AK57</x:f>
      </x:c>
      <x:c r="AL56" s="109">
        <x:f>AL$10*AL57</x:f>
      </x:c>
      <x:c r="AM56" s="109">
        <x:f>AM$10*AM57</x:f>
      </x:c>
      <x:c r="AN56" s="109">
        <x:f>AN$10*AN57</x:f>
      </x:c>
    </x:row>
    <x:row r="57" ht="16.66666603088379" customHeight="1">
      <x:c r="A57" s="141"/>
      <x:c r="B57" s="113" t="s">
        <x:v>255</x:v>
      </x:c>
      <x:c r="C57" s="111"/>
      <x:c r="D57" s="138"/>
      <x:c r="E57" s="70">
        <x:v>0</x:v>
      </x:c>
      <x:c r="F57" s="70">
        <x:v>0</x:v>
      </x:c>
      <x:c r="G57" s="116"/>
      <x:c r="H57" s="70">
        <x:v>0</x:v>
      </x:c>
      <x:c r="I57" s="70">
        <x:v>0</x:v>
      </x:c>
      <x:c r="J57" s="116"/>
      <x:c r="K57" s="70">
        <x:v>0.005</x:v>
      </x:c>
      <x:c r="L57" s="70">
        <x:v>0.005</x:v>
      </x:c>
      <x:c r="M57" s="116"/>
      <x:c r="N57" s="70">
        <x:v>0.005</x:v>
      </x:c>
      <x:c r="O57" s="70">
        <x:v>0.005</x:v>
      </x:c>
      <x:c r="P57" s="116"/>
      <x:c r="Q57" s="70">
        <x:v>0.01</x:v>
      </x:c>
      <x:c r="R57" s="70">
        <x:v>0.01</x:v>
      </x:c>
      <x:c r="S57" s="116"/>
      <x:c r="T57" s="70">
        <x:v>0.01</x:v>
      </x:c>
      <x:c r="U57" s="70">
        <x:v>0.01</x:v>
      </x:c>
      <x:c r="V57" s="116"/>
      <x:c r="W57" s="70">
        <x:v>0.01</x:v>
      </x:c>
      <x:c r="X57" s="70">
        <x:v>0.01</x:v>
      </x:c>
      <x:c r="Y57" s="116"/>
      <x:c r="Z57" s="70">
        <x:v>0.015</x:v>
      </x:c>
      <x:c r="AA57" s="70">
        <x:v>0.015</x:v>
      </x:c>
      <x:c r="AB57" s="116"/>
      <x:c r="AC57" s="70">
        <x:v>0.01</x:v>
      </x:c>
      <x:c r="AD57" s="70">
        <x:v>0.01</x:v>
      </x:c>
      <x:c r="AE57" s="116"/>
      <x:c r="AF57" s="70">
        <x:v>0.015</x:v>
      </x:c>
      <x:c r="AG57" s="70">
        <x:v>0.015</x:v>
      </x:c>
      <x:c r="AH57" s="116"/>
      <x:c r="AI57" s="70">
        <x:v>0.015</x:v>
      </x:c>
      <x:c r="AJ57" s="70">
        <x:v>0.015</x:v>
      </x:c>
      <x:c r="AK57" s="116"/>
      <x:c r="AL57" s="70">
        <x:v>0.015</x:v>
      </x:c>
      <x:c r="AM57" s="70">
        <x:v>0.015</x:v>
      </x:c>
      <x:c r="AN57" s="116"/>
    </x:row>
    <x:row r="58">
      <x:c r="A58" s="55">
        <x:v>5</x:v>
      </x:c>
      <x:c r="B58" s="144" t="s">
        <x:v>256</x:v>
      </x:c>
      <x:c r="C58" s="106">
        <x:f>C46-C47</x:f>
      </x:c>
      <x:c r="D58" s="136"/>
      <x:c r="E58" s="106">
        <x:f>E46-E47</x:f>
      </x:c>
      <x:c r="F58" s="106">
        <x:f>F46-F47</x:f>
      </x:c>
      <x:c r="G58" s="106">
        <x:f>G46-G47</x:f>
      </x:c>
      <x:c r="H58" s="106">
        <x:f>H46-H47</x:f>
      </x:c>
      <x:c r="I58" s="106">
        <x:f>I46-I47</x:f>
      </x:c>
      <x:c r="J58" s="106">
        <x:f>J46-J47</x:f>
      </x:c>
      <x:c r="K58" s="106">
        <x:f>K46-K47</x:f>
      </x:c>
      <x:c r="L58" s="106">
        <x:f>L46-L47</x:f>
      </x:c>
      <x:c r="M58" s="106">
        <x:f>M46-M47</x:f>
      </x:c>
      <x:c r="N58" s="106">
        <x:f>N46-N47</x:f>
      </x:c>
      <x:c r="O58" s="106">
        <x:f>O46-O47</x:f>
      </x:c>
      <x:c r="P58" s="106">
        <x:f>P46-P47</x:f>
      </x:c>
      <x:c r="Q58" s="106">
        <x:f>Q46-Q47</x:f>
      </x:c>
      <x:c r="R58" s="106">
        <x:f>R46-R47</x:f>
      </x:c>
      <x:c r="S58" s="106">
        <x:f>S46-S47</x:f>
      </x:c>
      <x:c r="T58" s="106">
        <x:f>T46-T47</x:f>
      </x:c>
      <x:c r="U58" s="106">
        <x:f>U46-U47</x:f>
      </x:c>
      <x:c r="V58" s="106">
        <x:f>V46-V47</x:f>
      </x:c>
      <x:c r="W58" s="106">
        <x:f>W46-W47</x:f>
      </x:c>
      <x:c r="X58" s="106">
        <x:f>X46-X47</x:f>
      </x:c>
      <x:c r="Y58" s="106">
        <x:f>Y46-Y47</x:f>
      </x:c>
      <x:c r="Z58" s="106">
        <x:f>Z46-Z47</x:f>
      </x:c>
      <x:c r="AA58" s="106">
        <x:f>AA46-AA47</x:f>
      </x:c>
      <x:c r="AB58" s="106">
        <x:f>AB46-AB47</x:f>
      </x:c>
      <x:c r="AC58" s="106">
        <x:f>AC46-AC47</x:f>
      </x:c>
      <x:c r="AD58" s="106">
        <x:f>AD46-AD47</x:f>
      </x:c>
      <x:c r="AE58" s="106">
        <x:f>AE46-AE47</x:f>
      </x:c>
      <x:c r="AF58" s="106">
        <x:f>AF46-AF47</x:f>
      </x:c>
      <x:c r="AG58" s="106">
        <x:f>AG46-AG47</x:f>
      </x:c>
      <x:c r="AH58" s="106">
        <x:f>AH46-AH47</x:f>
      </x:c>
      <x:c r="AI58" s="106">
        <x:f>AI46-AI47</x:f>
      </x:c>
      <x:c r="AJ58" s="106">
        <x:f>AJ46-AJ47</x:f>
      </x:c>
      <x:c r="AK58" s="106">
        <x:f>AK46-AK47</x:f>
      </x:c>
      <x:c r="AL58" s="106">
        <x:f>AL46-AL47</x:f>
      </x:c>
      <x:c r="AM58" s="106">
        <x:f>AM46-AM47</x:f>
      </x:c>
      <x:c r="AN58" s="106">
        <x:f>AN46-AN47</x:f>
      </x:c>
    </x:row>
    <x:row r="59">
      <x:c r="A59" s="93"/>
      <x:c r="B59" s="145" t="s">
        <x:v>257</x:v>
      </x:c>
      <x:c r="C59" s="108">
        <x:f>C58*20%</x:f>
      </x:c>
      <x:c r="D59" s="146"/>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x:v>6</x:v>
      </x:c>
      <x:c r="B60" s="144" t="s">
        <x:v>258</x:v>
      </x:c>
      <x:c r="C60" s="106">
        <x:f>C58-C59</x:f>
      </x:c>
      <x:c r="D60" s="136"/>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sheetView showGridLines="1" workbookViewId="0">
      <x:pane xSplit="3" ySplit="4" topLeftCell="D5" activePane="bottomRight" state="frozen"/>
    </x:sheetView>
  </x:sheetViews>
  <x:sheetFormatPr defaultRowHeight="16"/>
  <x:cols>
    <x:col min="1" max="1" width="4.174135684967041" hidden="0" customWidth="1"/>
    <x:col min="2" max="2" width="27.8873233795166" hidden="0" customWidth="1"/>
    <x:col min="3" max="3" width="14.478873252868652" hidden="0" customWidth="0"/>
    <x:col min="4" max="4" width="57.357234954833984" hidden="0" customWidth="1"/>
    <x:col min="5" max="5" width="14.878361701965332" hidden="0" customWidth="1"/>
    <x:col min="6" max="6" width="14.816901206970215" hidden="0" customWidth="1"/>
    <x:col min="7" max="7" width="14.816901206970215" hidden="0" customWidth="1"/>
    <x:col min="8" max="8" width="14.878361701965332" hidden="0" customWidth="1"/>
    <x:col min="9" max="9" width="14.816901206970215" hidden="0" customWidth="1"/>
    <x:col min="10" max="10" width="14.816901206970215" hidden="0" customWidth="1"/>
    <x:col min="11" max="11" width="14.878361701965332" hidden="0" customWidth="1"/>
    <x:col min="12" max="12" width="14.816901206970215" hidden="0" customWidth="1"/>
    <x:col min="13" max="13" width="14.816901206970215" hidden="0" customWidth="1"/>
    <x:col min="14" max="14" width="15.554417610168457" hidden="0" customWidth="1"/>
    <x:col min="15" max="15" width="15.492958068847656" hidden="0" customWidth="1"/>
    <x:col min="16" max="16" width="15.492958068847656" hidden="0" customWidth="1"/>
    <x:col min="17" max="17" width="15.554417610168457" hidden="0" customWidth="1"/>
    <x:col min="18" max="18" width="15.492958068847656" hidden="0" customWidth="1"/>
    <x:col min="19" max="19" width="15.492958068847656" hidden="0" customWidth="1"/>
    <x:col min="20" max="20" width="15.554417610168457" hidden="0" customWidth="1"/>
    <x:col min="21" max="21" width="15.492958068847656" hidden="0" customWidth="1"/>
    <x:col min="22" max="22" width="15.492958068847656" hidden="0" customWidth="1"/>
  </x:cols>
  <x:sheetData>
    <x:row r="1">
      <x:c r="A1" s="151"/>
      <x:c r="B1" s="152" t="s">
        <x:v>259</x:v>
      </x:c>
      <x:c r="C1" s="152"/>
      <x:c r="D1" s="152"/>
      <x:c r="E1" s="153" t="s">
        <x:v>260</x:v>
      </x:c>
      <x:c r="F1" s="153"/>
      <x:c r="G1" s="153"/>
      <x:c r="H1" s="153"/>
      <x:c r="I1" s="153"/>
      <x:c r="J1" s="153"/>
      <x:c r="K1" s="153"/>
      <x:c r="L1" s="153"/>
      <x:c r="M1" s="153"/>
      <x:c r="N1" s="153" t="s">
        <x:v>261</x:v>
      </x:c>
      <x:c r="O1" s="153"/>
      <x:c r="P1" s="153"/>
      <x:c r="Q1" s="153"/>
      <x:c r="R1" s="153"/>
      <x:c r="S1" s="153"/>
      <x:c r="T1" s="153"/>
      <x:c r="U1" s="153"/>
      <x:c r="V1" s="153"/>
      <x:c r="W1" s="154"/>
    </x:row>
    <x:row r="2">
      <x:c r="A2" s="155"/>
      <x:c r="B2" s="156" t="s">
        <x:v>161</x:v>
      </x:c>
      <x:c r="C2" s="157" t="s">
        <x:v>162</x:v>
      </x:c>
      <x:c r="D2" s="158" t="s">
        <x:v>163</x:v>
      </x:c>
      <x:c r="E2" s="157" t="s">
        <x:v>262</x:v>
      </x:c>
      <x:c r="F2" s="157"/>
      <x:c r="G2" s="157"/>
      <x:c r="H2" s="157" t="s">
        <x:v>263</x:v>
      </x:c>
      <x:c r="I2" s="157"/>
      <x:c r="J2" s="157"/>
      <x:c r="K2" s="157" t="s">
        <x:v>264</x:v>
      </x:c>
      <x:c r="L2" s="157"/>
      <x:c r="M2" s="157"/>
      <x:c r="N2" s="157" t="s">
        <x:v>98</x:v>
      </x:c>
      <x:c r="O2" s="157"/>
      <x:c r="P2" s="157"/>
      <x:c r="Q2" s="157" t="s">
        <x:v>102</x:v>
      </x:c>
      <x:c r="R2" s="157"/>
      <x:c r="S2" s="157"/>
      <x:c r="T2" s="157" t="s">
        <x:v>106</x:v>
      </x:c>
      <x:c r="U2" s="157"/>
      <x:c r="V2" s="157"/>
      <x:c r="W2" s="159"/>
    </x:row>
    <x:row r="3">
      <x:c r="A3" s="155"/>
      <x:c r="B3" s="160" t="s">
        <x:v>265</x:v>
      </x:c>
      <x:c r="C3" s="161"/>
      <x:c r="D3" s="161"/>
      <x:c r="E3" s="162" t="s">
        <x:v>177</x:v>
      </x:c>
      <x:c r="F3" s="163" t="s">
        <x:v>178</x:v>
      </x:c>
      <x:c r="G3" s="164" t="s">
        <x:v>179</x:v>
      </x:c>
      <x:c r="H3" s="162" t="s">
        <x:v>177</x:v>
      </x:c>
      <x:c r="I3" s="163" t="s">
        <x:v>178</x:v>
      </x:c>
      <x:c r="J3" s="164" t="s">
        <x:v>179</x:v>
      </x:c>
      <x:c r="K3" s="162" t="s">
        <x:v>177</x:v>
      </x:c>
      <x:c r="L3" s="163" t="s">
        <x:v>178</x:v>
      </x:c>
      <x:c r="M3" s="164" t="s">
        <x:v>179</x:v>
      </x:c>
      <x:c r="N3" s="162" t="s">
        <x:v>177</x:v>
      </x:c>
      <x:c r="O3" s="163" t="s">
        <x:v>178</x:v>
      </x:c>
      <x:c r="P3" s="164" t="s">
        <x:v>179</x:v>
      </x:c>
      <x:c r="Q3" s="162" t="s">
        <x:v>177</x:v>
      </x:c>
      <x:c r="R3" s="163" t="s">
        <x:v>178</x:v>
      </x:c>
      <x:c r="S3" s="164" t="s">
        <x:v>179</x:v>
      </x:c>
      <x:c r="T3" s="162" t="s">
        <x:v>177</x:v>
      </x:c>
      <x:c r="U3" s="163" t="s">
        <x:v>178</x:v>
      </x:c>
      <x:c r="V3" s="164" t="s">
        <x:v>179</x:v>
      </x:c>
      <x:c r="W3" s="159"/>
    </x:row>
    <x:row r="4" ht="53.57143020629883" customHeight="1">
      <x:c r="A4" s="155"/>
      <x:c r="B4" s="161" t="s">
        <x:v>266</x:v>
      </x:c>
      <x:c r="C4" s="161"/>
      <x:c r="D4" s="165"/>
      <x:c r="E4" s="162"/>
      <x:c r="F4" s="163"/>
      <x:c r="G4" s="164"/>
      <x:c r="H4" s="162"/>
      <x:c r="I4" s="163"/>
      <x:c r="J4" s="164"/>
      <x:c r="K4" s="162"/>
      <x:c r="L4" s="163"/>
      <x:c r="M4" s="164"/>
      <x:c r="N4" s="162"/>
      <x:c r="O4" s="163"/>
      <x:c r="P4" s="164"/>
      <x:c r="Q4" s="162"/>
      <x:c r="R4" s="163"/>
      <x:c r="S4" s="164"/>
      <x:c r="T4" s="162"/>
      <x:c r="U4" s="163"/>
      <x:c r="V4" s="164"/>
      <x:c r="W4" s="159"/>
    </x:row>
    <x:row r="5" ht="27.665050506591797" customHeight="1">
      <x:c r="A5" s="166"/>
      <x:c r="B5" s="167" t="s">
        <x:v>181</x:v>
      </x:c>
      <x:c r="C5" s="168" t="s">
        <x:v>182</x:v>
      </x:c>
      <x:c r="D5" s="169" t="s">
        <x:v>183</x:v>
      </x:c>
      <x:c r="E5" s="170">
        <x:v>0.515</x:v>
      </x:c>
      <x:c r="F5" s="171">
        <x:v>0.485</x:v>
      </x:c>
      <x:c r="G5" s="172">
        <x:v>0</x:v>
      </x:c>
      <x:c r="H5" s="171">
        <x:v>0.495</x:v>
      </x:c>
      <x:c r="I5" s="171">
        <x:v>0.505</x:v>
      </x:c>
      <x:c r="J5" s="172">
        <x:v>0</x:v>
      </x:c>
      <x:c r="K5" s="173">
        <x:v>0.5</x:v>
      </x:c>
      <x:c r="L5" s="173">
        <x:v>0.5</x:v>
      </x:c>
      <x:c r="M5" s="172">
        <x:v>0</x:v>
      </x:c>
      <x:c r="N5" s="171">
        <x:v>0.495</x:v>
      </x:c>
      <x:c r="O5" s="171">
        <x:v>0.505</x:v>
      </x:c>
      <x:c r="P5" s="172">
        <x:v>0</x:v>
      </x:c>
      <x:c r="Q5" s="171">
        <x:v>0.465</x:v>
      </x:c>
      <x:c r="R5" s="171">
        <x:v>0.535</x:v>
      </x:c>
      <x:c r="S5" s="172">
        <x:v>0</x:v>
      </x:c>
      <x:c r="T5" s="171">
        <x:v>0.455</x:v>
      </x:c>
      <x:c r="U5" s="171">
        <x:v>0.545</x:v>
      </x:c>
      <x:c r="V5" s="172">
        <x:v>0</x:v>
      </x:c>
      <x:c r="W5" s="154"/>
    </x:row>
    <x:row r="6" ht="16.66666603088379" customHeight="1">
      <x:c r="A6" s="155"/>
      <x:c r="B6" s="174"/>
      <x:c r="C6" s="175" t="s">
        <x:v>267</x:v>
      </x:c>
      <x:c r="D6" s="176"/>
      <x:c r="E6" s="177">
        <x:v>0.14</x:v>
      </x:c>
      <x:c r="F6" s="177"/>
      <x:c r="G6" s="177"/>
      <x:c r="H6" s="178">
        <x:v>0.16</x:v>
      </x:c>
      <x:c r="I6" s="178"/>
      <x:c r="J6" s="178"/>
      <x:c r="K6" s="178">
        <x:v>0.18</x:v>
      </x:c>
      <x:c r="L6" s="178"/>
      <x:c r="M6" s="178"/>
      <x:c r="N6" s="178">
        <x:v>0.17</x:v>
      </x:c>
      <x:c r="O6" s="178"/>
      <x:c r="P6" s="178"/>
      <x:c r="Q6" s="178">
        <x:v>0.15</x:v>
      </x:c>
      <x:c r="R6" s="178"/>
      <x:c r="S6" s="178"/>
      <x:c r="T6" s="178">
        <x:v>0.2</x:v>
      </x:c>
      <x:c r="U6" s="178"/>
      <x:c r="V6" s="178"/>
      <x:c r="W6" s="179"/>
    </x:row>
    <x:row r="7">
      <x:c r="A7" s="155">
        <x:v>1</x:v>
      </x:c>
      <x:c r="B7" s="180" t="s">
        <x:v>184</x:v>
      </x:c>
      <x:c r="C7" s="181">
        <x:f>C8</x:f>
      </x:c>
      <x:c r="D7" s="182"/>
      <x:c r="E7" s="183">
        <x:f>$C$7*E6</x:f>
      </x:c>
      <x:c r="F7" s="183"/>
      <x:c r="G7" s="183"/>
      <x:c r="H7" s="184">
        <x:f>$C$7*H6</x:f>
      </x:c>
      <x:c r="I7" s="185"/>
      <x:c r="J7" s="185"/>
      <x:c r="K7" s="185">
        <x:f>$C$7*K6</x:f>
      </x:c>
      <x:c r="L7" s="185"/>
      <x:c r="M7" s="185"/>
      <x:c r="N7" s="185">
        <x:f>$C$7*N6</x:f>
      </x:c>
      <x:c r="O7" s="185"/>
      <x:c r="P7" s="185"/>
      <x:c r="Q7" s="185">
        <x:f>$C$7*Q6</x:f>
      </x:c>
      <x:c r="R7" s="185"/>
      <x:c r="S7" s="185"/>
      <x:c r="T7" s="185">
        <x:f>$C$7*T6</x:f>
      </x:c>
      <x:c r="U7" s="185"/>
      <x:c r="V7" s="185"/>
      <x:c r="W7" s="179"/>
    </x:row>
    <x:row r="8" ht="16.66666603088379" customHeight="1">
      <x:c r="A8" s="186"/>
      <x:c r="B8" s="187" t="s">
        <x:v>184</x:v>
      </x:c>
      <x:c r="C8" s="188">
        <x:v>190000000000</x:v>
      </x:c>
      <x:c r="D8" s="189" t="s">
        <x:v>268</x:v>
      </x:c>
      <x:c r="E8" s="188">
        <x:f>$E$7*E5</x:f>
      </x:c>
      <x:c r="F8" s="188">
        <x:f>$E$7*F5</x:f>
      </x:c>
      <x:c r="G8" s="188">
        <x:f>$E$7*G5</x:f>
      </x:c>
      <x:c r="H8" s="190">
        <x:f>$H$7*H5</x:f>
      </x:c>
      <x:c r="I8" s="188">
        <x:f>$H$7*I5</x:f>
      </x:c>
      <x:c r="J8" s="188">
        <x:f>$H$7*J5</x:f>
      </x:c>
      <x:c r="K8" s="188">
        <x:f>$K$7*K5</x:f>
      </x:c>
      <x:c r="L8" s="188">
        <x:f>$K$7*L5</x:f>
      </x:c>
      <x:c r="M8" s="188">
        <x:f>$K$7*M5</x:f>
      </x:c>
      <x:c r="N8" s="188">
        <x:f>$N$7*N5</x:f>
      </x:c>
      <x:c r="O8" s="188">
        <x:f>$N$7*O5</x:f>
      </x:c>
      <x:c r="P8" s="188">
        <x:f>$N$7*P5</x:f>
      </x:c>
      <x:c r="Q8" s="188">
        <x:f>$Q$7*Q5</x:f>
      </x:c>
      <x:c r="R8" s="188">
        <x:f>$Q$7*R5</x:f>
      </x:c>
      <x:c r="S8" s="188">
        <x:f>$Q$7*S5</x:f>
      </x:c>
      <x:c r="T8" s="188">
        <x:f>$T$7*T5</x:f>
      </x:c>
      <x:c r="U8" s="188">
        <x:f>$T$7*U5</x:f>
      </x:c>
      <x:c r="V8" s="188">
        <x:f>$T$7*V5</x:f>
      </x:c>
      <x:c r="W8" s="154"/>
    </x:row>
    <x:row r="9" ht="18.465917587280273" customHeight="1">
      <x:c r="A9" s="166"/>
      <x:c r="B9" s="191" t="s">
        <x:v>186</x:v>
      </x:c>
      <x:c r="C9" s="188">
        <x:f>SUM(E9:V9)</x:f>
      </x:c>
      <x:c r="D9" s="192" t="s">
        <x:v>269</x:v>
      </x:c>
      <x:c r="E9" s="188">
        <x:f>E8*1.1</x:f>
      </x:c>
      <x:c r="F9" s="188">
        <x:f>F8*1.1</x:f>
      </x:c>
      <x:c r="G9" s="188">
        <x:f>G8*1.1</x:f>
      </x:c>
      <x:c r="H9" s="188">
        <x:f>H8*1.1</x:f>
      </x:c>
      <x:c r="I9" s="188">
        <x:f>I8*1.1</x:f>
      </x:c>
      <x:c r="J9" s="188">
        <x:f>J8*1.1</x:f>
      </x:c>
      <x:c r="K9" s="188">
        <x:f>K8*1.1</x:f>
      </x:c>
      <x:c r="L9" s="188">
        <x:f>L8*1.1</x:f>
      </x:c>
      <x:c r="M9" s="188">
        <x:f>M8*1.1</x:f>
      </x:c>
      <x:c r="N9" s="188">
        <x:f>N8*1.1</x:f>
      </x:c>
      <x:c r="O9" s="188">
        <x:f>O8*1.1</x:f>
      </x:c>
      <x:c r="P9" s="188">
        <x:f>P8*1.1</x:f>
      </x:c>
      <x:c r="Q9" s="188">
        <x:f>Q8*1.1</x:f>
      </x:c>
      <x:c r="R9" s="188">
        <x:f>R8*1.1</x:f>
      </x:c>
      <x:c r="S9" s="188">
        <x:f>S8*1.1</x:f>
      </x:c>
      <x:c r="T9" s="188">
        <x:f>T8*1.1</x:f>
      </x:c>
      <x:c r="U9" s="188">
        <x:f>U8*1.1</x:f>
      </x:c>
      <x:c r="V9" s="188">
        <x:f>V8*1.1</x:f>
      </x:c>
      <x:c r="W9" s="154"/>
    </x:row>
    <x:row r="10">
      <x:c r="A10" s="166"/>
      <x:c r="B10" s="193" t="s">
        <x:v>188</x:v>
      </x:c>
      <x:c r="C10" s="188">
        <x:f>ROUND('Giá Needly đơn đầu'!I47*1.1,1)</x:f>
      </x:c>
      <x:c r="D10" s="192" t="s">
        <x:v>189</x:v>
      </x:c>
      <x:c r="E10" s="194">
        <x:f>$C$10</x:f>
      </x:c>
      <x:c r="F10" s="194">
        <x:f>$C$10</x:f>
      </x:c>
      <x:c r="G10" s="194">
        <x:f>$C$10</x:f>
      </x:c>
      <x:c r="H10" s="194">
        <x:f>$C$10</x:f>
      </x:c>
      <x:c r="I10" s="194">
        <x:f>$C$10</x:f>
      </x:c>
      <x:c r="J10" s="194">
        <x:f>$C$10</x:f>
      </x:c>
      <x:c r="K10" s="194">
        <x:f>$C$10</x:f>
      </x:c>
      <x:c r="L10" s="194">
        <x:f>$C$10</x:f>
      </x:c>
      <x:c r="M10" s="194">
        <x:f>$C$10</x:f>
      </x:c>
      <x:c r="N10" s="194">
        <x:f>$C$10</x:f>
      </x:c>
      <x:c r="O10" s="194">
        <x:f>$C$10</x:f>
      </x:c>
      <x:c r="P10" s="194">
        <x:f>$C$10</x:f>
      </x:c>
      <x:c r="Q10" s="194">
        <x:f>$C$10</x:f>
      </x:c>
      <x:c r="R10" s="194">
        <x:f>$C$10</x:f>
      </x:c>
      <x:c r="S10" s="194">
        <x:f>$C$10</x:f>
      </x:c>
      <x:c r="T10" s="194">
        <x:f>$C$10</x:f>
      </x:c>
      <x:c r="U10" s="194">
        <x:f>$C$10</x:f>
      </x:c>
      <x:c r="V10" s="194">
        <x:f>$C$10</x:f>
      </x:c>
      <x:c r="W10" s="154"/>
    </x:row>
    <x:row r="11" ht="28.571428298950195" customHeight="1">
      <x:c r="A11" s="186"/>
      <x:c r="B11" s="187" t="s">
        <x:v>190</x:v>
      </x:c>
      <x:c r="C11" s="195">
        <x:f>SUM(E11:V11)</x:f>
      </x:c>
      <x:c r="D11" s="192"/>
      <x:c r="E11" s="196">
        <x:f>E9/E10</x:f>
      </x:c>
      <x:c r="F11" s="196">
        <x:f>F9/F10</x:f>
      </x:c>
      <x:c r="G11" s="196">
        <x:f>G9/G10</x:f>
      </x:c>
      <x:c r="H11" s="196">
        <x:f>H9/H10</x:f>
      </x:c>
      <x:c r="I11" s="196">
        <x:f>I9/I10</x:f>
      </x:c>
      <x:c r="J11" s="196">
        <x:f>J9/J10</x:f>
      </x:c>
      <x:c r="K11" s="196">
        <x:f>K9/K10</x:f>
      </x:c>
      <x:c r="L11" s="196">
        <x:f>L9/L10</x:f>
      </x:c>
      <x:c r="M11" s="196">
        <x:f>M9/M10</x:f>
      </x:c>
      <x:c r="N11" s="196">
        <x:f>N9/N10</x:f>
      </x:c>
      <x:c r="O11" s="196">
        <x:f>O9/O10</x:f>
      </x:c>
      <x:c r="P11" s="196">
        <x:f>P9/P10</x:f>
      </x:c>
      <x:c r="Q11" s="196">
        <x:f>Q9/Q10</x:f>
      </x:c>
      <x:c r="R11" s="196">
        <x:f>R9/R10</x:f>
      </x:c>
      <x:c r="S11" s="196">
        <x:f>S9/S10</x:f>
      </x:c>
      <x:c r="T11" s="196">
        <x:f>T9/T10</x:f>
      </x:c>
      <x:c r="U11" s="196">
        <x:f>U9/U10</x:f>
      </x:c>
      <x:c r="V11" s="196">
        <x:f>V9/V10</x:f>
      </x:c>
      <x:c r="W11" s="154"/>
    </x:row>
    <x:row r="12" ht="16.66666603088379" customHeight="1">
      <x:c r="A12" s="186"/>
      <x:c r="B12" s="197" t="s">
        <x:v>192</x:v>
      </x:c>
      <x:c r="C12" s="198">
        <x:f>C15</x:f>
      </x:c>
      <x:c r="D12" s="199"/>
      <x:c r="E12" s="200"/>
      <x:c r="F12" s="200"/>
      <x:c r="G12" s="200"/>
      <x:c r="H12" s="200"/>
      <x:c r="I12" s="200"/>
      <x:c r="J12" s="200"/>
      <x:c r="K12" s="200"/>
      <x:c r="L12" s="200"/>
      <x:c r="M12" s="200"/>
      <x:c r="N12" s="200"/>
      <x:c r="O12" s="200"/>
      <x:c r="P12" s="200"/>
      <x:c r="Q12" s="200"/>
      <x:c r="R12" s="200"/>
      <x:c r="S12" s="200"/>
      <x:c r="T12" s="200"/>
      <x:c r="U12" s="200"/>
      <x:c r="V12" s="200"/>
      <x:c r="W12" s="154"/>
    </x:row>
    <x:row r="13" ht="16.66666603088379" customHeight="1">
      <x:c r="A13" s="186"/>
      <x:c r="B13" s="187" t="s">
        <x:v>193</x:v>
      </x:c>
      <x:c r="C13" s="188">
        <x:f>C8*10%</x:f>
      </x:c>
      <x:c r="D13" s="201" t="s">
        <x:v>194</x:v>
      </x:c>
      <x:c r="E13" s="202"/>
      <x:c r="F13" s="202"/>
      <x:c r="G13" s="202"/>
      <x:c r="H13" s="202"/>
      <x:c r="I13" s="202"/>
      <x:c r="J13" s="202"/>
      <x:c r="K13" s="202"/>
      <x:c r="L13" s="202"/>
      <x:c r="M13" s="202"/>
      <x:c r="N13" s="202"/>
      <x:c r="O13" s="202"/>
      <x:c r="P13" s="202"/>
      <x:c r="Q13" s="202"/>
      <x:c r="R13" s="202"/>
      <x:c r="S13" s="202"/>
      <x:c r="T13" s="202"/>
      <x:c r="U13" s="202"/>
      <x:c r="V13" s="202"/>
      <x:c r="W13" s="154"/>
    </x:row>
    <x:row r="14" ht="16.66666603088379" customHeight="1">
      <x:c r="A14" s="186"/>
      <x:c r="B14" s="187" t="s">
        <x:v>195</x:v>
      </x:c>
      <x:c r="C14" s="188">
        <x:f>C17*10%</x:f>
      </x:c>
      <x:c r="D14" s="201" t="s">
        <x:v>196</x:v>
      </x:c>
      <x:c r="E14" s="202"/>
      <x:c r="F14" s="202"/>
      <x:c r="G14" s="202"/>
      <x:c r="H14" s="202"/>
      <x:c r="I14" s="202"/>
      <x:c r="J14" s="202"/>
      <x:c r="K14" s="202"/>
      <x:c r="L14" s="202"/>
      <x:c r="M14" s="202"/>
      <x:c r="N14" s="202"/>
      <x:c r="O14" s="202"/>
      <x:c r="P14" s="202"/>
      <x:c r="Q14" s="202"/>
      <x:c r="R14" s="202"/>
      <x:c r="S14" s="202"/>
      <x:c r="T14" s="202"/>
      <x:c r="U14" s="202"/>
      <x:c r="V14" s="202"/>
      <x:c r="W14" s="154"/>
    </x:row>
    <x:row r="15" ht="16.66666603088379" customHeight="1">
      <x:c r="A15" s="186"/>
      <x:c r="B15" s="187" t="s">
        <x:v>192</x:v>
      </x:c>
      <x:c r="C15" s="188">
        <x:f>C13-C14</x:f>
      </x:c>
      <x:c r="D15" s="201" t="s">
        <x:v>197</x:v>
      </x:c>
      <x:c r="E15" s="202"/>
      <x:c r="F15" s="202"/>
      <x:c r="G15" s="202"/>
      <x:c r="H15" s="202"/>
      <x:c r="I15" s="202"/>
      <x:c r="J15" s="202"/>
      <x:c r="K15" s="202"/>
      <x:c r="L15" s="202"/>
      <x:c r="M15" s="202"/>
      <x:c r="N15" s="202"/>
      <x:c r="O15" s="202"/>
      <x:c r="P15" s="202"/>
      <x:c r="Q15" s="202"/>
      <x:c r="R15" s="202"/>
      <x:c r="S15" s="202"/>
      <x:c r="T15" s="202"/>
      <x:c r="U15" s="202"/>
      <x:c r="V15" s="202"/>
      <x:c r="W15" s="154"/>
    </x:row>
    <x:row r="16" ht="19.047618865966797" customHeight="1">
      <x:c r="A16" s="186"/>
      <x:c r="B16" s="197" t="s">
        <x:v>198</x:v>
      </x:c>
      <x:c r="C16" s="198">
        <x:f>C17</x:f>
      </x:c>
      <x:c r="D16" s="199"/>
      <x:c r="E16" s="200"/>
      <x:c r="F16" s="200"/>
      <x:c r="G16" s="200"/>
      <x:c r="H16" s="200"/>
      <x:c r="I16" s="200"/>
      <x:c r="J16" s="200"/>
      <x:c r="K16" s="200"/>
      <x:c r="L16" s="200"/>
      <x:c r="M16" s="200"/>
      <x:c r="N16" s="200"/>
      <x:c r="O16" s="200"/>
      <x:c r="P16" s="200"/>
      <x:c r="Q16" s="200"/>
      <x:c r="R16" s="200"/>
      <x:c r="S16" s="200"/>
      <x:c r="T16" s="200"/>
      <x:c r="U16" s="200"/>
      <x:c r="V16" s="200"/>
      <x:c r="W16" s="154"/>
    </x:row>
    <x:row r="17" ht="19.277606964111328" customHeight="1">
      <x:c r="A17" s="186"/>
      <x:c r="B17" s="187" t="s">
        <x:v>199</x:v>
      </x:c>
      <x:c r="C17" s="188">
        <x:f>81000000000/2</x:f>
      </x:c>
      <x:c r="D17" s="192"/>
      <x:c r="E17" s="203"/>
      <x:c r="F17" s="203"/>
      <x:c r="G17" s="203"/>
      <x:c r="H17" s="203"/>
      <x:c r="I17" s="203"/>
      <x:c r="J17" s="203"/>
      <x:c r="K17" s="203"/>
      <x:c r="L17" s="203"/>
      <x:c r="M17" s="203"/>
      <x:c r="N17" s="203"/>
      <x:c r="O17" s="203"/>
      <x:c r="P17" s="203"/>
      <x:c r="Q17" s="203"/>
      <x:c r="R17" s="203"/>
      <x:c r="S17" s="203"/>
      <x:c r="T17" s="203"/>
      <x:c r="U17" s="203"/>
      <x:c r="V17" s="203"/>
      <x:c r="W17" s="154"/>
    </x:row>
    <x:row r="18" ht="28.571428298950195" customHeight="1">
      <x:c r="A18" s="186"/>
      <x:c r="B18" s="187" t="s">
        <x:v>200</x:v>
      </x:c>
      <x:c r="C18" s="188">
        <x:f>ROUND('Giá Needly đơn đầu'!F47,1)</x:f>
      </x:c>
      <x:c r="D18" s="192" t="s">
        <x:v>201</x:v>
      </x:c>
      <x:c r="E18" s="195"/>
      <x:c r="F18" s="203"/>
      <x:c r="G18" s="203"/>
      <x:c r="H18" s="203"/>
      <x:c r="I18" s="203"/>
      <x:c r="J18" s="203"/>
      <x:c r="K18" s="203"/>
      <x:c r="L18" s="203"/>
      <x:c r="M18" s="203"/>
      <x:c r="N18" s="203"/>
      <x:c r="O18" s="203"/>
      <x:c r="P18" s="203"/>
      <x:c r="Q18" s="203"/>
      <x:c r="R18" s="203"/>
      <x:c r="S18" s="203"/>
      <x:c r="T18" s="203"/>
      <x:c r="U18" s="203"/>
      <x:c r="V18" s="203"/>
      <x:c r="W18" s="154"/>
    </x:row>
    <x:row r="19">
      <x:c r="A19" s="186"/>
      <x:c r="B19" s="187" t="s">
        <x:v>202</x:v>
      </x:c>
      <x:c r="C19" s="195">
        <x:f>ROUND(C17/C18)</x:f>
      </x:c>
      <x:c r="D19" s="192" t="s">
        <x:v>203</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x:v>2</x:v>
      </x:c>
      <x:c r="B20" s="180" t="s">
        <x:v>204</x:v>
      </x:c>
      <x:c r="C20" s="205">
        <x:f>SUM(C21:C38)</x:f>
      </x:c>
      <x:c r="D20" s="206"/>
      <x:c r="E20" s="207"/>
      <x:c r="F20" s="207"/>
      <x:c r="G20" s="207"/>
      <x:c r="H20" s="207"/>
      <x:c r="I20" s="207"/>
      <x:c r="J20" s="207"/>
      <x:c r="K20" s="207"/>
      <x:c r="L20" s="207"/>
      <x:c r="M20" s="207"/>
      <x:c r="N20" s="207"/>
      <x:c r="O20" s="207"/>
      <x:c r="P20" s="207"/>
      <x:c r="Q20" s="207"/>
      <x:c r="R20" s="207"/>
      <x:c r="S20" s="207"/>
      <x:c r="T20" s="207"/>
      <x:c r="U20" s="207"/>
      <x:c r="V20" s="207"/>
      <x:c r="W20" s="154"/>
    </x:row>
    <x:row r="21">
      <x:c r="A21" s="186"/>
      <x:c r="B21" s="187" t="s">
        <x:v>205</x:v>
      </x:c>
      <x:c r="C21" s="208">
        <x:f>SUM(E21:V21)</x:f>
      </x:c>
      <x:c r="D21" s="192" t="s">
        <x:v>201</x:v>
      </x:c>
      <x:c r="E21" s="209">
        <x:f>E11*E22</x:f>
      </x:c>
      <x:c r="F21" s="209">
        <x:f>F11*F22</x:f>
      </x:c>
      <x:c r="G21" s="209">
        <x:f>G11*G22</x:f>
      </x:c>
      <x:c r="H21" s="209">
        <x:f>H11*H22</x:f>
      </x:c>
      <x:c r="I21" s="209">
        <x:f>I11*I22</x:f>
      </x:c>
      <x:c r="J21" s="209">
        <x:f>J11*J22</x:f>
      </x:c>
      <x:c r="K21" s="209">
        <x:f>K11*K22</x:f>
      </x:c>
      <x:c r="L21" s="209">
        <x:f>L11*L22</x:f>
      </x:c>
      <x:c r="M21" s="209">
        <x:f>M11*M22</x:f>
      </x:c>
      <x:c r="N21" s="209">
        <x:f>N11*N22</x:f>
      </x:c>
      <x:c r="O21" s="209">
        <x:f>O11*O22</x:f>
      </x:c>
      <x:c r="P21" s="209">
        <x:f>P11*P22</x:f>
      </x:c>
      <x:c r="Q21" s="209">
        <x:f>Q11*Q22</x:f>
      </x:c>
      <x:c r="R21" s="209">
        <x:f>R11*R22</x:f>
      </x:c>
      <x:c r="S21" s="209">
        <x:f>S11*S22</x:f>
      </x:c>
      <x:c r="T21" s="209">
        <x:f>T11*T22</x:f>
      </x:c>
      <x:c r="U21" s="209">
        <x:f>U11*U22</x:f>
      </x:c>
      <x:c r="V21" s="209">
        <x:f>V11*V22</x:f>
      </x:c>
      <x:c r="W21" s="154"/>
    </x:row>
    <x:row r="22" ht="16.66666603088379" customHeight="1">
      <x:c r="A22" s="186"/>
      <x:c r="B22" s="210" t="s">
        <x:v>270</x:v>
      </x:c>
      <x:c r="C22" s="211"/>
      <x:c r="D22" s="192"/>
      <x:c r="E22" s="212">
        <x:f>$C$18</x:f>
      </x:c>
      <x:c r="F22" s="212">
        <x:f>$C$18</x:f>
      </x:c>
      <x:c r="G22" s="212">
        <x:f>$C$18</x:f>
      </x:c>
      <x:c r="H22" s="212">
        <x:f>$C$18</x:f>
      </x:c>
      <x:c r="I22" s="212">
        <x:f>$C$18</x:f>
      </x:c>
      <x:c r="J22" s="212">
        <x:f>$C$18</x:f>
      </x:c>
      <x:c r="K22" s="212">
        <x:f>$C$18</x:f>
      </x:c>
      <x:c r="L22" s="212">
        <x:f>$C$18</x:f>
      </x:c>
      <x:c r="M22" s="212">
        <x:f>$C$18</x:f>
      </x:c>
      <x:c r="N22" s="212">
        <x:f>$C$18</x:f>
      </x:c>
      <x:c r="O22" s="212">
        <x:f>$C$18</x:f>
      </x:c>
      <x:c r="P22" s="212">
        <x:f>$C$18</x:f>
      </x:c>
      <x:c r="Q22" s="212">
        <x:f>$C$18</x:f>
      </x:c>
      <x:c r="R22" s="212">
        <x:f>$C$18</x:f>
      </x:c>
      <x:c r="S22" s="212">
        <x:f>$C$18</x:f>
      </x:c>
      <x:c r="T22" s="212">
        <x:f>$C$18</x:f>
      </x:c>
      <x:c r="U22" s="212">
        <x:f>$C$18</x:f>
      </x:c>
      <x:c r="V22" s="212">
        <x:f>$C$18</x:f>
      </x:c>
      <x:c r="W22" s="154"/>
    </x:row>
    <x:row r="23">
      <x:c r="A23" s="186"/>
      <x:c r="B23" s="193" t="s">
        <x:v>206</x:v>
      </x:c>
      <x:c r="C23" s="208">
        <x:f>SUM(E23:V23)</x:f>
      </x:c>
      <x:c r="D23" s="213" t="s">
        <x:v>271</x:v>
      </x:c>
      <x:c r="E23" s="209">
        <x:f>E$8*E24</x:f>
      </x:c>
      <x:c r="F23" s="214"/>
      <x:c r="G23" s="203"/>
      <x:c r="H23" s="203"/>
      <x:c r="I23" s="203"/>
      <x:c r="J23" s="203"/>
      <x:c r="K23" s="203"/>
      <x:c r="L23" s="203"/>
      <x:c r="M23" s="203"/>
      <x:c r="N23" s="203"/>
      <x:c r="O23" s="203"/>
      <x:c r="P23" s="203"/>
      <x:c r="Q23" s="203"/>
      <x:c r="R23" s="203"/>
      <x:c r="S23" s="203"/>
      <x:c r="T23" s="203"/>
      <x:c r="U23" s="203"/>
      <x:c r="V23" s="203"/>
      <x:c r="W23" s="154"/>
    </x:row>
    <x:row r="24" ht="16.66666603088379" customHeight="1">
      <x:c r="A24" s="186"/>
      <x:c r="B24" s="210" t="s">
        <x:v>272</x:v>
      </x:c>
      <x:c r="C24" s="211"/>
      <x:c r="D24" s="213"/>
      <x:c r="E24" s="215">
        <x:v>0.208</x:v>
      </x:c>
      <x:c r="F24" s="216">
        <x:v>0.188</x:v>
      </x:c>
      <x:c r="G24" s="217"/>
      <x:c r="H24" s="215">
        <x:v>0.208</x:v>
      </x:c>
      <x:c r="I24" s="215">
        <x:v>0.188</x:v>
      </x:c>
      <x:c r="J24" s="217"/>
      <x:c r="K24" s="215">
        <x:v>0.208</x:v>
      </x:c>
      <x:c r="L24" s="215">
        <x:v>0.188</x:v>
      </x:c>
      <x:c r="M24" s="217"/>
      <x:c r="N24" s="215">
        <x:v>0.208</x:v>
      </x:c>
      <x:c r="O24" s="215">
        <x:v>0.188</x:v>
      </x:c>
      <x:c r="P24" s="217"/>
      <x:c r="Q24" s="215">
        <x:v>0.208</x:v>
      </x:c>
      <x:c r="R24" s="215">
        <x:v>0.188</x:v>
      </x:c>
      <x:c r="S24" s="217"/>
      <x:c r="T24" s="218">
        <x:v>0.208</x:v>
      </x:c>
      <x:c r="U24" s="218">
        <x:v>0.188</x:v>
      </x:c>
      <x:c r="V24" s="217"/>
      <x:c r="W24" s="154"/>
    </x:row>
    <x:row r="25" ht="14.299251556396484" customHeight="1">
      <x:c r="A25" s="186"/>
      <x:c r="B25" s="193" t="s">
        <x:v>209</x:v>
      </x:c>
      <x:c r="C25" s="208">
        <x:f>SUM(E25:V25)</x:f>
      </x:c>
      <x:c r="D25" s="192" t="s">
        <x:v>273</x:v>
      </x:c>
      <x:c r="E25" s="214"/>
      <x:c r="F25" s="214"/>
      <x:c r="G25" s="203"/>
      <x:c r="H25" s="214"/>
      <x:c r="I25" s="214"/>
      <x:c r="J25" s="203"/>
      <x:c r="K25" s="214"/>
      <x:c r="L25" s="214"/>
      <x:c r="M25" s="203"/>
      <x:c r="N25" s="214"/>
      <x:c r="O25" s="214"/>
      <x:c r="P25" s="203"/>
      <x:c r="Q25" s="214"/>
      <x:c r="R25" s="214"/>
      <x:c r="S25" s="203"/>
      <x:c r="T25" s="219"/>
      <x:c r="U25" s="219"/>
      <x:c r="V25" s="203"/>
      <x:c r="W25" s="154"/>
    </x:row>
    <x:row r="26" ht="16.66666603088379" customHeight="1">
      <x:c r="A26" s="186"/>
      <x:c r="B26" s="220"/>
      <x:c r="C26" s="211"/>
      <x:c r="D26" s="213"/>
      <x:c r="E26" s="215">
        <x:v>0.06</x:v>
      </x:c>
      <x:c r="F26" s="215">
        <x:v>0.06</x:v>
      </x:c>
      <x:c r="G26" s="217"/>
      <x:c r="H26" s="215">
        <x:v>0.06</x:v>
      </x:c>
      <x:c r="I26" s="215">
        <x:v>0.06</x:v>
      </x:c>
      <x:c r="J26" s="217"/>
      <x:c r="K26" s="215">
        <x:v>0.06</x:v>
      </x:c>
      <x:c r="L26" s="215">
        <x:v>0.06</x:v>
      </x:c>
      <x:c r="M26" s="217"/>
      <x:c r="N26" s="215">
        <x:v>0.06</x:v>
      </x:c>
      <x:c r="O26" s="215">
        <x:v>0.06</x:v>
      </x:c>
      <x:c r="P26" s="217"/>
      <x:c r="Q26" s="215">
        <x:v>0.06</x:v>
      </x:c>
      <x:c r="R26" s="215">
        <x:v>0.06</x:v>
      </x:c>
      <x:c r="S26" s="217"/>
      <x:c r="T26" s="218">
        <x:v>0.06</x:v>
      </x:c>
      <x:c r="U26" s="218">
        <x:v>0.06</x:v>
      </x:c>
      <x:c r="V26" s="217"/>
      <x:c r="W26" s="154"/>
    </x:row>
    <x:row r="27" ht="26.799251556396484" customHeight="1">
      <x:c r="A27" s="186"/>
      <x:c r="B27" s="193" t="s">
        <x:v>212</x:v>
      </x:c>
      <x:c r="C27" s="208">
        <x:f>SUM(E27:V27)</x:f>
      </x:c>
      <x:c r="D27" s="221" t="s">
        <x:v>274</x:v>
      </x:c>
      <x:c r="E27" s="214"/>
      <x:c r="F27" s="214"/>
      <x:c r="G27" s="203"/>
      <x:c r="H27" s="214"/>
      <x:c r="I27" s="214"/>
      <x:c r="J27" s="203"/>
      <x:c r="K27" s="214"/>
      <x:c r="L27" s="214"/>
      <x:c r="M27" s="203"/>
      <x:c r="N27" s="214"/>
      <x:c r="O27" s="214"/>
      <x:c r="P27" s="203"/>
      <x:c r="Q27" s="214"/>
      <x:c r="R27" s="214"/>
      <x:c r="S27" s="203"/>
      <x:c r="T27" s="219"/>
      <x:c r="U27" s="219"/>
      <x:c r="V27" s="203"/>
      <x:c r="W27" s="154"/>
    </x:row>
    <x:row r="28" ht="27.394489288330078" customHeight="1">
      <x:c r="A28" s="186"/>
      <x:c r="B28" s="220"/>
      <x:c r="C28" s="211"/>
      <x:c r="D28" s="221"/>
      <x:c r="E28" s="215">
        <x:v>0.03</x:v>
      </x:c>
      <x:c r="F28" s="215">
        <x:v>0.03</x:v>
      </x:c>
      <x:c r="G28" s="217"/>
      <x:c r="H28" s="215">
        <x:v>0.03</x:v>
      </x:c>
      <x:c r="I28" s="215">
        <x:v>0.03</x:v>
      </x:c>
      <x:c r="J28" s="217"/>
      <x:c r="K28" s="215">
        <x:v>0.03</x:v>
      </x:c>
      <x:c r="L28" s="215">
        <x:v>0.03</x:v>
      </x:c>
      <x:c r="M28" s="217"/>
      <x:c r="N28" s="215">
        <x:v>0.03</x:v>
      </x:c>
      <x:c r="O28" s="215">
        <x:v>0.03</x:v>
      </x:c>
      <x:c r="P28" s="217"/>
      <x:c r="Q28" s="215">
        <x:v>0.03</x:v>
      </x:c>
      <x:c r="R28" s="215">
        <x:v>0.03</x:v>
      </x:c>
      <x:c r="S28" s="217"/>
      <x:c r="T28" s="218">
        <x:v>0.03</x:v>
      </x:c>
      <x:c r="U28" s="218">
        <x:v>0.03</x:v>
      </x:c>
      <x:c r="V28" s="217"/>
      <x:c r="W28" s="154"/>
    </x:row>
    <x:row r="29" ht="27.394489288330078" customHeight="1">
      <x:c r="A29" s="186"/>
      <x:c r="B29" s="193" t="s">
        <x:v>215</x:v>
      </x:c>
      <x:c r="C29" s="208">
        <x:f>SUM(E29:V29)</x:f>
      </x:c>
      <x:c r="D29" s="221" t="s">
        <x:v>275</x:v>
      </x:c>
      <x:c r="E29" s="214"/>
      <x:c r="F29" s="214"/>
      <x:c r="G29" s="203"/>
      <x:c r="H29" s="214"/>
      <x:c r="I29" s="214"/>
      <x:c r="J29" s="203"/>
      <x:c r="K29" s="214"/>
      <x:c r="L29" s="214"/>
      <x:c r="M29" s="203"/>
      <x:c r="N29" s="214"/>
      <x:c r="O29" s="214"/>
      <x:c r="P29" s="203"/>
      <x:c r="Q29" s="214"/>
      <x:c r="R29" s="214"/>
      <x:c r="S29" s="203"/>
      <x:c r="T29" s="219"/>
      <x:c r="U29" s="219"/>
      <x:c r="V29" s="203"/>
      <x:c r="W29" s="154"/>
    </x:row>
    <x:row r="30" ht="24.418298721313477" customHeight="1">
      <x:c r="A30" s="186"/>
      <x:c r="B30" s="210"/>
      <x:c r="C30" s="211"/>
      <x:c r="D30" s="221"/>
      <x:c r="E30" s="215">
        <x:v>0.05</x:v>
      </x:c>
      <x:c r="F30" s="215">
        <x:v>0.1</x:v>
      </x:c>
      <x:c r="G30" s="217"/>
      <x:c r="H30" s="215">
        <x:v>0.05</x:v>
      </x:c>
      <x:c r="I30" s="215">
        <x:v>0.1</x:v>
      </x:c>
      <x:c r="J30" s="217"/>
      <x:c r="K30" s="215">
        <x:v>0.05</x:v>
      </x:c>
      <x:c r="L30" s="215">
        <x:v>0.1</x:v>
      </x:c>
      <x:c r="M30" s="217"/>
      <x:c r="N30" s="215">
        <x:v>0.05</x:v>
      </x:c>
      <x:c r="O30" s="215">
        <x:v>0.1</x:v>
      </x:c>
      <x:c r="P30" s="217"/>
      <x:c r="Q30" s="215">
        <x:v>0.05</x:v>
      </x:c>
      <x:c r="R30" s="215">
        <x:v>0.1</x:v>
      </x:c>
      <x:c r="S30" s="217"/>
      <x:c r="T30" s="218">
        <x:v>0.05</x:v>
      </x:c>
      <x:c r="U30" s="218">
        <x:v>0.1</x:v>
      </x:c>
      <x:c r="V30" s="217"/>
      <x:c r="W30" s="154"/>
    </x:row>
    <x:row r="31" ht="24.418298721313477" customHeight="1">
      <x:c r="A31" s="186"/>
      <x:c r="B31" s="191" t="s">
        <x:v>276</x:v>
      </x:c>
      <x:c r="C31" s="208">
        <x:f>SUM(E31:V31)</x:f>
      </x:c>
      <x:c r="D31" s="221" t="s">
        <x:v>277</x:v>
      </x:c>
      <x:c r="E31" s="214"/>
      <x:c r="F31" s="214"/>
      <x:c r="G31" s="203"/>
      <x:c r="H31" s="214"/>
      <x:c r="I31" s="214"/>
      <x:c r="J31" s="203"/>
      <x:c r="K31" s="214"/>
      <x:c r="L31" s="214"/>
      <x:c r="M31" s="203"/>
      <x:c r="N31" s="214"/>
      <x:c r="O31" s="214"/>
      <x:c r="P31" s="203"/>
      <x:c r="Q31" s="214"/>
      <x:c r="R31" s="214"/>
      <x:c r="S31" s="203"/>
      <x:c r="T31" s="219"/>
      <x:c r="U31" s="219"/>
      <x:c r="V31" s="203"/>
      <x:c r="W31" s="154"/>
    </x:row>
    <x:row r="32" ht="16.66666603088379" customHeight="1">
      <x:c r="A32" s="186"/>
      <x:c r="B32" s="220"/>
      <x:c r="C32" s="211"/>
      <x:c r="D32" s="221"/>
      <x:c r="E32" s="215">
        <x:v>0.1</x:v>
      </x:c>
      <x:c r="F32" s="215">
        <x:v>0.12</x:v>
      </x:c>
      <x:c r="G32" s="217"/>
      <x:c r="H32" s="215">
        <x:v>0.1</x:v>
      </x:c>
      <x:c r="I32" s="215">
        <x:v>0.12</x:v>
      </x:c>
      <x:c r="J32" s="217"/>
      <x:c r="K32" s="215">
        <x:v>0.1</x:v>
      </x:c>
      <x:c r="L32" s="215">
        <x:v>0.12</x:v>
      </x:c>
      <x:c r="M32" s="217"/>
      <x:c r="N32" s="215">
        <x:v>0.1</x:v>
      </x:c>
      <x:c r="O32" s="215">
        <x:v>0.12</x:v>
      </x:c>
      <x:c r="P32" s="217"/>
      <x:c r="Q32" s="215">
        <x:v>0.1</x:v>
      </x:c>
      <x:c r="R32" s="215">
        <x:v>0.12</x:v>
      </x:c>
      <x:c r="S32" s="217"/>
      <x:c r="T32" s="218">
        <x:v>0.1</x:v>
      </x:c>
      <x:c r="U32" s="218">
        <x:v>0.12</x:v>
      </x:c>
      <x:c r="V32" s="217"/>
      <x:c r="W32" s="154"/>
    </x:row>
    <x:row r="33">
      <x:c r="A33" s="186"/>
      <x:c r="B33" s="222" t="s">
        <x:v>221</x:v>
      </x:c>
      <x:c r="C33" s="208">
        <x:f>SUM(E33:V33)</x:f>
      </x:c>
      <x:c r="D33" s="192" t="s">
        <x:v>278</x:v>
      </x:c>
      <x:c r="E33" s="214"/>
      <x:c r="F33" s="214"/>
      <x:c r="G33" s="203"/>
      <x:c r="H33" s="214"/>
      <x:c r="I33" s="214"/>
      <x:c r="J33" s="203"/>
      <x:c r="K33" s="214"/>
      <x:c r="L33" s="214"/>
      <x:c r="M33" s="203"/>
      <x:c r="N33" s="214"/>
      <x:c r="O33" s="214"/>
      <x:c r="P33" s="203"/>
      <x:c r="Q33" s="214"/>
      <x:c r="R33" s="214"/>
      <x:c r="S33" s="203"/>
      <x:c r="T33" s="219"/>
      <x:c r="U33" s="219"/>
      <x:c r="V33" s="203"/>
      <x:c r="W33" s="154"/>
    </x:row>
    <x:row r="34" ht="16.66666603088379" customHeight="1">
      <x:c r="A34" s="186"/>
      <x:c r="B34" s="220"/>
      <x:c r="C34" s="211"/>
      <x:c r="D34" s="192"/>
      <x:c r="E34" s="215">
        <x:v>0.005805365990464616</x:v>
      </x:c>
      <x:c r="F34" s="215">
        <x:v>0.005805365990464616</x:v>
      </x:c>
      <x:c r="G34" s="217"/>
      <x:c r="H34" s="215">
        <x:v>0.005805365990464616</x:v>
      </x:c>
      <x:c r="I34" s="215">
        <x:v>0.005805365990464616</x:v>
      </x:c>
      <x:c r="J34" s="217"/>
      <x:c r="K34" s="215">
        <x:v>0.005805365990464616</x:v>
      </x:c>
      <x:c r="L34" s="215">
        <x:v>0.005805365990464616</x:v>
      </x:c>
      <x:c r="M34" s="217"/>
      <x:c r="N34" s="215">
        <x:v>0.005805365990464616</x:v>
      </x:c>
      <x:c r="O34" s="215">
        <x:v>0.005805365990464616</x:v>
      </x:c>
      <x:c r="P34" s="217"/>
      <x:c r="Q34" s="215">
        <x:v>0.005805365990464616</x:v>
      </x:c>
      <x:c r="R34" s="215">
        <x:v>0.005805365990464616</x:v>
      </x:c>
      <x:c r="S34" s="217"/>
      <x:c r="T34" s="218">
        <x:v>0.005805365990464616</x:v>
      </x:c>
      <x:c r="U34" s="218">
        <x:v>0.005805365990464616</x:v>
      </x:c>
      <x:c r="V34" s="217"/>
      <x:c r="W34" s="154"/>
    </x:row>
    <x:row r="35">
      <x:c r="A35" s="186"/>
      <x:c r="B35" s="222" t="s">
        <x:v>224</x:v>
      </x:c>
      <x:c r="C35" s="208">
        <x:f>SUM(E35:V35)</x:f>
      </x:c>
      <x:c r="D35" s="192" t="s">
        <x:v>225</x:v>
      </x:c>
      <x:c r="E35" s="214"/>
      <x:c r="F35" s="214"/>
      <x:c r="G35" s="203"/>
      <x:c r="H35" s="214"/>
      <x:c r="I35" s="214"/>
      <x:c r="J35" s="203"/>
      <x:c r="K35" s="214"/>
      <x:c r="L35" s="214"/>
      <x:c r="M35" s="203"/>
      <x:c r="N35" s="214"/>
      <x:c r="O35" s="214"/>
      <x:c r="P35" s="203"/>
      <x:c r="Q35" s="214"/>
      <x:c r="R35" s="214"/>
      <x:c r="S35" s="203"/>
      <x:c r="T35" s="219"/>
      <x:c r="U35" s="219"/>
      <x:c r="V35" s="203"/>
      <x:c r="W35" s="154"/>
    </x:row>
    <x:row r="36" ht="16.66666603088379" customHeight="1">
      <x:c r="A36" s="186"/>
      <x:c r="B36" s="220"/>
      <x:c r="C36" s="211"/>
      <x:c r="D36" s="192"/>
      <x:c r="E36" s="215">
        <x:v>0.0064504066560717955</x:v>
      </x:c>
      <x:c r="F36" s="215">
        <x:v>0.0064504066560717955</x:v>
      </x:c>
      <x:c r="G36" s="217"/>
      <x:c r="H36" s="215">
        <x:v>0.0064504066560717955</x:v>
      </x:c>
      <x:c r="I36" s="215">
        <x:v>0.0064504066560717955</x:v>
      </x:c>
      <x:c r="J36" s="217"/>
      <x:c r="K36" s="215">
        <x:v>0.0064504066560717955</x:v>
      </x:c>
      <x:c r="L36" s="215">
        <x:v>0.0064504066560717955</x:v>
      </x:c>
      <x:c r="M36" s="217"/>
      <x:c r="N36" s="215">
        <x:v>0.0064504066560717955</x:v>
      </x:c>
      <x:c r="O36" s="215">
        <x:v>0.0064504066560717955</x:v>
      </x:c>
      <x:c r="P36" s="217"/>
      <x:c r="Q36" s="215">
        <x:v>0.0064504066560717955</x:v>
      </x:c>
      <x:c r="R36" s="215">
        <x:v>0.0064504066560717955</x:v>
      </x:c>
      <x:c r="S36" s="217"/>
      <x:c r="T36" s="218">
        <x:v>0.0064504066560717955</x:v>
      </x:c>
      <x:c r="U36" s="218">
        <x:v>0.0064504066560717955</x:v>
      </x:c>
      <x:c r="V36" s="217"/>
      <x:c r="W36" s="154"/>
    </x:row>
    <x:row r="37">
      <x:c r="A37" s="186"/>
      <x:c r="B37" s="223" t="s">
        <x:v>227</x:v>
      </x:c>
      <x:c r="C37" s="208"/>
      <x:c r="D37" s="224" t="s">
        <x:v>279</x:v>
      </x:c>
      <x:c r="E37" s="225"/>
      <x:c r="F37" s="225"/>
      <x:c r="G37" s="226"/>
      <x:c r="H37" s="225"/>
      <x:c r="I37" s="225"/>
      <x:c r="J37" s="226"/>
      <x:c r="K37" s="225"/>
      <x:c r="L37" s="225"/>
      <x:c r="M37" s="226"/>
      <x:c r="N37" s="225"/>
      <x:c r="O37" s="225"/>
      <x:c r="P37" s="226"/>
      <x:c r="Q37" s="225"/>
      <x:c r="R37" s="225"/>
      <x:c r="S37" s="226"/>
      <x:c r="T37" s="227"/>
      <x:c r="U37" s="227"/>
      <x:c r="V37" s="226"/>
      <x:c r="W37" s="154"/>
    </x:row>
    <x:row r="38" ht="16.66666603088379" customHeight="1">
      <x:c r="A38" s="186"/>
      <x:c r="B38" s="228"/>
      <x:c r="C38" s="211"/>
      <x:c r="D38" s="224"/>
      <x:c r="E38" s="229">
        <x:v>0.008600542208095727</x:v>
      </x:c>
      <x:c r="F38" s="229">
        <x:v>0.008600542208095727</x:v>
      </x:c>
      <x:c r="G38" s="230"/>
      <x:c r="H38" s="229">
        <x:v>0.008600542208095727</x:v>
      </x:c>
      <x:c r="I38" s="229">
        <x:v>0.008600542208095727</x:v>
      </x:c>
      <x:c r="J38" s="230"/>
      <x:c r="K38" s="229">
        <x:v>0.008600542208095727</x:v>
      </x:c>
      <x:c r="L38" s="229">
        <x:v>0.008600542208095727</x:v>
      </x:c>
      <x:c r="M38" s="230"/>
      <x:c r="N38" s="229">
        <x:v>0.008600542208095727</x:v>
      </x:c>
      <x:c r="O38" s="229">
        <x:v>0.008600542208095727</x:v>
      </x:c>
      <x:c r="P38" s="230"/>
      <x:c r="Q38" s="229">
        <x:v>0.008600542208095727</x:v>
      </x:c>
      <x:c r="R38" s="229">
        <x:v>0.008600542208095727</x:v>
      </x:c>
      <x:c r="S38" s="230"/>
      <x:c r="T38" s="231">
        <x:v>0.008600542208095727</x:v>
      </x:c>
      <x:c r="U38" s="231">
        <x:v>0.008600542208095727</x:v>
      </x:c>
      <x:c r="V38" s="230"/>
      <x:c r="W38" s="154"/>
    </x:row>
    <x:row r="39" ht="22.03734588623047" customHeight="1">
      <x:c r="A39" s="186"/>
      <x:c r="B39" s="187" t="s">
        <x:v>236</x:v>
      </x:c>
      <x:c r="C39" s="208">
        <x:f>SUM(E39:V39)</x:f>
      </x:c>
      <x:c r="D39" s="192" t="s">
        <x:v>237</x:v>
      </x:c>
      <x:c r="E39" s="203"/>
      <x:c r="F39" s="203"/>
      <x:c r="G39" s="203"/>
      <x:c r="H39" s="214"/>
      <x:c r="I39" s="214"/>
      <x:c r="J39" s="203"/>
      <x:c r="K39" s="214"/>
      <x:c r="L39" s="214"/>
      <x:c r="M39" s="203"/>
      <x:c r="N39" s="214"/>
      <x:c r="O39" s="214"/>
      <x:c r="P39" s="203"/>
      <x:c r="Q39" s="214"/>
      <x:c r="R39" s="214"/>
      <x:c r="S39" s="203"/>
      <x:c r="T39" s="219"/>
      <x:c r="U39" s="219"/>
      <x:c r="V39" s="203"/>
      <x:c r="W39" s="154"/>
    </x:row>
    <x:row r="40" ht="22.84903335571289" customHeight="1">
      <x:c r="A40" s="186"/>
      <x:c r="B40" s="220"/>
      <x:c r="C40" s="211"/>
      <x:c r="D40" s="192"/>
      <x:c r="E40" s="216">
        <x:v>0.05</x:v>
      </x:c>
      <x:c r="F40" s="216">
        <x:v>0.05</x:v>
      </x:c>
      <x:c r="G40" s="217"/>
      <x:c r="H40" s="215">
        <x:v>0.05</x:v>
      </x:c>
      <x:c r="I40" s="215">
        <x:v>0.05</x:v>
      </x:c>
      <x:c r="J40" s="217"/>
      <x:c r="K40" s="215">
        <x:v>0.05</x:v>
      </x:c>
      <x:c r="L40" s="215">
        <x:v>0.05</x:v>
      </x:c>
      <x:c r="M40" s="217"/>
      <x:c r="N40" s="215">
        <x:v>0.05</x:v>
      </x:c>
      <x:c r="O40" s="215">
        <x:v>0.05</x:v>
      </x:c>
      <x:c r="P40" s="217"/>
      <x:c r="Q40" s="215">
        <x:v>0.05</x:v>
      </x:c>
      <x:c r="R40" s="215">
        <x:v>0.05</x:v>
      </x:c>
      <x:c r="S40" s="217"/>
      <x:c r="T40" s="218">
        <x:v>0.05</x:v>
      </x:c>
      <x:c r="U40" s="218">
        <x:v>0.05</x:v>
      </x:c>
      <x:c r="V40" s="217"/>
      <x:c r="W40" s="154"/>
    </x:row>
    <x:row r="41">
      <x:c r="A41" s="155">
        <x:v>3</x:v>
      </x:c>
      <x:c r="B41" s="180" t="s">
        <x:v>239</x:v>
      </x:c>
      <x:c r="C41" s="232">
        <x:f>C7-C20</x:f>
      </x:c>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x:v>4</x:v>
      </x:c>
      <x:c r="B42" s="180" t="s">
        <x:v>240</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r="43" ht="29.99188995361328" customHeight="1">
      <x:c r="A43" s="186"/>
      <x:c r="B43" s="187" t="s">
        <x:v>241</x:v>
      </x:c>
      <x:c r="C43" s="208">
        <x:f>SUM(E43:V43)</x:f>
      </x:c>
      <x:c r="D43" s="221" t="s">
        <x:v>242</x:v>
      </x:c>
      <x:c r="E43" s="214"/>
      <x:c r="F43" s="214"/>
      <x:c r="G43" s="203"/>
      <x:c r="H43" s="203"/>
      <x:c r="I43" s="203"/>
      <x:c r="J43" s="203"/>
      <x:c r="K43" s="203"/>
      <x:c r="L43" s="203"/>
      <x:c r="M43" s="203"/>
      <x:c r="N43" s="203"/>
      <x:c r="O43" s="203"/>
      <x:c r="P43" s="203"/>
      <x:c r="Q43" s="203"/>
      <x:c r="R43" s="203"/>
      <x:c r="S43" s="203"/>
      <x:c r="T43" s="203"/>
      <x:c r="U43" s="203"/>
      <x:c r="V43" s="203"/>
      <x:c r="W43" s="154"/>
    </x:row>
    <x:row r="44" ht="28.571428298950195" customHeight="1">
      <x:c r="A44" s="186"/>
      <x:c r="B44" s="220"/>
      <x:c r="C44" s="211"/>
      <x:c r="D44" s="169"/>
      <x:c r="E44" s="215">
        <x:v>0.05</x:v>
      </x:c>
      <x:c r="F44" s="215">
        <x:v>0.05</x:v>
      </x:c>
      <x:c r="G44" s="217"/>
      <x:c r="H44" s="217"/>
      <x:c r="I44" s="217"/>
      <x:c r="J44" s="217"/>
      <x:c r="K44" s="217"/>
      <x:c r="L44" s="217"/>
      <x:c r="M44" s="217"/>
      <x:c r="N44" s="217"/>
      <x:c r="O44" s="217"/>
      <x:c r="P44" s="217"/>
      <x:c r="Q44" s="217"/>
      <x:c r="R44" s="217"/>
      <x:c r="S44" s="217"/>
      <x:c r="T44" s="217"/>
      <x:c r="U44" s="217"/>
      <x:c r="V44" s="217"/>
      <x:c r="W44" s="154"/>
    </x:row>
    <x:row r="45">
      <x:c r="A45" s="186"/>
      <x:c r="B45" s="187" t="s">
        <x:v>244</x:v>
      </x:c>
      <x:c r="C45" s="208">
        <x:f>SUM(E45:V45)</x:f>
      </x:c>
      <x:c r="D45" s="192" t="s">
        <x:v>245</x:v>
      </x:c>
      <x:c r="E45" s="214"/>
      <x:c r="F45" s="214"/>
      <x:c r="G45" s="203"/>
      <x:c r="H45" s="203"/>
      <x:c r="I45" s="203"/>
      <x:c r="J45" s="203"/>
      <x:c r="K45" s="203"/>
      <x:c r="L45" s="203"/>
      <x:c r="M45" s="203"/>
      <x:c r="N45" s="203"/>
      <x:c r="O45" s="203"/>
      <x:c r="P45" s="203"/>
      <x:c r="Q45" s="203"/>
      <x:c r="R45" s="203"/>
      <x:c r="S45" s="203"/>
      <x:c r="T45" s="203"/>
      <x:c r="U45" s="203"/>
      <x:c r="V45" s="203"/>
      <x:c r="W45" s="154"/>
    </x:row>
    <x:row r="46" ht="16.66666603088379" customHeight="1">
      <x:c r="A46" s="186"/>
      <x:c r="B46" s="220"/>
      <x:c r="C46" s="211"/>
      <x:c r="D46" s="169"/>
      <x:c r="E46" s="215" t="s">
        <x:v>280</x:v>
      </x:c>
      <x:c r="F46" s="215" t="s">
        <x:v>280</x:v>
      </x:c>
      <x:c r="G46" s="217"/>
      <x:c r="H46" s="217"/>
      <x:c r="I46" s="217"/>
      <x:c r="J46" s="217"/>
      <x:c r="K46" s="217"/>
      <x:c r="L46" s="217"/>
      <x:c r="M46" s="217"/>
      <x:c r="N46" s="217"/>
      <x:c r="O46" s="217"/>
      <x:c r="P46" s="217"/>
      <x:c r="Q46" s="217"/>
      <x:c r="R46" s="217"/>
      <x:c r="S46" s="217"/>
      <x:c r="T46" s="217"/>
      <x:c r="U46" s="217"/>
      <x:c r="V46" s="217"/>
      <x:c r="W46" s="154"/>
    </x:row>
    <x:row r="47">
      <x:c r="A47" s="186"/>
      <x:c r="B47" s="187" t="s">
        <x:v>247</x:v>
      </x:c>
      <x:c r="C47" s="208">
        <x:f>SUM(E47:V47)</x:f>
      </x:c>
      <x:c r="D47" s="192" t="s">
        <x:v>248</x:v>
      </x:c>
      <x:c r="E47" s="214"/>
      <x:c r="F47" s="214"/>
      <x:c r="G47" s="203"/>
      <x:c r="H47" s="203"/>
      <x:c r="I47" s="203"/>
      <x:c r="J47" s="203"/>
      <x:c r="K47" s="203"/>
      <x:c r="L47" s="203"/>
      <x:c r="M47" s="203"/>
      <x:c r="N47" s="203"/>
      <x:c r="O47" s="203"/>
      <x:c r="P47" s="203"/>
      <x:c r="Q47" s="203"/>
      <x:c r="R47" s="203"/>
      <x:c r="S47" s="203"/>
      <x:c r="T47" s="203"/>
      <x:c r="U47" s="203"/>
      <x:c r="V47" s="203"/>
      <x:c r="W47" s="154"/>
    </x:row>
    <x:row r="48" ht="28.571428298950195" customHeight="1">
      <x:c r="A48" s="186"/>
      <x:c r="B48" s="220"/>
      <x:c r="C48" s="211"/>
      <x:c r="D48" s="169"/>
      <x:c r="E48" s="215" t="s">
        <x:v>281</x:v>
      </x:c>
      <x:c r="F48" s="215" t="s">
        <x:v>281</x:v>
      </x:c>
      <x:c r="G48" s="217"/>
      <x:c r="H48" s="217"/>
      <x:c r="I48" s="217"/>
      <x:c r="J48" s="217"/>
      <x:c r="K48" s="217"/>
      <x:c r="L48" s="217"/>
      <x:c r="M48" s="217"/>
      <x:c r="N48" s="217"/>
      <x:c r="O48" s="217"/>
      <x:c r="P48" s="217"/>
      <x:c r="Q48" s="217"/>
      <x:c r="R48" s="217"/>
      <x:c r="S48" s="217"/>
      <x:c r="T48" s="217"/>
      <x:c r="U48" s="217"/>
      <x:c r="V48" s="217"/>
      <x:c r="W48" s="154"/>
    </x:row>
    <x:row r="49">
      <x:c r="A49" s="186"/>
      <x:c r="B49" s="187" t="s">
        <x:v>282</x:v>
      </x:c>
      <x:c r="C49" s="208">
        <x:f>SUM(E49:V49)</x:f>
      </x:c>
      <x:c r="D49" s="192" t="s">
        <x:v>251</x:v>
      </x:c>
      <x:c r="E49" s="214"/>
      <x:c r="F49" s="214"/>
      <x:c r="G49" s="203"/>
      <x:c r="H49" s="203"/>
      <x:c r="I49" s="203"/>
      <x:c r="J49" s="203"/>
      <x:c r="K49" s="203"/>
      <x:c r="L49" s="203"/>
      <x:c r="M49" s="203"/>
      <x:c r="N49" s="203"/>
      <x:c r="O49" s="203"/>
      <x:c r="P49" s="203"/>
      <x:c r="Q49" s="203"/>
      <x:c r="R49" s="203"/>
      <x:c r="S49" s="203"/>
      <x:c r="T49" s="203"/>
      <x:c r="U49" s="203"/>
      <x:c r="V49" s="203"/>
      <x:c r="W49" s="154"/>
    </x:row>
    <x:row r="50" ht="16.66666603088379" customHeight="1">
      <x:c r="A50" s="235"/>
      <x:c r="B50" s="220"/>
      <x:c r="C50" s="211"/>
      <x:c r="D50" s="169"/>
      <x:c r="E50" s="215" t="s">
        <x:v>252</x:v>
      </x:c>
      <x:c r="F50" s="215" t="s">
        <x:v>252</x:v>
      </x:c>
      <x:c r="G50" s="217"/>
      <x:c r="H50" s="217"/>
      <x:c r="I50" s="217"/>
      <x:c r="J50" s="217"/>
      <x:c r="K50" s="217"/>
      <x:c r="L50" s="217"/>
      <x:c r="M50" s="217"/>
      <x:c r="N50" s="217"/>
      <x:c r="O50" s="217"/>
      <x:c r="P50" s="217"/>
      <x:c r="Q50" s="217"/>
      <x:c r="R50" s="217"/>
      <x:c r="S50" s="217"/>
      <x:c r="T50" s="217"/>
      <x:c r="U50" s="217"/>
      <x:c r="V50" s="217"/>
      <x:c r="W50" s="154"/>
    </x:row>
    <x:row r="51">
      <x:c r="A51" s="235"/>
      <x:c r="B51" s="236" t="s">
        <x:v>253</x:v>
      </x:c>
      <x:c r="C51" s="208">
        <x:f>SUM(E51:V51)</x:f>
      </x:c>
      <x:c r="D51" s="237"/>
      <x:c r="E51" s="225"/>
      <x:c r="F51" s="225"/>
      <x:c r="G51" s="226"/>
      <x:c r="H51" s="226"/>
      <x:c r="I51" s="226"/>
      <x:c r="J51" s="226"/>
      <x:c r="K51" s="226"/>
      <x:c r="L51" s="226"/>
      <x:c r="M51" s="226"/>
      <x:c r="N51" s="226"/>
      <x:c r="O51" s="226"/>
      <x:c r="P51" s="226"/>
      <x:c r="Q51" s="226"/>
      <x:c r="R51" s="226"/>
      <x:c r="S51" s="226"/>
      <x:c r="T51" s="226"/>
      <x:c r="U51" s="226"/>
      <x:c r="V51" s="226"/>
      <x:c r="W51" s="154"/>
    </x:row>
    <x:row r="52" ht="16.66666603088379" customHeight="1">
      <x:c r="A52" s="235"/>
      <x:c r="B52" s="220"/>
      <x:c r="C52" s="211"/>
      <x:c r="D52" s="169"/>
      <x:c r="E52" s="215">
        <x:v>0.005</x:v>
      </x:c>
      <x:c r="F52" s="215">
        <x:v>0.005</x:v>
      </x:c>
      <x:c r="G52" s="217"/>
      <x:c r="H52" s="217"/>
      <x:c r="I52" s="217"/>
      <x:c r="J52" s="217"/>
      <x:c r="K52" s="217"/>
      <x:c r="L52" s="217"/>
      <x:c r="M52" s="217"/>
      <x:c r="N52" s="217"/>
      <x:c r="O52" s="217"/>
      <x:c r="P52" s="217"/>
      <x:c r="Q52" s="217"/>
      <x:c r="R52" s="217"/>
      <x:c r="S52" s="217"/>
      <x:c r="T52" s="217"/>
      <x:c r="U52" s="217"/>
      <x:c r="V52" s="217"/>
      <x:c r="W52" s="154"/>
    </x:row>
    <x:row r="53">
      <x:c r="A53" s="155">
        <x:v>5</x:v>
      </x:c>
      <x:c r="B53" s="238" t="s">
        <x:v>256</x:v>
      </x:c>
      <x:c r="C53" s="232">
        <x:f>C41-C42</x:f>
      </x:c>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
        <x:v>257</x:v>
      </x:c>
      <x:c r="C54" s="208">
        <x:f>C53*20%</x:f>
      </x:c>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x:v>6</x:v>
      </x:c>
      <x:c r="B55" s="238" t="s">
        <x:v>258</x:v>
      </x:c>
      <x:c r="C55" s="232">
        <x:f>C53-C54</x:f>
      </x:c>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25" max="25" width="11.211267471313477" hidden="0" customWidth="1"/>
    <x:col min="33" max="33" width="11.211267471313477" hidden="0" customWidth="1"/>
    <x:col min="41" max="41" width="11.211267471313477" hidden="0" customWidth="1"/>
    <x:col min="49" max="49" width="11.211267471313477" hidden="0" customWidth="1"/>
    <x:col min="1" max="1" width="10.776659965515137" hidden="0" customWidth="1"/>
    <x:col min="9" max="9" width="11.211267471313477" hidden="0" customWidth="1"/>
    <x:col min="17" max="17" width="11.211267471313477" hidden="0" customWidth="1"/>
    <x:col min="26" max="26" width="11.211267471313477" hidden="0" customWidth="1"/>
    <x:col min="34" max="34" width="11.211267471313477" hidden="0" customWidth="1"/>
    <x:col min="42" max="42" width="11.211267471313477" hidden="0" customWidth="1"/>
    <x:col min="2" max="2" width="25.682092666625977" hidden="0" customWidth="1"/>
    <x:col min="10" max="10" width="11.211267471313477" hidden="0" customWidth="1"/>
    <x:col min="18" max="18" width="11.211267471313477" hidden="0" customWidth="1"/>
    <x:col min="35" max="35" width="11.211267471313477" hidden="0" customWidth="1"/>
    <x:col min="43" max="43" width="11.211267471313477" hidden="0" customWidth="1"/>
    <x:col min="11" max="11" width="11.211267471313477" hidden="0" customWidth="1"/>
    <x:col min="19" max="19" width="11.211267471313477" hidden="0" customWidth="1"/>
    <x:col min="27" max="27" width="11.211267471313477" hidden="0" customWidth="1"/>
    <x:col min="28" max="28" width="11.211267471313477" hidden="0" customWidth="1"/>
    <x:col min="36" max="36" width="11.211267471313477" hidden="0" customWidth="1"/>
    <x:col min="44" max="44" width="11.211267471313477" hidden="0" customWidth="1"/>
    <x:col min="4" max="4" width="11.211267471313477" hidden="0" customWidth="1"/>
    <x:col min="12" max="12" width="11.211267471313477" hidden="0" customWidth="1"/>
    <x:col min="20" max="20" width="11.211267471313477" hidden="0" customWidth="1"/>
    <x:col min="29" max="29" width="11.211267471313477" hidden="0" customWidth="1"/>
    <x:col min="37" max="37" width="11.211267471313477" hidden="0" customWidth="1"/>
    <x:col min="45" max="45" width="11.211267471313477" hidden="0" customWidth="1"/>
    <x:col min="5" max="5" width="11.211267471313477" hidden="0" customWidth="1"/>
    <x:col min="13" max="13" width="11.211267471313477" hidden="0" customWidth="1"/>
    <x:col min="21" max="21" width="11.211267471313477" hidden="0" customWidth="1"/>
    <x:col min="30" max="30" width="30.732162475585938" hidden="0" customWidth="1"/>
    <x:col min="38" max="38" width="11.211267471313477" hidden="0" customWidth="1"/>
    <x:col min="46" max="46" width="11.211267471313477" hidden="0" customWidth="1"/>
    <x:col min="6" max="6" width="11.211267471313477" hidden="0" customWidth="1"/>
    <x:col min="14" max="14" width="11.211267471313477" hidden="0" customWidth="1"/>
    <x:col min="22" max="22" width="11.211267471313477" hidden="0" customWidth="1"/>
    <x:col min="39" max="39" width="11.211267471313477" hidden="0" customWidth="1"/>
    <x:col min="40" max="40" width="11.211267471313477" hidden="0" customWidth="1"/>
    <x:col min="47" max="47" width="11.211267471313477" hidden="0" customWidth="1"/>
    <x:col min="7" max="7" width="11.211267471313477" hidden="0" customWidth="1"/>
    <x:col min="23" max="23" width="11.211267471313477" hidden="0" customWidth="1"/>
    <x:col min="31" max="31" width="11.211267471313477" hidden="0" customWidth="1"/>
    <x:col min="32" max="32" width="11.211267471313477" hidden="0" customWidth="1"/>
    <x:col min="48" max="48" width="11.211267471313477" hidden="0" customWidth="1"/>
    <x:col min="8" max="8" width="11.211267471313477" hidden="0" customWidth="1"/>
    <x:col min="16" max="16" width="25.63380241394043" hidden="0" customWidth="1"/>
    <x:col min="24" max="24" width="11.211267471313477" hidden="0" customWidth="1"/>
  </x:cols>
  <x:sheetData>
    <x:row r="1" ht="23.49772834777832" customHeight="1">
      <x:c r="A1" s="243" t="s">
        <x:v>283</x:v>
      </x:c>
      <x:c r="B1" s="244" t="s">
        <x:v>284</x:v>
      </x:c>
      <x:c r="C1" s="245">
        <x:v>46296</x:v>
      </x:c>
      <x:c r="D1" s="245"/>
      <x:c r="E1" s="245">
        <x:v>46327</x:v>
      </x:c>
      <x:c r="F1" s="245"/>
      <x:c r="G1" s="245">
        <x:v>46357</x:v>
      </x:c>
      <x:c r="H1" s="245"/>
      <x:c r="I1" s="245">
        <x:v>46388</x:v>
      </x:c>
      <x:c r="J1" s="245"/>
      <x:c r="K1" s="245">
        <x:v>46419</x:v>
      </x:c>
      <x:c r="L1" s="245"/>
      <x:c r="M1" s="245">
        <x:v>46447</x:v>
      </x:c>
      <x:c r="N1" s="245"/>
      <x:c r="O1" s="246"/>
      <x:c r="P1" s="244" t="s">
        <x:v>285</x:v>
      </x:c>
      <x:c r="Q1" s="245">
        <x:v>46296</x:v>
      </x:c>
      <x:c r="R1" s="245"/>
      <x:c r="S1" s="245">
        <x:v>46327</x:v>
      </x:c>
      <x:c r="T1" s="245"/>
      <x:c r="U1" s="245">
        <x:v>46357</x:v>
      </x:c>
      <x:c r="V1" s="245"/>
      <x:c r="W1" s="245">
        <x:v>46388</x:v>
      </x:c>
      <x:c r="X1" s="245"/>
      <x:c r="Y1" s="245">
        <x:v>46419</x:v>
      </x:c>
      <x:c r="Z1" s="245"/>
      <x:c r="AA1" s="245">
        <x:v>46447</x:v>
      </x:c>
      <x:c r="AB1" s="245"/>
      <x:c r="AC1" s="247"/>
      <x:c r="AD1" s="248" t="s">
        <x:v>286</x:v>
      </x:c>
      <x:c r="AE1" s="245">
        <x:v>46296</x:v>
      </x:c>
      <x:c r="AF1" s="245"/>
      <x:c r="AG1" s="245">
        <x:v>46327</x:v>
      </x:c>
      <x:c r="AH1" s="245"/>
      <x:c r="AI1" s="245">
        <x:v>46357</x:v>
      </x:c>
      <x:c r="AJ1" s="245"/>
      <x:c r="AK1" s="245">
        <x:v>46388</x:v>
      </x:c>
      <x:c r="AL1" s="245"/>
      <x:c r="AM1" s="245">
        <x:v>46419</x:v>
      </x:c>
      <x:c r="AN1" s="245"/>
      <x:c r="AO1" s="245">
        <x:v>46447</x:v>
      </x:c>
      <x:c r="AP1" s="245"/>
      <x:c r="AQ1" s="247"/>
      <x:c r="AR1" s="247"/>
      <x:c r="AS1" s="247"/>
      <x:c r="AT1" s="247"/>
      <x:c r="AU1" s="247"/>
      <x:c r="AV1" s="247"/>
      <x:c r="AW1" s="247"/>
    </x:row>
    <x:row r="2" ht="23.49772834777832" customHeight="1">
      <x:c r="A2" s="243"/>
      <x:c r="B2" s="249"/>
      <x:c r="C2" s="250" t="s">
        <x:v>177</x:v>
      </x:c>
      <x:c r="D2" s="250" t="s">
        <x:v>287</x:v>
      </x:c>
      <x:c r="E2" s="250" t="s">
        <x:v>177</x:v>
      </x:c>
      <x:c r="F2" s="250" t="s">
        <x:v>287</x:v>
      </x:c>
      <x:c r="G2" s="250" t="s">
        <x:v>177</x:v>
      </x:c>
      <x:c r="H2" s="250" t="s">
        <x:v>287</x:v>
      </x:c>
      <x:c r="I2" s="250" t="s">
        <x:v>177</x:v>
      </x:c>
      <x:c r="J2" s="250" t="s">
        <x:v>287</x:v>
      </x:c>
      <x:c r="K2" s="250" t="s">
        <x:v>177</x:v>
      </x:c>
      <x:c r="L2" s="250" t="s">
        <x:v>287</x:v>
      </x:c>
      <x:c r="M2" s="250" t="s">
        <x:v>177</x:v>
      </x:c>
      <x:c r="N2" s="250" t="s">
        <x:v>287</x:v>
      </x:c>
      <x:c r="O2" s="246"/>
      <x:c r="P2" s="249"/>
      <x:c r="Q2" s="250" t="s">
        <x:v>177</x:v>
      </x:c>
      <x:c r="R2" s="250" t="s">
        <x:v>287</x:v>
      </x:c>
      <x:c r="S2" s="250" t="s">
        <x:v>177</x:v>
      </x:c>
      <x:c r="T2" s="250" t="s">
        <x:v>287</x:v>
      </x:c>
      <x:c r="U2" s="250" t="s">
        <x:v>177</x:v>
      </x:c>
      <x:c r="V2" s="250" t="s">
        <x:v>287</x:v>
      </x:c>
      <x:c r="W2" s="250" t="s">
        <x:v>177</x:v>
      </x:c>
      <x:c r="X2" s="250" t="s">
        <x:v>287</x:v>
      </x:c>
      <x:c r="Y2" s="250" t="s">
        <x:v>177</x:v>
      </x:c>
      <x:c r="Z2" s="250" t="s">
        <x:v>287</x:v>
      </x:c>
      <x:c r="AA2" s="250" t="s">
        <x:v>177</x:v>
      </x:c>
      <x:c r="AB2" s="250" t="s">
        <x:v>287</x:v>
      </x:c>
      <x:c r="AC2" s="251"/>
      <x:c r="AD2" s="248"/>
      <x:c r="AE2" s="250" t="s">
        <x:v>177</x:v>
      </x:c>
      <x:c r="AF2" s="250" t="s">
        <x:v>287</x:v>
      </x:c>
      <x:c r="AG2" s="250" t="s">
        <x:v>177</x:v>
      </x:c>
      <x:c r="AH2" s="250" t="s">
        <x:v>287</x:v>
      </x:c>
      <x:c r="AI2" s="250" t="s">
        <x:v>177</x:v>
      </x:c>
      <x:c r="AJ2" s="250" t="s">
        <x:v>287</x:v>
      </x:c>
      <x:c r="AK2" s="250" t="s">
        <x:v>177</x:v>
      </x:c>
      <x:c r="AL2" s="250" t="s">
        <x:v>287</x:v>
      </x:c>
      <x:c r="AM2" s="250" t="s">
        <x:v>177</x:v>
      </x:c>
      <x:c r="AN2" s="250" t="s">
        <x:v>287</x:v>
      </x:c>
      <x:c r="AO2" s="250" t="s">
        <x:v>177</x:v>
      </x:c>
      <x:c r="AP2" s="250" t="s">
        <x:v>287</x:v>
      </x:c>
      <x:c r="AQ2" s="251"/>
      <x:c r="AR2" s="251"/>
      <x:c r="AS2" s="251"/>
      <x:c r="AT2" s="251"/>
      <x:c r="AU2" s="251"/>
      <x:c r="AV2" s="251"/>
      <x:c r="AW2" s="251"/>
    </x:row>
    <x:row r="3">
      <x:c r="A3" s="252"/>
      <x:c r="B3" s="253" t="s">
        <x:v>288</x:v>
      </x:c>
      <x:c r="C3" s="254">
        <x:v>40000000000</x:v>
      </x:c>
      <x:c r="D3" s="255"/>
      <x:c r="E3" s="255"/>
      <x:c r="F3" s="255"/>
      <x:c r="G3" s="255"/>
      <x:c r="H3" s="255"/>
      <x:c r="I3" s="255"/>
      <x:c r="J3" s="255"/>
      <x:c r="K3" s="255"/>
      <x:c r="L3" s="255"/>
      <x:c r="M3" s="255"/>
      <x:c r="N3" s="255"/>
      <x:c r="O3" s="246"/>
      <x:c r="P3" s="253" t="s">
        <x:v>288</x:v>
      </x:c>
      <x:c r="Q3" s="254">
        <x:v>10000000000</x:v>
      </x:c>
      <x:c r="R3" s="254"/>
      <x:c r="S3" s="254"/>
      <x:c r="T3" s="254"/>
      <x:c r="U3" s="254"/>
      <x:c r="V3" s="254"/>
      <x:c r="W3" s="254"/>
      <x:c r="X3" s="254"/>
      <x:c r="Y3" s="254"/>
      <x:c r="Z3" s="254"/>
      <x:c r="AA3" s="254"/>
      <x:c r="AB3" s="254"/>
      <x:c r="AC3" s="256"/>
      <x:c r="AD3" s="257" t="s">
        <x:v>288</x:v>
      </x:c>
      <x:c r="AE3" s="254">
        <x:v>7000000000</x:v>
      </x:c>
      <x:c r="AF3" s="254"/>
      <x:c r="AG3" s="254"/>
      <x:c r="AH3" s="254"/>
      <x:c r="AI3" s="254"/>
      <x:c r="AJ3" s="254"/>
      <x:c r="AK3" s="254"/>
      <x:c r="AL3" s="254"/>
      <x:c r="AM3" s="254"/>
      <x:c r="AN3" s="254"/>
      <x:c r="AO3" s="254"/>
      <x:c r="AP3" s="254"/>
      <x:c r="AQ3" s="256"/>
      <x:c r="AR3" s="256"/>
      <x:c r="AS3" s="256"/>
      <x:c r="AT3" s="256"/>
      <x:c r="AU3" s="256"/>
      <x:c r="AV3" s="256"/>
      <x:c r="AW3" s="256"/>
    </x:row>
    <x:row r="4">
      <x:c r="A4" s="252"/>
      <x:c r="B4" s="253" t="s">
        <x:v>289</x:v>
      </x:c>
      <x:c r="C4" s="258">
        <x:v>0.12</x:v>
      </x:c>
      <x:c r="D4" s="259"/>
      <x:c r="E4" s="259"/>
      <x:c r="F4" s="259"/>
      <x:c r="G4" s="259"/>
      <x:c r="H4" s="259"/>
      <x:c r="I4" s="259"/>
      <x:c r="J4" s="259"/>
      <x:c r="K4" s="259"/>
      <x:c r="L4" s="259"/>
      <x:c r="M4" s="259"/>
      <x:c r="N4" s="259"/>
      <x:c r="O4" s="246"/>
      <x:c r="P4" s="253" t="s">
        <x:v>289</x:v>
      </x:c>
      <x:c r="Q4" s="258">
        <x:v>0.12</x:v>
      </x:c>
      <x:c r="R4" s="258"/>
      <x:c r="S4" s="258"/>
      <x:c r="T4" s="258"/>
      <x:c r="U4" s="258"/>
      <x:c r="V4" s="258"/>
      <x:c r="W4" s="258"/>
      <x:c r="X4" s="258"/>
      <x:c r="Y4" s="258"/>
      <x:c r="Z4" s="258"/>
      <x:c r="AA4" s="258"/>
      <x:c r="AB4" s="258"/>
      <x:c r="AC4" s="260"/>
      <x:c r="AD4" s="257" t="s">
        <x:v>289</x:v>
      </x:c>
      <x:c r="AE4" s="258">
        <x:v>0.12</x:v>
      </x:c>
      <x:c r="AF4" s="258"/>
      <x:c r="AG4" s="258"/>
      <x:c r="AH4" s="258"/>
      <x:c r="AI4" s="258"/>
      <x:c r="AJ4" s="258"/>
      <x:c r="AK4" s="258"/>
      <x:c r="AL4" s="258"/>
      <x:c r="AM4" s="258"/>
      <x:c r="AN4" s="258"/>
      <x:c r="AO4" s="258"/>
      <x:c r="AP4" s="258"/>
      <x:c r="AQ4" s="260"/>
      <x:c r="AR4" s="260"/>
      <x:c r="AS4" s="260"/>
      <x:c r="AT4" s="260"/>
      <x:c r="AU4" s="260"/>
      <x:c r="AV4" s="260"/>
      <x:c r="AW4" s="260"/>
    </x:row>
    <x:row r="5" ht="16.071428298950195" customHeight="1">
      <x:c r="A5" s="252"/>
      <x:c r="B5" s="261" t="s">
        <x:v>290</x:v>
      </x:c>
      <x:c r="C5" s="262">
        <x:v>91000</x:v>
      </x:c>
      <x:c r="D5" s="263"/>
      <x:c r="E5" s="263"/>
      <x:c r="F5" s="263"/>
      <x:c r="G5" s="263"/>
      <x:c r="H5" s="263"/>
      <x:c r="I5" s="263"/>
      <x:c r="J5" s="263"/>
      <x:c r="K5" s="263"/>
      <x:c r="L5" s="263"/>
      <x:c r="M5" s="263"/>
      <x:c r="N5" s="263"/>
      <x:c r="O5" s="246"/>
      <x:c r="P5" s="261" t="s">
        <x:v>291</x:v>
      </x:c>
      <x:c r="Q5" s="264">
        <x:v>26000</x:v>
      </x:c>
      <x:c r="R5" s="264"/>
      <x:c r="S5" s="264"/>
      <x:c r="T5" s="264"/>
      <x:c r="U5" s="264"/>
      <x:c r="V5" s="264"/>
      <x:c r="W5" s="264"/>
      <x:c r="X5" s="264"/>
      <x:c r="Y5" s="264"/>
      <x:c r="Z5" s="264"/>
      <x:c r="AA5" s="264"/>
      <x:c r="AB5" s="264"/>
      <x:c r="AC5" s="256"/>
      <x:c r="AD5" s="265" t="s">
        <x:v>291</x:v>
      </x:c>
      <x:c r="AE5" s="264">
        <x:v>18000</x:v>
      </x:c>
      <x:c r="AF5" s="264"/>
      <x:c r="AG5" s="264"/>
      <x:c r="AH5" s="264"/>
      <x:c r="AI5" s="264"/>
      <x:c r="AJ5" s="264"/>
      <x:c r="AK5" s="264"/>
      <x:c r="AL5" s="264"/>
      <x:c r="AM5" s="264"/>
      <x:c r="AN5" s="264"/>
      <x:c r="AO5" s="264"/>
      <x:c r="AP5" s="264"/>
      <x:c r="AQ5" s="256"/>
      <x:c r="AR5" s="256"/>
      <x:c r="AS5" s="256"/>
      <x:c r="AT5" s="256"/>
      <x:c r="AU5" s="256"/>
      <x:c r="AV5" s="256"/>
      <x:c r="AW5" s="256"/>
    </x:row>
    <x:row r="6">
      <x:c r="A6" s="252"/>
      <x:c r="B6" s="266" t="s">
        <x:v>292</x:v>
      </x:c>
      <x:c r="C6" s="267">
        <x:v>0</x:v>
      </x:c>
      <x:c r="D6" s="267">
        <x:v>0</x:v>
      </x:c>
      <x:c r="E6" s="267"/>
      <x:c r="F6" s="267"/>
      <x:c r="G6" s="267"/>
      <x:c r="H6" s="267"/>
      <x:c r="I6" s="267"/>
      <x:c r="J6" s="267"/>
      <x:c r="K6" s="267"/>
      <x:c r="L6" s="267"/>
      <x:c r="M6" s="267"/>
      <x:c r="N6" s="267"/>
      <x:c r="P6" s="268" t="s">
        <x:v>292</x:v>
      </x:c>
      <x:c r="Q6" s="269">
        <x:v>0</x:v>
      </x:c>
      <x:c r="R6" s="269">
        <x:v>0</x:v>
      </x:c>
      <x:c r="S6" s="269">
        <x:v>400</x:v>
      </x:c>
      <x:c r="T6" s="269">
        <x:v>800</x:v>
      </x:c>
      <x:c r="U6" s="269">
        <x:v>2400</x:v>
      </x:c>
      <x:c r="V6" s="269">
        <x:v>4000</x:v>
      </x:c>
      <x:c r="W6" s="269">
        <x:v>3600</x:v>
      </x:c>
      <x:c r="X6" s="269">
        <x:v>6800</x:v>
      </x:c>
      <x:c r="Y6" s="269">
        <x:v>800</x:v>
      </x:c>
      <x:c r="Z6" s="269">
        <x:v>1600</x:v>
      </x:c>
      <x:c r="AA6" s="269">
        <x:v>2000</x:v>
      </x:c>
      <x:c r="AB6" s="269">
        <x:v>4000</x:v>
      </x:c>
      <x:c r="AC6" s="270"/>
      <x:c r="AD6" s="271" t="s">
        <x:v>292</x:v>
      </x:c>
      <x:c r="AE6" s="269">
        <x:v>0</x:v>
      </x:c>
      <x:c r="AF6" s="269">
        <x:v>0</x:v>
      </x:c>
      <x:c r="AG6" s="269">
        <x:v>300</x:v>
      </x:c>
      <x:c r="AH6" s="269">
        <x:v>500</x:v>
      </x:c>
      <x:c r="AI6" s="269">
        <x:v>1600</x:v>
      </x:c>
      <x:c r="AJ6" s="269">
        <x:v>2800</x:v>
      </x:c>
      <x:c r="AK6" s="269">
        <x:v>2500</x:v>
      </x:c>
      <x:c r="AL6" s="269">
        <x:v>4500</x:v>
      </x:c>
      <x:c r="AM6" s="269">
        <x:v>600</x:v>
      </x:c>
      <x:c r="AN6" s="269">
        <x:v>1200</x:v>
      </x:c>
      <x:c r="AO6" s="269">
        <x:v>1500</x:v>
      </x:c>
      <x:c r="AP6" s="269">
        <x:v>2500</x:v>
      </x:c>
      <x:c r="AQ6" s="270"/>
      <x:c r="AR6" s="270"/>
      <x:c r="AS6" s="270"/>
      <x:c r="AT6" s="270"/>
      <x:c r="AU6" s="270"/>
      <x:c r="AV6" s="270"/>
      <x:c r="AW6" s="270"/>
    </x:row>
    <x:row r="7">
      <x:c r="A7" s="252"/>
      <x:c r="B7" s="266" t="s">
        <x:v>293</x:v>
      </x:c>
      <x:c r="C7" s="272"/>
      <x:c r="D7" s="272"/>
      <x:c r="E7" s="272">
        <x:v>465000</x:v>
      </x:c>
      <x:c r="F7" s="272">
        <x:v>465000</x:v>
      </x:c>
      <x:c r="G7" s="272">
        <x:v>465000</x:v>
      </x:c>
      <x:c r="H7" s="272">
        <x:v>465000</x:v>
      </x:c>
      <x:c r="I7" s="272">
        <x:v>465000</x:v>
      </x:c>
      <x:c r="J7" s="272">
        <x:v>465000</x:v>
      </x:c>
      <x:c r="K7" s="272">
        <x:v>465000</x:v>
      </x:c>
      <x:c r="L7" s="272">
        <x:v>465000</x:v>
      </x:c>
      <x:c r="M7" s="272">
        <x:v>465000</x:v>
      </x:c>
      <x:c r="N7" s="272">
        <x:v>465000</x:v>
      </x:c>
      <x:c r="P7" s="268" t="s">
        <x:v>293</x:v>
      </x:c>
      <x:c r="Q7" s="273"/>
      <x:c r="R7" s="273"/>
      <x:c r="S7" s="273">
        <x:v>450000</x:v>
      </x:c>
      <x:c r="T7" s="273">
        <x:v>450000</x:v>
      </x:c>
      <x:c r="U7" s="273">
        <x:v>450000</x:v>
      </x:c>
      <x:c r="V7" s="273">
        <x:v>450000</x:v>
      </x:c>
      <x:c r="W7" s="273">
        <x:v>450000</x:v>
      </x:c>
      <x:c r="X7" s="273">
        <x:v>450000</x:v>
      </x:c>
      <x:c r="Y7" s="273">
        <x:v>450000</x:v>
      </x:c>
      <x:c r="Z7" s="273">
        <x:v>450000</x:v>
      </x:c>
      <x:c r="AA7" s="273">
        <x:v>450000</x:v>
      </x:c>
      <x:c r="AB7" s="273">
        <x:v>450000</x:v>
      </x:c>
      <x:c r="AC7" s="274"/>
      <x:c r="AD7" s="271" t="s">
        <x:v>293</x:v>
      </x:c>
      <x:c r="AE7" s="273"/>
      <x:c r="AF7" s="273"/>
      <x:c r="AG7" s="273">
        <x:v>450000</x:v>
      </x:c>
      <x:c r="AH7" s="273">
        <x:v>450000</x:v>
      </x:c>
      <x:c r="AI7" s="273">
        <x:v>450000</x:v>
      </x:c>
      <x:c r="AJ7" s="273">
        <x:v>450000</x:v>
      </x:c>
      <x:c r="AK7" s="273">
        <x:v>450000</x:v>
      </x:c>
      <x:c r="AL7" s="273">
        <x:v>450000</x:v>
      </x:c>
      <x:c r="AM7" s="273">
        <x:v>450000</x:v>
      </x:c>
      <x:c r="AN7" s="273">
        <x:v>450000</x:v>
      </x:c>
      <x:c r="AO7" s="273">
        <x:v>450000</x:v>
      </x:c>
      <x:c r="AP7" s="273">
        <x:v>450000</x:v>
      </x:c>
      <x:c r="AQ7" s="274"/>
      <x:c r="AR7" s="274"/>
      <x:c r="AS7" s="274"/>
      <x:c r="AT7" s="274"/>
      <x:c r="AU7" s="274"/>
      <x:c r="AV7" s="274"/>
      <x:c r="AW7" s="274"/>
    </x:row>
    <x:row r="8">
      <x:c r="A8" s="252"/>
      <x:c r="B8" s="266" t="s">
        <x:v>294</x:v>
      </x:c>
      <x:c r="C8" s="275">
        <x:f>C6*C7</x:f>
      </x:c>
      <x:c r="D8" s="275">
        <x:f>D6*D7</x:f>
      </x:c>
      <x:c r="E8" s="275">
        <x:f>E6*E7</x:f>
      </x:c>
      <x:c r="F8" s="275">
        <x:f>F6*F7</x:f>
      </x:c>
      <x:c r="G8" s="275">
        <x:f>G6*G7</x:f>
      </x:c>
      <x:c r="H8" s="275">
        <x:f>H6*H7</x:f>
      </x:c>
      <x:c r="I8" s="275">
        <x:f>I6*I7</x:f>
      </x:c>
      <x:c r="J8" s="275">
        <x:f>J6*J7</x:f>
      </x:c>
      <x:c r="K8" s="275">
        <x:f>K6*K7</x:f>
      </x:c>
      <x:c r="L8" s="275">
        <x:f>L6*L7</x:f>
      </x:c>
      <x:c r="M8" s="275">
        <x:f>M6*M7</x:f>
      </x:c>
      <x:c r="N8" s="275">
        <x:f>N6*N7</x:f>
      </x:c>
      <x:c r="P8" s="268" t="s">
        <x:v>294</x:v>
      </x:c>
      <x:c r="Q8" s="276">
        <x:f>Q6*Q7</x:f>
      </x:c>
      <x:c r="R8" s="276">
        <x:f>R6*R7</x:f>
      </x:c>
      <x:c r="S8" s="276">
        <x:f>S6*S7</x:f>
      </x:c>
      <x:c r="T8" s="276">
        <x:f>T6*T7</x:f>
      </x:c>
      <x:c r="U8" s="276">
        <x:f>U6*U7</x:f>
      </x:c>
      <x:c r="V8" s="276">
        <x:f>V6*V7</x:f>
      </x:c>
      <x:c r="W8" s="276">
        <x:f>W6*W7</x:f>
      </x:c>
      <x:c r="X8" s="276">
        <x:f>X6*X7</x:f>
      </x:c>
      <x:c r="Y8" s="276">
        <x:f>Y6*Y7</x:f>
      </x:c>
      <x:c r="Z8" s="276">
        <x:f>Z6*Z7</x:f>
      </x:c>
      <x:c r="AA8" s="276">
        <x:f>AA6*AA7</x:f>
      </x:c>
      <x:c r="AB8" s="276">
        <x:f>AB6*AB7</x:f>
      </x:c>
      <x:c r="AC8" s="277"/>
      <x:c r="AD8" s="271" t="s">
        <x:v>294</x:v>
      </x:c>
      <x:c r="AE8" s="276">
        <x:f>AE6*AE7</x:f>
      </x:c>
      <x:c r="AF8" s="276">
        <x:f>AF6*AF7</x:f>
      </x:c>
      <x:c r="AG8" s="276">
        <x:f>AG6*AG7</x:f>
      </x:c>
      <x:c r="AH8" s="276">
        <x:f>AH6*AH7</x:f>
      </x:c>
      <x:c r="AI8" s="276">
        <x:f>AI6*AI7</x:f>
      </x:c>
      <x:c r="AJ8" s="276">
        <x:f>AJ6*AJ7</x:f>
      </x:c>
      <x:c r="AK8" s="276">
        <x:f>AK6*AK7</x:f>
      </x:c>
      <x:c r="AL8" s="276">
        <x:f>AL6*AL7</x:f>
      </x:c>
      <x:c r="AM8" s="276">
        <x:f>AM6*AM7</x:f>
      </x:c>
      <x:c r="AN8" s="276">
        <x:f>AN6*AN7</x:f>
      </x:c>
      <x:c r="AO8" s="276">
        <x:f>AO6*AO7</x:f>
      </x:c>
      <x:c r="AP8" s="276">
        <x:f>AP6*AP7</x:f>
      </x:c>
      <x:c r="AQ8" s="277"/>
      <x:c r="AR8" s="277"/>
      <x:c r="AS8" s="277"/>
      <x:c r="AT8" s="277"/>
      <x:c r="AU8" s="277"/>
      <x:c r="AV8" s="277"/>
      <x:c r="AW8" s="277"/>
    </x:row>
    <x:row r="9">
      <x:c r="A9" s="252"/>
      <x:c r="B9" s="278" t="s">
        <x:v>295</x:v>
      </x:c>
      <x:c r="C9" s="279">
        <x:v>0.05</x:v>
      </x:c>
      <x:c r="D9" s="279">
        <x:v>0.05</x:v>
      </x:c>
      <x:c r="E9" s="279">
        <x:v>0.05</x:v>
      </x:c>
      <x:c r="F9" s="279">
        <x:v>0.05</x:v>
      </x:c>
      <x:c r="G9" s="279">
        <x:v>0.05</x:v>
      </x:c>
      <x:c r="H9" s="279">
        <x:v>0.05</x:v>
      </x:c>
      <x:c r="I9" s="279">
        <x:v>0.05</x:v>
      </x:c>
      <x:c r="J9" s="279">
        <x:v>0.05</x:v>
      </x:c>
      <x:c r="K9" s="279">
        <x:v>0.05</x:v>
      </x:c>
      <x:c r="L9" s="279">
        <x:v>0.05</x:v>
      </x:c>
      <x:c r="M9" s="279">
        <x:v>0.05</x:v>
      </x:c>
      <x:c r="N9" s="279">
        <x:v>0.05</x:v>
      </x:c>
      <x:c r="P9" s="280" t="s">
        <x:v>295</x:v>
      </x:c>
      <x:c r="Q9" s="281">
        <x:v>0.05</x:v>
      </x:c>
      <x:c r="R9" s="281">
        <x:v>0.05</x:v>
      </x:c>
      <x:c r="S9" s="281">
        <x:v>0.05</x:v>
      </x:c>
      <x:c r="T9" s="281">
        <x:v>0.05</x:v>
      </x:c>
      <x:c r="U9" s="281">
        <x:v>0.05</x:v>
      </x:c>
      <x:c r="V9" s="281">
        <x:v>0.05</x:v>
      </x:c>
      <x:c r="W9" s="281">
        <x:v>0.05</x:v>
      </x:c>
      <x:c r="X9" s="281">
        <x:v>0.05</x:v>
      </x:c>
      <x:c r="Y9" s="281">
        <x:v>0.05</x:v>
      </x:c>
      <x:c r="Z9" s="281">
        <x:v>0.05</x:v>
      </x:c>
      <x:c r="AA9" s="281">
        <x:v>0.05</x:v>
      </x:c>
      <x:c r="AB9" s="281">
        <x:v>0.05</x:v>
      </x:c>
      <x:c r="AC9" s="282"/>
      <x:c r="AD9" s="283" t="s">
        <x:v>295</x:v>
      </x:c>
      <x:c r="AE9" s="281">
        <x:v>0.05</x:v>
      </x:c>
      <x:c r="AF9" s="281">
        <x:v>0.05</x:v>
      </x:c>
      <x:c r="AG9" s="281">
        <x:v>0.05</x:v>
      </x:c>
      <x:c r="AH9" s="281">
        <x:v>0.05</x:v>
      </x:c>
      <x:c r="AI9" s="281">
        <x:v>0.05</x:v>
      </x:c>
      <x:c r="AJ9" s="281">
        <x:v>0.05</x:v>
      </x:c>
      <x:c r="AK9" s="281">
        <x:v>0.05</x:v>
      </x:c>
      <x:c r="AL9" s="281">
        <x:v>0.05</x:v>
      </x:c>
      <x:c r="AM9" s="281">
        <x:v>0.05</x:v>
      </x:c>
      <x:c r="AN9" s="281">
        <x:v>0.05</x:v>
      </x:c>
      <x:c r="AO9" s="281">
        <x:v>0.05</x:v>
      </x:c>
      <x:c r="AP9" s="281">
        <x:v>0.05</x:v>
      </x:c>
      <x:c r="AQ9" s="282"/>
      <x:c r="AR9" s="282"/>
      <x:c r="AS9" s="282"/>
      <x:c r="AT9" s="282"/>
      <x:c r="AU9" s="282"/>
      <x:c r="AV9" s="282"/>
      <x:c r="AW9" s="282"/>
    </x:row>
    <x:row r="10">
      <x:c r="A10" s="252"/>
      <x:c r="B10" s="266" t="s">
        <x:v>296</x:v>
      </x:c>
      <x:c r="C10" s="284">
        <x:v>0.08</x:v>
      </x:c>
      <x:c r="D10" s="284">
        <x:v>0.08</x:v>
      </x:c>
      <x:c r="E10" s="284">
        <x:v>0.08</x:v>
      </x:c>
      <x:c r="F10" s="284">
        <x:v>0.08</x:v>
      </x:c>
      <x:c r="G10" s="284">
        <x:v>0.08</x:v>
      </x:c>
      <x:c r="H10" s="284">
        <x:v>0.08</x:v>
      </x:c>
      <x:c r="I10" s="284">
        <x:v>0.08</x:v>
      </x:c>
      <x:c r="J10" s="284">
        <x:v>0.08</x:v>
      </x:c>
      <x:c r="K10" s="284">
        <x:v>0.08</x:v>
      </x:c>
      <x:c r="L10" s="284">
        <x:v>0.08</x:v>
      </x:c>
      <x:c r="M10" s="284">
        <x:v>0.08</x:v>
      </x:c>
      <x:c r="N10" s="284">
        <x:v>0.08</x:v>
      </x:c>
      <x:c r="P10" s="268" t="s">
        <x:v>296</x:v>
      </x:c>
      <x:c r="Q10" s="285">
        <x:v>0.08</x:v>
      </x:c>
      <x:c r="R10" s="285">
        <x:v>0.08</x:v>
      </x:c>
      <x:c r="S10" s="285">
        <x:v>0.08</x:v>
      </x:c>
      <x:c r="T10" s="285">
        <x:v>0.08</x:v>
      </x:c>
      <x:c r="U10" s="285">
        <x:v>0.08</x:v>
      </x:c>
      <x:c r="V10" s="285">
        <x:v>0.08</x:v>
      </x:c>
      <x:c r="W10" s="285">
        <x:v>0.08</x:v>
      </x:c>
      <x:c r="X10" s="285">
        <x:v>0.08</x:v>
      </x:c>
      <x:c r="Y10" s="285">
        <x:v>0.08</x:v>
      </x:c>
      <x:c r="Z10" s="285">
        <x:v>0.08</x:v>
      </x:c>
      <x:c r="AA10" s="285">
        <x:v>0.08</x:v>
      </x:c>
      <x:c r="AB10" s="285">
        <x:v>0.08</x:v>
      </x:c>
      <x:c r="AC10" s="282"/>
      <x:c r="AD10" s="271" t="s">
        <x:v>296</x:v>
      </x:c>
      <x:c r="AE10" s="285">
        <x:v>0.08</x:v>
      </x:c>
      <x:c r="AF10" s="285">
        <x:v>0.08</x:v>
      </x:c>
      <x:c r="AG10" s="285">
        <x:v>0.08</x:v>
      </x:c>
      <x:c r="AH10" s="285">
        <x:v>0.08</x:v>
      </x:c>
      <x:c r="AI10" s="285">
        <x:v>0.08</x:v>
      </x:c>
      <x:c r="AJ10" s="285">
        <x:v>0.08</x:v>
      </x:c>
      <x:c r="AK10" s="285">
        <x:v>0.08</x:v>
      </x:c>
      <x:c r="AL10" s="285">
        <x:v>0.08</x:v>
      </x:c>
      <x:c r="AM10" s="285">
        <x:v>0.08</x:v>
      </x:c>
      <x:c r="AN10" s="285">
        <x:v>0.08</x:v>
      </x:c>
      <x:c r="AO10" s="285">
        <x:v>0.08</x:v>
      </x:c>
      <x:c r="AP10" s="285">
        <x:v>0.08</x:v>
      </x:c>
      <x:c r="AQ10" s="282"/>
      <x:c r="AR10" s="282"/>
      <x:c r="AS10" s="282"/>
      <x:c r="AT10" s="282"/>
      <x:c r="AU10" s="282"/>
      <x:c r="AV10" s="282"/>
      <x:c r="AW10" s="282"/>
    </x:row>
    <x:row r="11">
      <x:c r="A11" s="286"/>
      <x:c r="B11" s="287" t="s">
        <x:v>297</x:v>
      </x:c>
      <x:c r="C11" s="288">
        <x:f>C8*(1-C9)*(1-C10)</x:f>
      </x:c>
      <x:c r="D11" s="288">
        <x:f>D8*(1-D9)*(1-D10)</x:f>
      </x:c>
      <x:c r="E11" s="288">
        <x:f>E8*(1-E9)*(1-E10)</x:f>
      </x:c>
      <x:c r="F11" s="288">
        <x:f>F8*(1-F9)*(1-F10)</x:f>
      </x:c>
      <x:c r="G11" s="288">
        <x:f>G8*(1-G9)*(1-G10)</x:f>
      </x:c>
      <x:c r="H11" s="288">
        <x:f>H8*(1-H9)*(1-H10)</x:f>
      </x:c>
      <x:c r="I11" s="288">
        <x:f>I8*(1-I9)*(1-I10)</x:f>
      </x:c>
      <x:c r="J11" s="288">
        <x:f>J8*(1-J9)*(1-J10)</x:f>
      </x:c>
      <x:c r="K11" s="288">
        <x:f>K8*(1-K9)*(1-K10)</x:f>
      </x:c>
      <x:c r="L11" s="288">
        <x:f>L8*(1-L9)*(1-L10)</x:f>
      </x:c>
      <x:c r="M11" s="288">
        <x:f>M8*(1-M9)*(1-M10)</x:f>
      </x:c>
      <x:c r="N11" s="288">
        <x:f>N8*(1-N9)*(1-N10)</x:f>
      </x:c>
      <x:c r="P11" s="289" t="s">
        <x:v>297</x:v>
      </x:c>
      <x:c r="Q11" s="290">
        <x:f>Q8*(1-Q9)*(1-Q10)</x:f>
      </x:c>
      <x:c r="R11" s="290">
        <x:f>R8*(1-R9)*(1-R10)</x:f>
      </x:c>
      <x:c r="S11" s="290">
        <x:f>S8*(1-S9)*(1-S10)</x:f>
      </x:c>
      <x:c r="T11" s="290">
        <x:f>T8*(1-T9)*(1-T10)</x:f>
      </x:c>
      <x:c r="U11" s="290">
        <x:f>U8*(1-U9)*(1-U10)</x:f>
      </x:c>
      <x:c r="V11" s="290">
        <x:f>V8*(1-V9)*(1-V10)</x:f>
      </x:c>
      <x:c r="W11" s="290">
        <x:f>W8*(1-W9)*(1-W10)</x:f>
      </x:c>
      <x:c r="X11" s="290">
        <x:f>X8*(1-X9)*(1-X10)</x:f>
      </x:c>
      <x:c r="Y11" s="290">
        <x:f>Y8*(1-Y9)*(1-Y10)</x:f>
      </x:c>
      <x:c r="Z11" s="290">
        <x:f>Z8*(1-Z9)*(1-Z10)</x:f>
      </x:c>
      <x:c r="AA11" s="290">
        <x:f>AA8*(1-AA9)*(1-AA10)</x:f>
      </x:c>
      <x:c r="AB11" s="290">
        <x:f>AB8*(1-AB9)*(1-AB10)</x:f>
      </x:c>
      <x:c r="AC11" s="291"/>
      <x:c r="AD11" s="292" t="s">
        <x:v>297</x:v>
      </x:c>
      <x:c r="AE11" s="290">
        <x:f>AE8*(1-AE9)*(1-AE10)</x:f>
      </x:c>
      <x:c r="AF11" s="290">
        <x:f>AF8*(1-AF9)*(1-AF10)</x:f>
      </x:c>
      <x:c r="AG11" s="290">
        <x:f>AG8*(1-AG9)*(1-AG10)</x:f>
      </x:c>
      <x:c r="AH11" s="290">
        <x:f>AH8*(1-AH9)*(1-AH10)</x:f>
      </x:c>
      <x:c r="AI11" s="290">
        <x:f>AI8*(1-AI9)*(1-AI10)</x:f>
      </x:c>
      <x:c r="AJ11" s="290">
        <x:f>AJ8*(1-AJ9)*(1-AJ10)</x:f>
      </x:c>
      <x:c r="AK11" s="290">
        <x:f>AK8*(1-AK9)*(1-AK10)</x:f>
      </x:c>
      <x:c r="AL11" s="290">
        <x:f>AL8*(1-AL9)*(1-AL10)</x:f>
      </x:c>
      <x:c r="AM11" s="290">
        <x:f>AM8*(1-AM9)*(1-AM10)</x:f>
      </x:c>
      <x:c r="AN11" s="290">
        <x:f>AN8*(1-AN9)*(1-AN10)</x:f>
      </x:c>
      <x:c r="AO11" s="290">
        <x:f>AO8*(1-AO9)*(1-AO10)</x:f>
      </x:c>
      <x:c r="AP11" s="290">
        <x:f>AP8*(1-AP9)*(1-AP10)</x:f>
      </x:c>
      <x:c r="AQ11" s="291"/>
      <x:c r="AR11" s="291"/>
      <x:c r="AS11" s="291"/>
      <x:c r="AT11" s="291"/>
      <x:c r="AU11" s="291"/>
      <x:c r="AV11" s="291"/>
      <x:c r="AW11" s="291"/>
    </x:row>
    <x:row r="12">
      <x:c r="A12" s="252"/>
      <x:c r="B12" s="266" t="s">
        <x:v>298</x:v>
      </x:c>
      <x:c r="C12" s="272"/>
      <x:c r="D12" s="272"/>
      <x:c r="E12" s="272">
        <x:v>160000</x:v>
      </x:c>
      <x:c r="F12" s="272">
        <x:v>160000</x:v>
      </x:c>
      <x:c r="G12" s="272">
        <x:v>160000</x:v>
      </x:c>
      <x:c r="H12" s="272">
        <x:v>160000</x:v>
      </x:c>
      <x:c r="I12" s="272">
        <x:v>160000</x:v>
      </x:c>
      <x:c r="J12" s="272">
        <x:v>160000</x:v>
      </x:c>
      <x:c r="K12" s="272">
        <x:v>160000</x:v>
      </x:c>
      <x:c r="L12" s="272">
        <x:v>160000</x:v>
      </x:c>
      <x:c r="M12" s="272">
        <x:v>160000</x:v>
      </x:c>
      <x:c r="N12" s="272">
        <x:v>160000</x:v>
      </x:c>
      <x:c r="P12" s="268" t="s">
        <x:v>298</x:v>
      </x:c>
      <x:c r="Q12" s="273"/>
      <x:c r="R12" s="273"/>
      <x:c r="S12" s="273">
        <x:v>150000</x:v>
      </x:c>
      <x:c r="T12" s="273">
        <x:v>150000</x:v>
      </x:c>
      <x:c r="U12" s="273">
        <x:v>150000</x:v>
      </x:c>
      <x:c r="V12" s="273">
        <x:v>150000</x:v>
      </x:c>
      <x:c r="W12" s="273">
        <x:v>150000</x:v>
      </x:c>
      <x:c r="X12" s="273">
        <x:v>150000</x:v>
      </x:c>
      <x:c r="Y12" s="273">
        <x:v>150000</x:v>
      </x:c>
      <x:c r="Z12" s="273">
        <x:v>150000</x:v>
      </x:c>
      <x:c r="AA12" s="273">
        <x:v>150000</x:v>
      </x:c>
      <x:c r="AB12" s="273">
        <x:v>150000</x:v>
      </x:c>
      <x:c r="AC12" s="274"/>
      <x:c r="AD12" s="271" t="s">
        <x:v>298</x:v>
      </x:c>
      <x:c r="AE12" s="273"/>
      <x:c r="AF12" s="273"/>
      <x:c r="AG12" s="273">
        <x:v>150000</x:v>
      </x:c>
      <x:c r="AH12" s="273">
        <x:v>150000</x:v>
      </x:c>
      <x:c r="AI12" s="273">
        <x:v>150000</x:v>
      </x:c>
      <x:c r="AJ12" s="273">
        <x:v>150000</x:v>
      </x:c>
      <x:c r="AK12" s="273">
        <x:v>150000</x:v>
      </x:c>
      <x:c r="AL12" s="273">
        <x:v>150000</x:v>
      </x:c>
      <x:c r="AM12" s="273">
        <x:v>150000</x:v>
      </x:c>
      <x:c r="AN12" s="273">
        <x:v>150000</x:v>
      </x:c>
      <x:c r="AO12" s="273">
        <x:v>150000</x:v>
      </x:c>
      <x:c r="AP12" s="273">
        <x:v>150000</x:v>
      </x:c>
      <x:c r="AQ12" s="274"/>
      <x:c r="AR12" s="274"/>
      <x:c r="AS12" s="274"/>
      <x:c r="AT12" s="274"/>
      <x:c r="AU12" s="274"/>
      <x:c r="AV12" s="274"/>
      <x:c r="AW12" s="274"/>
    </x:row>
    <x:row r="13">
      <x:c r="A13" s="252"/>
      <x:c r="B13" s="266" t="s">
        <x:v>299</x:v>
      </x:c>
      <x:c r="C13" s="275">
        <x:f>C6*C12</x:f>
      </x:c>
      <x:c r="D13" s="275">
        <x:f>D6*D12</x:f>
      </x:c>
      <x:c r="E13" s="275">
        <x:f>E6*E12</x:f>
      </x:c>
      <x:c r="F13" s="275">
        <x:f>F6*F12</x:f>
      </x:c>
      <x:c r="G13" s="275">
        <x:f>G6*G12</x:f>
      </x:c>
      <x:c r="H13" s="275">
        <x:f>H6*H12</x:f>
      </x:c>
      <x:c r="I13" s="275">
        <x:f>I6*I12</x:f>
      </x:c>
      <x:c r="J13" s="275">
        <x:f>J6*J12</x:f>
      </x:c>
      <x:c r="K13" s="275">
        <x:f>K6*K12</x:f>
      </x:c>
      <x:c r="L13" s="275">
        <x:f>L6*L12</x:f>
      </x:c>
      <x:c r="M13" s="275">
        <x:f>M6*M12</x:f>
      </x:c>
      <x:c r="N13" s="275">
        <x:f>N6*N12</x:f>
      </x:c>
      <x:c r="P13" s="268" t="s">
        <x:v>299</x:v>
      </x:c>
      <x:c r="Q13" s="276">
        <x:f>Q6*Q12</x:f>
      </x:c>
      <x:c r="R13" s="276">
        <x:f>R6*R12</x:f>
      </x:c>
      <x:c r="S13" s="276">
        <x:f>S6*S12</x:f>
      </x:c>
      <x:c r="T13" s="276">
        <x:f>T6*T12</x:f>
      </x:c>
      <x:c r="U13" s="276">
        <x:f>U6*U12</x:f>
      </x:c>
      <x:c r="V13" s="276">
        <x:f>V6*V12</x:f>
      </x:c>
      <x:c r="W13" s="276">
        <x:f>W6*W12</x:f>
      </x:c>
      <x:c r="X13" s="276">
        <x:f>X6*X12</x:f>
      </x:c>
      <x:c r="Y13" s="276">
        <x:f>Y6*Y12</x:f>
      </x:c>
      <x:c r="Z13" s="276">
        <x:f>Z6*Z12</x:f>
      </x:c>
      <x:c r="AA13" s="276">
        <x:f>AA6*AA12</x:f>
      </x:c>
      <x:c r="AB13" s="276">
        <x:f>AB6*AB12</x:f>
      </x:c>
      <x:c r="AC13" s="277"/>
      <x:c r="AD13" s="271" t="s">
        <x:v>299</x:v>
      </x:c>
      <x:c r="AE13" s="276">
        <x:f>AE6*AE12</x:f>
      </x:c>
      <x:c r="AF13" s="276">
        <x:f>AF6*AF12</x:f>
      </x:c>
      <x:c r="AG13" s="276">
        <x:f>AG6*AG12</x:f>
      </x:c>
      <x:c r="AH13" s="276">
        <x:f>AH6*AH12</x:f>
      </x:c>
      <x:c r="AI13" s="276">
        <x:f>AI6*AI12</x:f>
      </x:c>
      <x:c r="AJ13" s="276">
        <x:f>AJ6*AJ12</x:f>
      </x:c>
      <x:c r="AK13" s="276">
        <x:f>AK6*AK12</x:f>
      </x:c>
      <x:c r="AL13" s="276">
        <x:f>AL6*AL12</x:f>
      </x:c>
      <x:c r="AM13" s="276">
        <x:f>AM6*AM12</x:f>
      </x:c>
      <x:c r="AN13" s="276">
        <x:f>AN6*AN12</x:f>
      </x:c>
      <x:c r="AO13" s="276">
        <x:f>AO6*AO12</x:f>
      </x:c>
      <x:c r="AP13" s="276">
        <x:f>AP6*AP12</x:f>
      </x:c>
      <x:c r="AQ13" s="277"/>
      <x:c r="AR13" s="277"/>
      <x:c r="AS13" s="277"/>
      <x:c r="AT13" s="277"/>
      <x:c r="AU13" s="277"/>
      <x:c r="AV13" s="277"/>
      <x:c r="AW13" s="277"/>
    </x:row>
    <x:row r="14">
      <x:c r="A14" s="252"/>
      <x:c r="B14" s="266" t="s">
        <x:v>300</x:v>
      </x:c>
      <x:c r="C14" s="284">
        <x:v>0.208</x:v>
      </x:c>
      <x:c r="D14" s="284">
        <x:v>0.188</x:v>
      </x:c>
      <x:c r="E14" s="284">
        <x:v>0.208</x:v>
      </x:c>
      <x:c r="F14" s="284">
        <x:v>0.188</x:v>
      </x:c>
      <x:c r="G14" s="284">
        <x:v>0.208</x:v>
      </x:c>
      <x:c r="H14" s="284">
        <x:v>0.188</x:v>
      </x:c>
      <x:c r="I14" s="284">
        <x:v>0.208</x:v>
      </x:c>
      <x:c r="J14" s="284">
        <x:v>0.188</x:v>
      </x:c>
      <x:c r="K14" s="284">
        <x:v>0.208</x:v>
      </x:c>
      <x:c r="L14" s="284">
        <x:v>0.188</x:v>
      </x:c>
      <x:c r="M14" s="284">
        <x:v>0.208</x:v>
      </x:c>
      <x:c r="N14" s="284">
        <x:v>0.188</x:v>
      </x:c>
      <x:c r="P14" s="268" t="s">
        <x:v>300</x:v>
      </x:c>
      <x:c r="Q14" s="285">
        <x:v>0.208</x:v>
      </x:c>
      <x:c r="R14" s="285">
        <x:v>0.188</x:v>
      </x:c>
      <x:c r="S14" s="285">
        <x:v>0.208</x:v>
      </x:c>
      <x:c r="T14" s="285">
        <x:v>0.188</x:v>
      </x:c>
      <x:c r="U14" s="285">
        <x:v>0.208</x:v>
      </x:c>
      <x:c r="V14" s="285">
        <x:v>0.188</x:v>
      </x:c>
      <x:c r="W14" s="285">
        <x:v>0.208</x:v>
      </x:c>
      <x:c r="X14" s="285">
        <x:v>0.188</x:v>
      </x:c>
      <x:c r="Y14" s="285">
        <x:v>0.208</x:v>
      </x:c>
      <x:c r="Z14" s="285">
        <x:v>0.188</x:v>
      </x:c>
      <x:c r="AA14" s="285">
        <x:v>0.208</x:v>
      </x:c>
      <x:c r="AB14" s="285">
        <x:v>0.188</x:v>
      </x:c>
      <x:c r="AC14" s="282"/>
      <x:c r="AD14" s="271" t="s">
        <x:v>300</x:v>
      </x:c>
      <x:c r="AE14" s="285">
        <x:v>0.208</x:v>
      </x:c>
      <x:c r="AF14" s="285">
        <x:v>0.188</x:v>
      </x:c>
      <x:c r="AG14" s="285">
        <x:v>0.208</x:v>
      </x:c>
      <x:c r="AH14" s="285">
        <x:v>0.188</x:v>
      </x:c>
      <x:c r="AI14" s="285">
        <x:v>0.208</x:v>
      </x:c>
      <x:c r="AJ14" s="285">
        <x:v>0.188</x:v>
      </x:c>
      <x:c r="AK14" s="285">
        <x:v>0.208</x:v>
      </x:c>
      <x:c r="AL14" s="285">
        <x:v>0.188</x:v>
      </x:c>
      <x:c r="AM14" s="285">
        <x:v>0.208</x:v>
      </x:c>
      <x:c r="AN14" s="285">
        <x:v>0.188</x:v>
      </x:c>
      <x:c r="AO14" s="285">
        <x:v>0.208</x:v>
      </x:c>
      <x:c r="AP14" s="285">
        <x:v>0.188</x:v>
      </x:c>
      <x:c r="AQ14" s="282"/>
      <x:c r="AR14" s="282"/>
      <x:c r="AS14" s="282"/>
      <x:c r="AT14" s="282"/>
      <x:c r="AU14" s="282"/>
      <x:c r="AV14" s="282"/>
      <x:c r="AW14" s="282"/>
    </x:row>
    <x:row r="15">
      <x:c r="A15" s="252"/>
      <x:c r="B15" s="266" t="s">
        <x:v>301</x:v>
      </x:c>
      <x:c r="C15" s="275">
        <x:f>C11*C14</x:f>
      </x:c>
      <x:c r="D15" s="275">
        <x:f>D11*D14</x:f>
      </x:c>
      <x:c r="E15" s="275">
        <x:f>E11*E14</x:f>
      </x:c>
      <x:c r="F15" s="275">
        <x:f>F11*F14</x:f>
      </x:c>
      <x:c r="G15" s="275">
        <x:f>G11*G14</x:f>
      </x:c>
      <x:c r="H15" s="275">
        <x:f>H11*H14</x:f>
      </x:c>
      <x:c r="I15" s="275">
        <x:f>I11*I14</x:f>
      </x:c>
      <x:c r="J15" s="275">
        <x:f>J11*J14</x:f>
      </x:c>
      <x:c r="K15" s="275">
        <x:f>K11*K14</x:f>
      </x:c>
      <x:c r="L15" s="275">
        <x:f>L11*L14</x:f>
      </x:c>
      <x:c r="M15" s="275">
        <x:f>M11*M14</x:f>
      </x:c>
      <x:c r="N15" s="275">
        <x:f>N11*N14</x:f>
      </x:c>
      <x:c r="P15" s="268" t="s">
        <x:v>301</x:v>
      </x:c>
      <x:c r="Q15" s="276">
        <x:f>Q11*Q14</x:f>
      </x:c>
      <x:c r="R15" s="276">
        <x:f>R11*R14</x:f>
      </x:c>
      <x:c r="S15" s="276">
        <x:f>S11*S14</x:f>
      </x:c>
      <x:c r="T15" s="276">
        <x:f>T11*T14</x:f>
      </x:c>
      <x:c r="U15" s="276">
        <x:f>U11*U14</x:f>
      </x:c>
      <x:c r="V15" s="276">
        <x:f>V11*V14</x:f>
      </x:c>
      <x:c r="W15" s="276">
        <x:f>W11*W14</x:f>
      </x:c>
      <x:c r="X15" s="276">
        <x:f>X11*X14</x:f>
      </x:c>
      <x:c r="Y15" s="276">
        <x:f>Y11*Y14</x:f>
      </x:c>
      <x:c r="Z15" s="276">
        <x:f>Z11*Z14</x:f>
      </x:c>
      <x:c r="AA15" s="276">
        <x:f>AA11*AA14</x:f>
      </x:c>
      <x:c r="AB15" s="276">
        <x:f>AB11*AB14</x:f>
      </x:c>
      <x:c r="AC15" s="277"/>
      <x:c r="AD15" s="271" t="s">
        <x:v>301</x:v>
      </x:c>
      <x:c r="AE15" s="276">
        <x:f>AE11*AE14</x:f>
      </x:c>
      <x:c r="AF15" s="276">
        <x:f>AF11*AF14</x:f>
      </x:c>
      <x:c r="AG15" s="276">
        <x:f>AG11*AG14</x:f>
      </x:c>
      <x:c r="AH15" s="276">
        <x:f>AH11*AH14</x:f>
      </x:c>
      <x:c r="AI15" s="276">
        <x:f>AI11*AI14</x:f>
      </x:c>
      <x:c r="AJ15" s="276">
        <x:f>AJ11*AJ14</x:f>
      </x:c>
      <x:c r="AK15" s="276">
        <x:f>AK11*AK14</x:f>
      </x:c>
      <x:c r="AL15" s="276">
        <x:f>AL11*AL14</x:f>
      </x:c>
      <x:c r="AM15" s="276">
        <x:f>AM11*AM14</x:f>
      </x:c>
      <x:c r="AN15" s="276">
        <x:f>AN11*AN14</x:f>
      </x:c>
      <x:c r="AO15" s="276">
        <x:f>AO11*AO14</x:f>
      </x:c>
      <x:c r="AP15" s="276">
        <x:f>AP11*AP14</x:f>
      </x:c>
      <x:c r="AQ15" s="277"/>
      <x:c r="AR15" s="277"/>
      <x:c r="AS15" s="277"/>
      <x:c r="AT15" s="277"/>
      <x:c r="AU15" s="277"/>
      <x:c r="AV15" s="277"/>
      <x:c r="AW15" s="277"/>
    </x:row>
    <x:row r="16" ht="16.071428298950195" customHeight="1">
      <x:c r="A16" s="252"/>
      <x:c r="B16" s="278" t="s">
        <x:v>302</x:v>
      </x:c>
      <x:c r="C16" s="293">
        <x:v>0.06</x:v>
      </x:c>
      <x:c r="D16" s="293">
        <x:v>0.06</x:v>
      </x:c>
      <x:c r="E16" s="293">
        <x:v>0.06</x:v>
      </x:c>
      <x:c r="F16" s="293">
        <x:v>0.06</x:v>
      </x:c>
      <x:c r="G16" s="293">
        <x:v>0.06</x:v>
      </x:c>
      <x:c r="H16" s="293">
        <x:v>0.06</x:v>
      </x:c>
      <x:c r="I16" s="293">
        <x:v>0.06</x:v>
      </x:c>
      <x:c r="J16" s="293">
        <x:v>0.06</x:v>
      </x:c>
      <x:c r="K16" s="293">
        <x:v>0.06</x:v>
      </x:c>
      <x:c r="L16" s="293">
        <x:v>0.06</x:v>
      </x:c>
      <x:c r="M16" s="293">
        <x:v>0.06</x:v>
      </x:c>
      <x:c r="N16" s="293">
        <x:v>0.06</x:v>
      </x:c>
      <x:c r="P16" s="280" t="s">
        <x:v>302</x:v>
      </x:c>
      <x:c r="Q16" s="294">
        <x:v>0.06</x:v>
      </x:c>
      <x:c r="R16" s="294">
        <x:v>0.06</x:v>
      </x:c>
      <x:c r="S16" s="294">
        <x:v>0.06</x:v>
      </x:c>
      <x:c r="T16" s="294">
        <x:v>0.06</x:v>
      </x:c>
      <x:c r="U16" s="294">
        <x:v>0.06</x:v>
      </x:c>
      <x:c r="V16" s="294">
        <x:v>0.06</x:v>
      </x:c>
      <x:c r="W16" s="294">
        <x:v>0.06</x:v>
      </x:c>
      <x:c r="X16" s="294">
        <x:v>0.06</x:v>
      </x:c>
      <x:c r="Y16" s="294">
        <x:v>0.06</x:v>
      </x:c>
      <x:c r="Z16" s="294">
        <x:v>0.06</x:v>
      </x:c>
      <x:c r="AA16" s="294">
        <x:v>0.06</x:v>
      </x:c>
      <x:c r="AB16" s="294">
        <x:v>0.06</x:v>
      </x:c>
      <x:c r="AC16" s="295"/>
      <x:c r="AD16" s="283" t="s">
        <x:v>302</x:v>
      </x:c>
      <x:c r="AE16" s="294">
        <x:v>0.06</x:v>
      </x:c>
      <x:c r="AF16" s="294">
        <x:v>0.06</x:v>
      </x:c>
      <x:c r="AG16" s="294">
        <x:v>0.06</x:v>
      </x:c>
      <x:c r="AH16" s="294">
        <x:v>0.06</x:v>
      </x:c>
      <x:c r="AI16" s="294">
        <x:v>0.06</x:v>
      </x:c>
      <x:c r="AJ16" s="294">
        <x:v>0.06</x:v>
      </x:c>
      <x:c r="AK16" s="294">
        <x:v>0.06</x:v>
      </x:c>
      <x:c r="AL16" s="294">
        <x:v>0.06</x:v>
      </x:c>
      <x:c r="AM16" s="294">
        <x:v>0.06</x:v>
      </x:c>
      <x:c r="AN16" s="294">
        <x:v>0.06</x:v>
      </x:c>
      <x:c r="AO16" s="294">
        <x:v>0.06</x:v>
      </x:c>
      <x:c r="AP16" s="294">
        <x:v>0.06</x:v>
      </x:c>
      <x:c r="AQ16" s="295"/>
      <x:c r="AR16" s="295"/>
      <x:c r="AS16" s="295"/>
      <x:c r="AT16" s="295"/>
      <x:c r="AU16" s="295"/>
      <x:c r="AV16" s="295"/>
      <x:c r="AW16" s="295"/>
    </x:row>
    <x:row r="17" ht="16.071428298950195" customHeight="1">
      <x:c r="A17" s="252"/>
      <x:c r="B17" s="278" t="s">
        <x:v>303</x:v>
      </x:c>
      <x:c r="C17" s="275">
        <x:f>C11*C16</x:f>
      </x:c>
      <x:c r="D17" s="275">
        <x:f>D11*D16</x:f>
      </x:c>
      <x:c r="E17" s="275">
        <x:f>E11*E16</x:f>
      </x:c>
      <x:c r="F17" s="275">
        <x:f>F11*F16</x:f>
      </x:c>
      <x:c r="G17" s="275">
        <x:f>G11*G16</x:f>
      </x:c>
      <x:c r="H17" s="275">
        <x:f>H11*H16</x:f>
      </x:c>
      <x:c r="I17" s="275">
        <x:f>I11*I16</x:f>
      </x:c>
      <x:c r="J17" s="275">
        <x:f>J11*J16</x:f>
      </x:c>
      <x:c r="K17" s="275">
        <x:f>K11*K16</x:f>
      </x:c>
      <x:c r="L17" s="275">
        <x:f>L11*L16</x:f>
      </x:c>
      <x:c r="M17" s="275">
        <x:f>M11*M16</x:f>
      </x:c>
      <x:c r="N17" s="275">
        <x:f>N11*N16</x:f>
      </x:c>
      <x:c r="P17" s="280" t="s">
        <x:v>303</x:v>
      </x:c>
      <x:c r="Q17" s="276">
        <x:f>Q11*Q16</x:f>
      </x:c>
      <x:c r="R17" s="276">
        <x:f>R11*R16</x:f>
      </x:c>
      <x:c r="S17" s="276">
        <x:f>S11*S16</x:f>
      </x:c>
      <x:c r="T17" s="276">
        <x:f>T11*T16</x:f>
      </x:c>
      <x:c r="U17" s="276">
        <x:f>U11*U16</x:f>
      </x:c>
      <x:c r="V17" s="276">
        <x:f>V11*V16</x:f>
      </x:c>
      <x:c r="W17" s="276">
        <x:f>W11*W16</x:f>
      </x:c>
      <x:c r="X17" s="276">
        <x:f>X11*X16</x:f>
      </x:c>
      <x:c r="Y17" s="276">
        <x:f>Y11*Y16</x:f>
      </x:c>
      <x:c r="Z17" s="276">
        <x:f>Z11*Z16</x:f>
      </x:c>
      <x:c r="AA17" s="276">
        <x:f>AA11*AA16</x:f>
      </x:c>
      <x:c r="AB17" s="276">
        <x:f>AB11*AB16</x:f>
      </x:c>
      <x:c r="AC17" s="277"/>
      <x:c r="AD17" s="283" t="s">
        <x:v>303</x:v>
      </x:c>
      <x:c r="AE17" s="276">
        <x:f>AE11*AE16</x:f>
      </x:c>
      <x:c r="AF17" s="276">
        <x:f>AF11*AF16</x:f>
      </x:c>
      <x:c r="AG17" s="276">
        <x:f>AG11*AG16</x:f>
      </x:c>
      <x:c r="AH17" s="276">
        <x:f>AH11*AH16</x:f>
      </x:c>
      <x:c r="AI17" s="276">
        <x:f>AI11*AI16</x:f>
      </x:c>
      <x:c r="AJ17" s="276">
        <x:f>AJ11*AJ16</x:f>
      </x:c>
      <x:c r="AK17" s="276">
        <x:f>AK11*AK16</x:f>
      </x:c>
      <x:c r="AL17" s="276">
        <x:f>AL11*AL16</x:f>
      </x:c>
      <x:c r="AM17" s="276">
        <x:f>AM11*AM16</x:f>
      </x:c>
      <x:c r="AN17" s="276">
        <x:f>AN11*AN16</x:f>
      </x:c>
      <x:c r="AO17" s="276">
        <x:f>AO11*AO16</x:f>
      </x:c>
      <x:c r="AP17" s="276">
        <x:f>AP11*AP16</x:f>
      </x:c>
      <x:c r="AQ17" s="277"/>
      <x:c r="AR17" s="277"/>
      <x:c r="AS17" s="277"/>
      <x:c r="AT17" s="277"/>
      <x:c r="AU17" s="277"/>
      <x:c r="AV17" s="277"/>
      <x:c r="AW17" s="277"/>
    </x:row>
    <x:row r="18">
      <x:c r="A18" s="252"/>
      <x:c r="B18" s="266" t="s">
        <x:v>304</x:v>
      </x:c>
      <x:c r="C18" s="279">
        <x:v>0.08</x:v>
      </x:c>
      <x:c r="D18" s="279">
        <x:v>0.12</x:v>
      </x:c>
      <x:c r="E18" s="279">
        <x:v>0.08</x:v>
      </x:c>
      <x:c r="F18" s="279">
        <x:v>0.12</x:v>
      </x:c>
      <x:c r="G18" s="279">
        <x:v>0.08</x:v>
      </x:c>
      <x:c r="H18" s="279">
        <x:v>0.12</x:v>
      </x:c>
      <x:c r="I18" s="279">
        <x:v>0.08</x:v>
      </x:c>
      <x:c r="J18" s="279">
        <x:v>0.12</x:v>
      </x:c>
      <x:c r="K18" s="279">
        <x:v>0.08</x:v>
      </x:c>
      <x:c r="L18" s="279">
        <x:v>0.12</x:v>
      </x:c>
      <x:c r="M18" s="279">
        <x:v>0.08</x:v>
      </x:c>
      <x:c r="N18" s="279">
        <x:v>0.12</x:v>
      </x:c>
      <x:c r="P18" s="268" t="s">
        <x:v>304</x:v>
      </x:c>
      <x:c r="Q18" s="281">
        <x:v>0.08</x:v>
      </x:c>
      <x:c r="R18" s="281">
        <x:v>0.12</x:v>
      </x:c>
      <x:c r="S18" s="281">
        <x:v>0.08</x:v>
      </x:c>
      <x:c r="T18" s="281">
        <x:v>0.12</x:v>
      </x:c>
      <x:c r="U18" s="281">
        <x:v>0.08</x:v>
      </x:c>
      <x:c r="V18" s="281">
        <x:v>0.12</x:v>
      </x:c>
      <x:c r="W18" s="281">
        <x:v>0.08</x:v>
      </x:c>
      <x:c r="X18" s="281">
        <x:v>0.12</x:v>
      </x:c>
      <x:c r="Y18" s="281">
        <x:v>0.08</x:v>
      </x:c>
      <x:c r="Z18" s="281">
        <x:v>0.12</x:v>
      </x:c>
      <x:c r="AA18" s="281">
        <x:v>0.08</x:v>
      </x:c>
      <x:c r="AB18" s="281">
        <x:v>0.12</x:v>
      </x:c>
      <x:c r="AC18" s="282"/>
      <x:c r="AD18" s="271" t="s">
        <x:v>304</x:v>
      </x:c>
      <x:c r="AE18" s="281">
        <x:v>0.08</x:v>
      </x:c>
      <x:c r="AF18" s="281">
        <x:v>0.12</x:v>
      </x:c>
      <x:c r="AG18" s="281">
        <x:v>0.08</x:v>
      </x:c>
      <x:c r="AH18" s="281">
        <x:v>0.12</x:v>
      </x:c>
      <x:c r="AI18" s="281">
        <x:v>0.08</x:v>
      </x:c>
      <x:c r="AJ18" s="281">
        <x:v>0.12</x:v>
      </x:c>
      <x:c r="AK18" s="281">
        <x:v>0.08</x:v>
      </x:c>
      <x:c r="AL18" s="281">
        <x:v>0.12</x:v>
      </x:c>
      <x:c r="AM18" s="281">
        <x:v>0.08</x:v>
      </x:c>
      <x:c r="AN18" s="281">
        <x:v>0.12</x:v>
      </x:c>
      <x:c r="AO18" s="281">
        <x:v>0.08</x:v>
      </x:c>
      <x:c r="AP18" s="281">
        <x:v>0.12</x:v>
      </x:c>
      <x:c r="AQ18" s="282"/>
      <x:c r="AR18" s="282"/>
      <x:c r="AS18" s="282"/>
      <x:c r="AT18" s="282"/>
      <x:c r="AU18" s="282"/>
      <x:c r="AV18" s="282"/>
      <x:c r="AW18" s="282"/>
    </x:row>
    <x:row r="19">
      <x:c r="A19" s="252"/>
      <x:c r="B19" s="266" t="s">
        <x:v>305</x:v>
      </x:c>
      <x:c r="C19" s="275">
        <x:f>C11*C18</x:f>
      </x:c>
      <x:c r="D19" s="275">
        <x:f>D11*D18</x:f>
      </x:c>
      <x:c r="E19" s="275">
        <x:f>E11*E18</x:f>
      </x:c>
      <x:c r="F19" s="275">
        <x:f>F11*F18</x:f>
      </x:c>
      <x:c r="G19" s="275">
        <x:f>G11*G18</x:f>
      </x:c>
      <x:c r="H19" s="275">
        <x:f>H11*H18</x:f>
      </x:c>
      <x:c r="I19" s="275">
        <x:f>I11*I18</x:f>
      </x:c>
      <x:c r="J19" s="275">
        <x:f>J11*J18</x:f>
      </x:c>
      <x:c r="K19" s="275">
        <x:f>K11*K18</x:f>
      </x:c>
      <x:c r="L19" s="275">
        <x:f>L11*L18</x:f>
      </x:c>
      <x:c r="M19" s="275">
        <x:f>M11*M18</x:f>
      </x:c>
      <x:c r="N19" s="275">
        <x:f>N11*N18</x:f>
      </x:c>
      <x:c r="P19" s="268" t="s">
        <x:v>305</x:v>
      </x:c>
      <x:c r="Q19" s="276">
        <x:f>Q11*Q18</x:f>
      </x:c>
      <x:c r="R19" s="276">
        <x:f>R11*R18</x:f>
      </x:c>
      <x:c r="S19" s="276">
        <x:f>S11*S18</x:f>
      </x:c>
      <x:c r="T19" s="276">
        <x:f>T11*T18</x:f>
      </x:c>
      <x:c r="U19" s="276">
        <x:f>U11*U18</x:f>
      </x:c>
      <x:c r="V19" s="276">
        <x:f>V11*V18</x:f>
      </x:c>
      <x:c r="W19" s="276">
        <x:f>W11*W18</x:f>
      </x:c>
      <x:c r="X19" s="276">
        <x:f>X11*X18</x:f>
      </x:c>
      <x:c r="Y19" s="276">
        <x:f>Y11*Y18</x:f>
      </x:c>
      <x:c r="Z19" s="276">
        <x:f>Z11*Z18</x:f>
      </x:c>
      <x:c r="AA19" s="276">
        <x:f>AA11*AA18</x:f>
      </x:c>
      <x:c r="AB19" s="276">
        <x:f>AB11*AB18</x:f>
      </x:c>
      <x:c r="AC19" s="277"/>
      <x:c r="AD19" s="271" t="s">
        <x:v>305</x:v>
      </x:c>
      <x:c r="AE19" s="276">
        <x:f>AE11*AE18</x:f>
      </x:c>
      <x:c r="AF19" s="276">
        <x:f>AF11*AF18</x:f>
      </x:c>
      <x:c r="AG19" s="276">
        <x:f>AG11*AG18</x:f>
      </x:c>
      <x:c r="AH19" s="276">
        <x:f>AH11*AH18</x:f>
      </x:c>
      <x:c r="AI19" s="276">
        <x:f>AI11*AI18</x:f>
      </x:c>
      <x:c r="AJ19" s="276">
        <x:f>AJ11*AJ18</x:f>
      </x:c>
      <x:c r="AK19" s="276">
        <x:f>AK11*AK18</x:f>
      </x:c>
      <x:c r="AL19" s="276">
        <x:f>AL11*AL18</x:f>
      </x:c>
      <x:c r="AM19" s="276">
        <x:f>AM11*AM18</x:f>
      </x:c>
      <x:c r="AN19" s="276">
        <x:f>AN11*AN18</x:f>
      </x:c>
      <x:c r="AO19" s="276">
        <x:f>AO11*AO18</x:f>
      </x:c>
      <x:c r="AP19" s="276">
        <x:f>AP11*AP18</x:f>
      </x:c>
      <x:c r="AQ19" s="277"/>
      <x:c r="AR19" s="277"/>
      <x:c r="AS19" s="277"/>
      <x:c r="AT19" s="277"/>
      <x:c r="AU19" s="277"/>
      <x:c r="AV19" s="277"/>
      <x:c r="AW19" s="277"/>
    </x:row>
    <x:row r="20">
      <x:c r="A20" s="252"/>
      <x:c r="B20" s="266" t="s">
        <x:v>306</x:v>
      </x:c>
      <x:c r="C20" s="279">
        <x:v>0.08</x:v>
      </x:c>
      <x:c r="D20" s="279">
        <x:v>0.1</x:v>
      </x:c>
      <x:c r="E20" s="279">
        <x:v>0.08</x:v>
      </x:c>
      <x:c r="F20" s="279">
        <x:v>0.1</x:v>
      </x:c>
      <x:c r="G20" s="279">
        <x:v>0.08</x:v>
      </x:c>
      <x:c r="H20" s="279">
        <x:v>0.1</x:v>
      </x:c>
      <x:c r="I20" s="279">
        <x:v>0.08</x:v>
      </x:c>
      <x:c r="J20" s="279">
        <x:v>0.1</x:v>
      </x:c>
      <x:c r="K20" s="279">
        <x:v>0.08</x:v>
      </x:c>
      <x:c r="L20" s="279">
        <x:v>0.1</x:v>
      </x:c>
      <x:c r="M20" s="279">
        <x:v>0.08</x:v>
      </x:c>
      <x:c r="N20" s="279">
        <x:v>0.1</x:v>
      </x:c>
      <x:c r="P20" s="268" t="s">
        <x:v>306</x:v>
      </x:c>
      <x:c r="Q20" s="281">
        <x:v>0.08</x:v>
      </x:c>
      <x:c r="R20" s="281">
        <x:v>0.1</x:v>
      </x:c>
      <x:c r="S20" s="281">
        <x:v>0.08</x:v>
      </x:c>
      <x:c r="T20" s="281">
        <x:v>0.1</x:v>
      </x:c>
      <x:c r="U20" s="281">
        <x:v>0.08</x:v>
      </x:c>
      <x:c r="V20" s="281">
        <x:v>0.1</x:v>
      </x:c>
      <x:c r="W20" s="281">
        <x:v>0.08</x:v>
      </x:c>
      <x:c r="X20" s="281">
        <x:v>0.1</x:v>
      </x:c>
      <x:c r="Y20" s="281">
        <x:v>0.08</x:v>
      </x:c>
      <x:c r="Z20" s="281">
        <x:v>0.1</x:v>
      </x:c>
      <x:c r="AA20" s="281">
        <x:v>0.08</x:v>
      </x:c>
      <x:c r="AB20" s="281">
        <x:v>0.1</x:v>
      </x:c>
      <x:c r="AC20" s="282"/>
      <x:c r="AD20" s="271" t="s">
        <x:v>306</x:v>
      </x:c>
      <x:c r="AE20" s="281">
        <x:v>0.08</x:v>
      </x:c>
      <x:c r="AF20" s="281">
        <x:v>0.1</x:v>
      </x:c>
      <x:c r="AG20" s="281">
        <x:v>0.08</x:v>
      </x:c>
      <x:c r="AH20" s="281">
        <x:v>0.1</x:v>
      </x:c>
      <x:c r="AI20" s="281">
        <x:v>0.08</x:v>
      </x:c>
      <x:c r="AJ20" s="281">
        <x:v>0.1</x:v>
      </x:c>
      <x:c r="AK20" s="281">
        <x:v>0.08</x:v>
      </x:c>
      <x:c r="AL20" s="281">
        <x:v>0.1</x:v>
      </x:c>
      <x:c r="AM20" s="281">
        <x:v>0.08</x:v>
      </x:c>
      <x:c r="AN20" s="281">
        <x:v>0.1</x:v>
      </x:c>
      <x:c r="AO20" s="281">
        <x:v>0.08</x:v>
      </x:c>
      <x:c r="AP20" s="281">
        <x:v>0.1</x:v>
      </x:c>
      <x:c r="AQ20" s="282"/>
      <x:c r="AR20" s="282"/>
      <x:c r="AS20" s="282"/>
      <x:c r="AT20" s="282"/>
      <x:c r="AU20" s="282"/>
      <x:c r="AV20" s="282"/>
      <x:c r="AW20" s="282"/>
    </x:row>
    <x:row r="21">
      <x:c r="A21" s="252"/>
      <x:c r="B21" s="266" t="s">
        <x:v>307</x:v>
      </x:c>
      <x:c r="C21" s="275">
        <x:f>C8*C20</x:f>
      </x:c>
      <x:c r="D21" s="275">
        <x:f>D8*D20</x:f>
      </x:c>
      <x:c r="E21" s="275">
        <x:f>E8*E20</x:f>
      </x:c>
      <x:c r="F21" s="275">
        <x:f>F8*F20</x:f>
      </x:c>
      <x:c r="G21" s="275">
        <x:f>G8*G20</x:f>
      </x:c>
      <x:c r="H21" s="275">
        <x:f>H8*H20</x:f>
      </x:c>
      <x:c r="I21" s="275">
        <x:f>I8*I20</x:f>
      </x:c>
      <x:c r="J21" s="275">
        <x:f>J8*J20</x:f>
      </x:c>
      <x:c r="K21" s="275">
        <x:f>K8*K20</x:f>
      </x:c>
      <x:c r="L21" s="275">
        <x:f>L8*L20</x:f>
      </x:c>
      <x:c r="M21" s="275">
        <x:f>M8*M20</x:f>
      </x:c>
      <x:c r="N21" s="275">
        <x:f>N8*N20</x:f>
      </x:c>
      <x:c r="P21" s="268" t="s">
        <x:v>307</x:v>
      </x:c>
      <x:c r="Q21" s="276">
        <x:f>Q8*Q20</x:f>
      </x:c>
      <x:c r="R21" s="276">
        <x:f>R8*R20</x:f>
      </x:c>
      <x:c r="S21" s="276">
        <x:f>S8*S20</x:f>
      </x:c>
      <x:c r="T21" s="276">
        <x:f>T8*T20</x:f>
      </x:c>
      <x:c r="U21" s="276">
        <x:f>U8*U20</x:f>
      </x:c>
      <x:c r="V21" s="276">
        <x:f>V8*V20</x:f>
      </x:c>
      <x:c r="W21" s="276">
        <x:f>W8*W20</x:f>
      </x:c>
      <x:c r="X21" s="276">
        <x:f>X8*X20</x:f>
      </x:c>
      <x:c r="Y21" s="276">
        <x:f>Y8*Y20</x:f>
      </x:c>
      <x:c r="Z21" s="276">
        <x:f>Z8*Z20</x:f>
      </x:c>
      <x:c r="AA21" s="276">
        <x:f>AA8*AA20</x:f>
      </x:c>
      <x:c r="AB21" s="276">
        <x:f>AB8*AB20</x:f>
      </x:c>
      <x:c r="AC21" s="277"/>
      <x:c r="AD21" s="271" t="s">
        <x:v>307</x:v>
      </x:c>
      <x:c r="AE21" s="276">
        <x:f>AE8*AE20</x:f>
      </x:c>
      <x:c r="AF21" s="276">
        <x:f>AF8*AF20</x:f>
      </x:c>
      <x:c r="AG21" s="276">
        <x:f>AG8*AG20</x:f>
      </x:c>
      <x:c r="AH21" s="276">
        <x:f>AH8*AH20</x:f>
      </x:c>
      <x:c r="AI21" s="276">
        <x:f>AI8*AI20</x:f>
      </x:c>
      <x:c r="AJ21" s="276">
        <x:f>AJ8*AJ20</x:f>
      </x:c>
      <x:c r="AK21" s="276">
        <x:f>AK8*AK20</x:f>
      </x:c>
      <x:c r="AL21" s="276">
        <x:f>AL8*AL20</x:f>
      </x:c>
      <x:c r="AM21" s="276">
        <x:f>AM8*AM20</x:f>
      </x:c>
      <x:c r="AN21" s="276">
        <x:f>AN8*AN20</x:f>
      </x:c>
      <x:c r="AO21" s="276">
        <x:f>AO8*AO20</x:f>
      </x:c>
      <x:c r="AP21" s="276">
        <x:f>AP8*AP20</x:f>
      </x:c>
      <x:c r="AQ21" s="277"/>
      <x:c r="AR21" s="277"/>
      <x:c r="AS21" s="277"/>
      <x:c r="AT21" s="277"/>
      <x:c r="AU21" s="277"/>
      <x:c r="AV21" s="277"/>
      <x:c r="AW21" s="277"/>
    </x:row>
    <x:row r="22">
      <x:c r="A22" s="252"/>
      <x:c r="B22" s="266" t="s">
        <x:v>308</x:v>
      </x:c>
      <x:c r="C22" s="275">
        <x:v>2700</x:v>
      </x:c>
      <x:c r="D22" s="275">
        <x:v>3000</x:v>
      </x:c>
      <x:c r="E22" s="275">
        <x:v>2700</x:v>
      </x:c>
      <x:c r="F22" s="275">
        <x:v>3000</x:v>
      </x:c>
      <x:c r="G22" s="275">
        <x:v>2700</x:v>
      </x:c>
      <x:c r="H22" s="275">
        <x:v>3000</x:v>
      </x:c>
      <x:c r="I22" s="275">
        <x:v>2700</x:v>
      </x:c>
      <x:c r="J22" s="275">
        <x:v>3000</x:v>
      </x:c>
      <x:c r="K22" s="275">
        <x:v>2700</x:v>
      </x:c>
      <x:c r="L22" s="275">
        <x:v>3000</x:v>
      </x:c>
      <x:c r="M22" s="275">
        <x:v>2700</x:v>
      </x:c>
      <x:c r="N22" s="275">
        <x:v>3000</x:v>
      </x:c>
      <x:c r="P22" s="268" t="s">
        <x:v>308</x:v>
      </x:c>
      <x:c r="Q22" s="276">
        <x:v>2700</x:v>
      </x:c>
      <x:c r="R22" s="276">
        <x:v>3000</x:v>
      </x:c>
      <x:c r="S22" s="276">
        <x:v>2700</x:v>
      </x:c>
      <x:c r="T22" s="276">
        <x:v>3000</x:v>
      </x:c>
      <x:c r="U22" s="276">
        <x:v>2700</x:v>
      </x:c>
      <x:c r="V22" s="276">
        <x:v>3000</x:v>
      </x:c>
      <x:c r="W22" s="276">
        <x:v>2700</x:v>
      </x:c>
      <x:c r="X22" s="276">
        <x:v>3000</x:v>
      </x:c>
      <x:c r="Y22" s="276">
        <x:v>2700</x:v>
      </x:c>
      <x:c r="Z22" s="276">
        <x:v>3000</x:v>
      </x:c>
      <x:c r="AA22" s="276">
        <x:v>2700</x:v>
      </x:c>
      <x:c r="AB22" s="276">
        <x:v>3000</x:v>
      </x:c>
      <x:c r="AC22" s="277"/>
      <x:c r="AD22" s="271" t="s">
        <x:v>308</x:v>
      </x:c>
      <x:c r="AE22" s="276">
        <x:v>2700</x:v>
      </x:c>
      <x:c r="AF22" s="276">
        <x:v>3000</x:v>
      </x:c>
      <x:c r="AG22" s="276">
        <x:v>2700</x:v>
      </x:c>
      <x:c r="AH22" s="276">
        <x:v>3000</x:v>
      </x:c>
      <x:c r="AI22" s="276">
        <x:v>2700</x:v>
      </x:c>
      <x:c r="AJ22" s="276">
        <x:v>3000</x:v>
      </x:c>
      <x:c r="AK22" s="276">
        <x:v>2700</x:v>
      </x:c>
      <x:c r="AL22" s="276">
        <x:v>3000</x:v>
      </x:c>
      <x:c r="AM22" s="276">
        <x:v>2700</x:v>
      </x:c>
      <x:c r="AN22" s="276">
        <x:v>3000</x:v>
      </x:c>
      <x:c r="AO22" s="276">
        <x:v>2700</x:v>
      </x:c>
      <x:c r="AP22" s="276">
        <x:v>3000</x:v>
      </x:c>
      <x:c r="AQ22" s="277"/>
      <x:c r="AR22" s="277"/>
      <x:c r="AS22" s="277"/>
      <x:c r="AT22" s="277"/>
      <x:c r="AU22" s="277"/>
      <x:c r="AV22" s="277"/>
      <x:c r="AW22" s="277"/>
    </x:row>
    <x:row r="23">
      <x:c r="A23" s="252"/>
      <x:c r="B23" s="266" t="s">
        <x:v>309</x:v>
      </x:c>
      <x:c r="C23" s="275">
        <x:f>C6*C22</x:f>
      </x:c>
      <x:c r="D23" s="275">
        <x:f>D6*D22</x:f>
      </x:c>
      <x:c r="E23" s="275">
        <x:f>E6*E22</x:f>
      </x:c>
      <x:c r="F23" s="275">
        <x:f>F6*F22</x:f>
      </x:c>
      <x:c r="G23" s="275">
        <x:f>G6*G22</x:f>
      </x:c>
      <x:c r="H23" s="275">
        <x:f>H6*H22</x:f>
      </x:c>
      <x:c r="I23" s="275">
        <x:f>I6*I22</x:f>
      </x:c>
      <x:c r="J23" s="275">
        <x:f>J6*J22</x:f>
      </x:c>
      <x:c r="K23" s="275">
        <x:f>K6*K22</x:f>
      </x:c>
      <x:c r="L23" s="275">
        <x:f>L6*L22</x:f>
      </x:c>
      <x:c r="M23" s="275">
        <x:f>M6*M22</x:f>
      </x:c>
      <x:c r="N23" s="275">
        <x:f>N6*N22</x:f>
      </x:c>
      <x:c r="P23" s="268" t="s">
        <x:v>309</x:v>
      </x:c>
      <x:c r="Q23" s="276">
        <x:f>Q6*Q22</x:f>
      </x:c>
      <x:c r="R23" s="276">
        <x:f>R6*R22</x:f>
      </x:c>
      <x:c r="S23" s="276">
        <x:f>S6*S22</x:f>
      </x:c>
      <x:c r="T23" s="276">
        <x:f>T6*T22</x:f>
      </x:c>
      <x:c r="U23" s="276">
        <x:f>U6*U22</x:f>
      </x:c>
      <x:c r="V23" s="276">
        <x:f>V6*V22</x:f>
      </x:c>
      <x:c r="W23" s="276">
        <x:f>W6*W22</x:f>
      </x:c>
      <x:c r="X23" s="276">
        <x:f>X6*X22</x:f>
      </x:c>
      <x:c r="Y23" s="276">
        <x:f>Y6*Y22</x:f>
      </x:c>
      <x:c r="Z23" s="276">
        <x:f>Z6*Z22</x:f>
      </x:c>
      <x:c r="AA23" s="276">
        <x:f>AA6*AA22</x:f>
      </x:c>
      <x:c r="AB23" s="276">
        <x:f>AB6*AB22</x:f>
      </x:c>
      <x:c r="AC23" s="277"/>
      <x:c r="AD23" s="271" t="s">
        <x:v>309</x:v>
      </x:c>
      <x:c r="AE23" s="276">
        <x:f>AE6*AE22</x:f>
      </x:c>
      <x:c r="AF23" s="276">
        <x:f>AF6*AF22</x:f>
      </x:c>
      <x:c r="AG23" s="276">
        <x:f>AG6*AG22</x:f>
      </x:c>
      <x:c r="AH23" s="276">
        <x:f>AH6*AH22</x:f>
      </x:c>
      <x:c r="AI23" s="276">
        <x:f>AI6*AI22</x:f>
      </x:c>
      <x:c r="AJ23" s="276">
        <x:f>AJ6*AJ22</x:f>
      </x:c>
      <x:c r="AK23" s="276">
        <x:f>AK6*AK22</x:f>
      </x:c>
      <x:c r="AL23" s="276">
        <x:f>AL6*AL22</x:f>
      </x:c>
      <x:c r="AM23" s="276">
        <x:f>AM6*AM22</x:f>
      </x:c>
      <x:c r="AN23" s="276">
        <x:f>AN6*AN22</x:f>
      </x:c>
      <x:c r="AO23" s="276">
        <x:f>AO6*AO22</x:f>
      </x:c>
      <x:c r="AP23" s="276">
        <x:f>AP6*AP22</x:f>
      </x:c>
      <x:c r="AQ23" s="277"/>
      <x:c r="AR23" s="277"/>
      <x:c r="AS23" s="277"/>
      <x:c r="AT23" s="277"/>
      <x:c r="AU23" s="277"/>
      <x:c r="AV23" s="277"/>
      <x:c r="AW23" s="277"/>
    </x:row>
    <x:row r="24">
      <x:c r="A24" s="252"/>
      <x:c r="B24" s="266" t="s">
        <x:v>310</x:v>
      </x:c>
      <x:c r="C24" s="296">
        <x:v>0</x:v>
      </x:c>
      <x:c r="D24" s="296">
        <x:v>0</x:v>
      </x:c>
      <x:c r="E24" s="296">
        <x:v>0</x:v>
      </x:c>
      <x:c r="F24" s="296">
        <x:v>0</x:v>
      </x:c>
      <x:c r="G24" s="296">
        <x:v>0</x:v>
      </x:c>
      <x:c r="H24" s="296">
        <x:v>0</x:v>
      </x:c>
      <x:c r="I24" s="296">
        <x:v>0</x:v>
      </x:c>
      <x:c r="J24" s="296">
        <x:v>0</x:v>
      </x:c>
      <x:c r="K24" s="296">
        <x:v>0</x:v>
      </x:c>
      <x:c r="L24" s="296">
        <x:v>0</x:v>
      </x:c>
      <x:c r="M24" s="296">
        <x:v>0</x:v>
      </x:c>
      <x:c r="N24" s="296">
        <x:v>0</x:v>
      </x:c>
      <x:c r="P24" s="268" t="s">
        <x:v>310</x:v>
      </x:c>
      <x:c r="Q24" s="297">
        <x:v>0.015</x:v>
      </x:c>
      <x:c r="R24" s="297">
        <x:v>0.015</x:v>
      </x:c>
      <x:c r="S24" s="297">
        <x:v>0.015</x:v>
      </x:c>
      <x:c r="T24" s="297">
        <x:v>0.015</x:v>
      </x:c>
      <x:c r="U24" s="297">
        <x:v>0.015</x:v>
      </x:c>
      <x:c r="V24" s="297">
        <x:v>0.015</x:v>
      </x:c>
      <x:c r="W24" s="297">
        <x:v>0.015</x:v>
      </x:c>
      <x:c r="X24" s="297">
        <x:v>0.015</x:v>
      </x:c>
      <x:c r="Y24" s="297">
        <x:v>0.015</x:v>
      </x:c>
      <x:c r="Z24" s="297">
        <x:v>0.015</x:v>
      </x:c>
      <x:c r="AA24" s="297">
        <x:v>0.015</x:v>
      </x:c>
      <x:c r="AB24" s="297">
        <x:v>0.015</x:v>
      </x:c>
      <x:c r="AC24" s="282"/>
      <x:c r="AD24" s="271" t="s">
        <x:v>310</x:v>
      </x:c>
      <x:c r="AE24" s="297">
        <x:v>0.015</x:v>
      </x:c>
      <x:c r="AF24" s="297">
        <x:v>0.015</x:v>
      </x:c>
      <x:c r="AG24" s="297">
        <x:v>0.015</x:v>
      </x:c>
      <x:c r="AH24" s="297">
        <x:v>0.015</x:v>
      </x:c>
      <x:c r="AI24" s="297">
        <x:v>0.015</x:v>
      </x:c>
      <x:c r="AJ24" s="297">
        <x:v>0.015</x:v>
      </x:c>
      <x:c r="AK24" s="297">
        <x:v>0.015</x:v>
      </x:c>
      <x:c r="AL24" s="297">
        <x:v>0.015</x:v>
      </x:c>
      <x:c r="AM24" s="297">
        <x:v>0.015</x:v>
      </x:c>
      <x:c r="AN24" s="297">
        <x:v>0.015</x:v>
      </x:c>
      <x:c r="AO24" s="297">
        <x:v>0.015</x:v>
      </x:c>
      <x:c r="AP24" s="297">
        <x:v>0.015</x:v>
      </x:c>
      <x:c r="AQ24" s="282"/>
      <x:c r="AR24" s="282"/>
      <x:c r="AS24" s="282"/>
      <x:c r="AT24" s="282"/>
      <x:c r="AU24" s="282"/>
      <x:c r="AV24" s="282"/>
      <x:c r="AW24" s="282"/>
    </x:row>
    <x:row r="25" ht="16.071428298950195" customHeight="1">
      <x:c r="A25" s="298"/>
      <x:c r="B25" s="299" t="s">
        <x:v>195</x:v>
      </x:c>
      <x:c r="C25" s="300"/>
      <x:c r="D25" s="300"/>
      <x:c r="E25" s="300"/>
      <x:c r="F25" s="300"/>
      <x:c r="G25" s="300"/>
      <x:c r="H25" s="300"/>
      <x:c r="I25" s="300"/>
      <x:c r="J25" s="300"/>
      <x:c r="K25" s="300"/>
      <x:c r="L25" s="300"/>
      <x:c r="M25" s="300"/>
      <x:c r="N25" s="300"/>
      <x:c r="O25" s="301"/>
      <x:c r="P25" s="302"/>
      <x:c r="Q25" s="303"/>
      <x:c r="R25" s="303"/>
      <x:c r="S25" s="303"/>
      <x:c r="T25" s="303"/>
      <x:c r="U25" s="303"/>
      <x:c r="V25" s="303"/>
      <x:c r="W25" s="303"/>
      <x:c r="X25" s="303"/>
      <x:c r="Y25" s="303"/>
      <x:c r="Z25" s="303"/>
      <x:c r="AA25" s="303"/>
      <x:c r="AB25" s="303"/>
      <x:c r="AC25" s="304"/>
      <x:c r="AD25" s="305"/>
      <x:c r="AE25" s="303"/>
      <x:c r="AF25" s="303"/>
      <x:c r="AG25" s="303"/>
      <x:c r="AH25" s="303"/>
      <x:c r="AI25" s="303"/>
      <x:c r="AJ25" s="303"/>
      <x:c r="AK25" s="303"/>
      <x:c r="AL25" s="303"/>
      <x:c r="AM25" s="303"/>
      <x:c r="AN25" s="303"/>
      <x:c r="AO25" s="303"/>
      <x:c r="AP25" s="303"/>
      <x:c r="AQ25" s="304"/>
      <x:c r="AR25" s="304"/>
      <x:c r="AS25" s="304"/>
      <x:c r="AT25" s="304"/>
      <x:c r="AU25" s="304"/>
      <x:c r="AV25" s="304"/>
      <x:c r="AW25" s="304"/>
    </x:row>
    <x:row r="26" ht="16.071428298950195" customHeight="1">
      <x:c r="A26" s="298"/>
      <x:c r="B26" s="299" t="s">
        <x:v>311</x:v>
      </x:c>
      <x:c r="C26" s="300"/>
      <x:c r="D26" s="300"/>
      <x:c r="E26" s="300"/>
      <x:c r="F26" s="300"/>
      <x:c r="G26" s="300"/>
      <x:c r="H26" s="300"/>
      <x:c r="I26" s="300"/>
      <x:c r="J26" s="300"/>
      <x:c r="K26" s="300"/>
      <x:c r="L26" s="300"/>
      <x:c r="M26" s="300"/>
      <x:c r="N26" s="300"/>
      <x:c r="O26" s="301"/>
      <x:c r="P26" s="302"/>
      <x:c r="Q26" s="303"/>
      <x:c r="R26" s="303"/>
      <x:c r="S26" s="303"/>
      <x:c r="T26" s="303"/>
      <x:c r="U26" s="303"/>
      <x:c r="V26" s="303"/>
      <x:c r="W26" s="303"/>
      <x:c r="X26" s="303"/>
      <x:c r="Y26" s="303"/>
      <x:c r="Z26" s="303"/>
      <x:c r="AA26" s="303"/>
      <x:c r="AB26" s="303"/>
      <x:c r="AC26" s="304"/>
      <x:c r="AD26" s="305"/>
      <x:c r="AE26" s="303"/>
      <x:c r="AF26" s="303"/>
      <x:c r="AG26" s="303"/>
      <x:c r="AH26" s="303"/>
      <x:c r="AI26" s="303"/>
      <x:c r="AJ26" s="303"/>
      <x:c r="AK26" s="303"/>
      <x:c r="AL26" s="303"/>
      <x:c r="AM26" s="303"/>
      <x:c r="AN26" s="303"/>
      <x:c r="AO26" s="303"/>
      <x:c r="AP26" s="303"/>
      <x:c r="AQ26" s="304"/>
      <x:c r="AR26" s="304"/>
      <x:c r="AS26" s="304"/>
      <x:c r="AT26" s="304"/>
      <x:c r="AU26" s="304"/>
      <x:c r="AV26" s="304"/>
      <x:c r="AW26" s="304"/>
    </x:row>
    <x:row r="27" ht="16.071428298950195" customHeight="1">
      <x:c r="A27" s="298"/>
      <x:c r="B27" s="299" t="s">
        <x:v>193</x:v>
      </x:c>
      <x:c r="C27" s="300"/>
      <x:c r="D27" s="300"/>
      <x:c r="E27" s="300"/>
      <x:c r="F27" s="300"/>
      <x:c r="G27" s="300"/>
      <x:c r="H27" s="300"/>
      <x:c r="I27" s="300"/>
      <x:c r="J27" s="300"/>
      <x:c r="K27" s="300"/>
      <x:c r="L27" s="300"/>
      <x:c r="M27" s="300"/>
      <x:c r="N27" s="300"/>
      <x:c r="O27" s="301"/>
      <x:c r="P27" s="302"/>
      <x:c r="Q27" s="303"/>
      <x:c r="R27" s="303"/>
      <x:c r="S27" s="303"/>
      <x:c r="T27" s="303"/>
      <x:c r="U27" s="303"/>
      <x:c r="V27" s="303"/>
      <x:c r="W27" s="303"/>
      <x:c r="X27" s="303"/>
      <x:c r="Y27" s="303"/>
      <x:c r="Z27" s="303"/>
      <x:c r="AA27" s="303"/>
      <x:c r="AB27" s="303"/>
      <x:c r="AC27" s="304"/>
      <x:c r="AD27" s="305"/>
      <x:c r="AE27" s="303"/>
      <x:c r="AF27" s="303"/>
      <x:c r="AG27" s="303"/>
      <x:c r="AH27" s="303"/>
      <x:c r="AI27" s="303"/>
      <x:c r="AJ27" s="303"/>
      <x:c r="AK27" s="303"/>
      <x:c r="AL27" s="303"/>
      <x:c r="AM27" s="303"/>
      <x:c r="AN27" s="303"/>
      <x:c r="AO27" s="303"/>
      <x:c r="AP27" s="303"/>
      <x:c r="AQ27" s="304"/>
      <x:c r="AR27" s="304"/>
      <x:c r="AS27" s="304"/>
      <x:c r="AT27" s="304"/>
      <x:c r="AU27" s="304"/>
      <x:c r="AV27" s="304"/>
      <x:c r="AW27" s="304"/>
    </x:row>
    <x:row r="28">
      <x:c r="A28" s="252"/>
      <x:c r="B28" s="287" t="s">
        <x:v>312</x:v>
      </x:c>
      <x:c r="C28" s="288">
        <x:f>C11-C13-C15-C17-C19-C21-C23-(C11*C24)</x:f>
      </x:c>
      <x:c r="D28" s="288">
        <x:f>D11-D13-D15-D17-D19-D21-D23-(D11*D24)</x:f>
      </x:c>
      <x:c r="E28" s="288">
        <x:f>E11-E13-E15-E17-E19-E21-E23-(E11*E24)</x:f>
      </x:c>
      <x:c r="F28" s="288">
        <x:f>F11-F13-F15-F17-F19-F21-F23-(F11*F24)</x:f>
      </x:c>
      <x:c r="G28" s="288">
        <x:f>G11-G13-G15-G17-G19-G21-G23-(G11*G24)</x:f>
      </x:c>
      <x:c r="H28" s="288">
        <x:f>H11-H13-H15-H17-H19-H21-H23-(H11*H24)</x:f>
      </x:c>
      <x:c r="I28" s="288">
        <x:f>I11-I13-I15-I17-I19-I21-I23-(I11*I24)</x:f>
      </x:c>
      <x:c r="J28" s="288">
        <x:f>J11-J13-J15-J17-J19-J21-J23-(J11*J24)</x:f>
      </x:c>
      <x:c r="K28" s="288">
        <x:f>K11-K13-K15-K17-K19-K21-K23-(K11*K24)</x:f>
      </x:c>
      <x:c r="L28" s="288">
        <x:f>L11-L13-L15-L17-L19-L21-L23-(L11*L24)</x:f>
      </x:c>
      <x:c r="M28" s="288">
        <x:f>M11-M13-M15-M17-M19-M21-M23-(M11*M24)</x:f>
      </x:c>
      <x:c r="N28" s="288">
        <x:f>N11-N13-N15-N17-N19-N21-N23-(N11*N24)</x:f>
      </x:c>
      <x:c r="P28" s="289" t="s">
        <x:v>312</x:v>
      </x:c>
      <x:c r="Q28" s="290">
        <x:f>Q11-Q13-Q15-Q17-Q19-Q21-Q23-(Q11*Q24)</x:f>
      </x:c>
      <x:c r="R28" s="290">
        <x:f>R11-R13-R15-R17-R19-R21-R23-(R11*R24)</x:f>
      </x:c>
      <x:c r="S28" s="290">
        <x:f>S11-S13-S15-S17-S19-S21-S23-(S11*S24)</x:f>
      </x:c>
      <x:c r="T28" s="290">
        <x:f>T11-T13-T15-T17-T19-T21-T23-(T11*T24)</x:f>
      </x:c>
      <x:c r="U28" s="290">
        <x:f>U11-U13-U15-U17-U19-U21-U23-(U11*U24)</x:f>
      </x:c>
      <x:c r="V28" s="290">
        <x:f>V11-V13-V15-V17-V19-V21-V23-(V11*V24)</x:f>
      </x:c>
      <x:c r="W28" s="290">
        <x:f>W11-W13-W15-W17-W19-W21-W23-(W11*W24)</x:f>
      </x:c>
      <x:c r="X28" s="290">
        <x:f>X11-X13-X15-X17-X19-X21-X23-(X11*X24)</x:f>
      </x:c>
      <x:c r="Y28" s="290">
        <x:f>Y11-Y13-Y15-Y17-Y19-Y21-Y23-(Y11*Y24)</x:f>
      </x:c>
      <x:c r="Z28" s="290">
        <x:f>Z11-Z13-Z15-Z17-Z19-Z21-Z23-(Z11*Z24)</x:f>
      </x:c>
      <x:c r="AA28" s="290">
        <x:f>AA11-AA13-AA15-AA17-AA19-AA21-AA23-(AA11*AA24)</x:f>
      </x:c>
      <x:c r="AB28" s="290">
        <x:f>AB11-AB13-AB15-AB17-AB19-AB21-AB23-(AB11*AB24)</x:f>
      </x:c>
      <x:c r="AC28" s="291"/>
      <x:c r="AD28" s="292" t="s">
        <x:v>312</x:v>
      </x:c>
      <x:c r="AE28" s="290">
        <x:f>AE11-AE13-AE15-AE17-AE19-AE21-AE23-(AE11*AE24)</x:f>
      </x:c>
      <x:c r="AF28" s="290">
        <x:f>AF11-AF13-AF15-AF17-AF19-AF21-AF23-(AF11*AF24)</x:f>
      </x:c>
      <x:c r="AG28" s="290">
        <x:f>AG11-AG13-AG15-AG17-AG19-AG21-AG23-(AG11*AG24)</x:f>
      </x:c>
      <x:c r="AH28" s="290">
        <x:f>AH11-AH13-AH15-AH17-AH19-AH21-AH23-(AH11*AH24)</x:f>
      </x:c>
      <x:c r="AI28" s="290">
        <x:f>AI11-AI13-AI15-AI17-AI19-AI21-AI23-(AI11*AI24)</x:f>
      </x:c>
      <x:c r="AJ28" s="290">
        <x:f>AJ11-AJ13-AJ15-AJ17-AJ19-AJ21-AJ23-(AJ11*AJ24)</x:f>
      </x:c>
      <x:c r="AK28" s="290">
        <x:f>AK11-AK13-AK15-AK17-AK19-AK21-AK23-(AK11*AK24)</x:f>
      </x:c>
      <x:c r="AL28" s="290">
        <x:f>AL11-AL13-AL15-AL17-AL19-AL21-AL23-(AL11*AL24)</x:f>
      </x:c>
      <x:c r="AM28" s="290">
        <x:f>AM11-AM13-AM15-AM17-AM19-AM21-AM23-(AM11*AM24)</x:f>
      </x:c>
      <x:c r="AN28" s="290">
        <x:f>AN11-AN13-AN15-AN17-AN19-AN21-AN23-(AN11*AN24)</x:f>
      </x:c>
      <x:c r="AO28" s="290">
        <x:f>AO11-AO13-AO15-AO17-AO19-AO21-AO23-(AO11*AO24)</x:f>
      </x:c>
      <x:c r="AP28" s="290">
        <x:f>AP11-AP13-AP15-AP17-AP19-AP21-AP23-(AP11*AP24)</x:f>
      </x:c>
      <x:c r="AQ28" s="291"/>
      <x:c r="AR28" s="291"/>
      <x:c r="AS28" s="291"/>
      <x:c r="AT28" s="291"/>
      <x:c r="AU28" s="291"/>
      <x:c r="AV28" s="291"/>
      <x:c r="AW28" s="291"/>
    </x:row>
    <x:row r="29">
      <x:c r="A29" s="252"/>
      <x:c r="B29" s="266" t="s">
        <x:v>313</x:v>
      </x:c>
      <x:c r="C29" s="306"/>
      <x:c r="D29" s="306"/>
      <x:c r="E29" s="272">
        <x:v>410000000</x:v>
      </x:c>
      <x:c r="F29" s="272">
        <x:v>410000000</x:v>
      </x:c>
      <x:c r="G29" s="272">
        <x:v>410000000</x:v>
      </x:c>
      <x:c r="H29" s="272">
        <x:v>410000000</x:v>
      </x:c>
      <x:c r="I29" s="272">
        <x:v>410000000</x:v>
      </x:c>
      <x:c r="J29" s="272">
        <x:v>410000000</x:v>
      </x:c>
      <x:c r="K29" s="272">
        <x:v>410000000</x:v>
      </x:c>
      <x:c r="L29" s="272">
        <x:v>410000000</x:v>
      </x:c>
      <x:c r="M29" s="272">
        <x:v>410000000</x:v>
      </x:c>
      <x:c r="N29" s="272">
        <x:v>410000000</x:v>
      </x:c>
      <x:c r="P29" s="268" t="s">
        <x:v>313</x:v>
      </x:c>
      <x:c r="Q29" s="307"/>
      <x:c r="R29" s="307"/>
      <x:c r="S29" s="307">
        <x:v>10000000</x:v>
      </x:c>
      <x:c r="T29" s="307">
        <x:v>10000000</x:v>
      </x:c>
      <x:c r="U29" s="307">
        <x:v>10000000</x:v>
      </x:c>
      <x:c r="V29" s="307">
        <x:v>10000000</x:v>
      </x:c>
      <x:c r="W29" s="307">
        <x:v>10000000</x:v>
      </x:c>
      <x:c r="X29" s="307">
        <x:v>10000000</x:v>
      </x:c>
      <x:c r="Y29" s="307">
        <x:v>10000000</x:v>
      </x:c>
      <x:c r="Z29" s="307">
        <x:v>10000000</x:v>
      </x:c>
      <x:c r="AA29" s="307">
        <x:v>10000000</x:v>
      </x:c>
      <x:c r="AB29" s="307">
        <x:v>10000000</x:v>
      </x:c>
      <x:c r="AC29" s="277"/>
      <x:c r="AD29" s="271" t="s">
        <x:v>313</x:v>
      </x:c>
      <x:c r="AE29" s="307"/>
      <x:c r="AF29" s="307"/>
      <x:c r="AG29" s="307">
        <x:v>10000000</x:v>
      </x:c>
      <x:c r="AH29" s="307">
        <x:v>10000000</x:v>
      </x:c>
      <x:c r="AI29" s="307">
        <x:v>10000000</x:v>
      </x:c>
      <x:c r="AJ29" s="307">
        <x:v>10000000</x:v>
      </x:c>
      <x:c r="AK29" s="307">
        <x:v>10000000</x:v>
      </x:c>
      <x:c r="AL29" s="307">
        <x:v>10000000</x:v>
      </x:c>
      <x:c r="AM29" s="307">
        <x:v>10000000</x:v>
      </x:c>
      <x:c r="AN29" s="307">
        <x:v>10000000</x:v>
      </x:c>
      <x:c r="AO29" s="307">
        <x:v>10000000</x:v>
      </x:c>
      <x:c r="AP29" s="307">
        <x:v>10000000</x:v>
      </x:c>
      <x:c r="AQ29" s="277"/>
      <x:c r="AR29" s="277"/>
      <x:c r="AS29" s="277"/>
      <x:c r="AT29" s="277"/>
      <x:c r="AU29" s="277"/>
      <x:c r="AV29" s="277"/>
      <x:c r="AW29" s="277"/>
    </x:row>
    <x:row r="30" ht="16.071428298950195" customHeight="1">
      <x:c r="A30" s="308"/>
      <x:c r="B30" s="309" t="s">
        <x:v>314</x:v>
      </x:c>
      <x:c r="C30" s="310"/>
      <x:c r="D30" s="310"/>
      <x:c r="E30" s="310"/>
      <x:c r="F30" s="310"/>
      <x:c r="G30" s="310"/>
      <x:c r="H30" s="310"/>
      <x:c r="I30" s="310"/>
      <x:c r="J30" s="310"/>
      <x:c r="K30" s="310"/>
      <x:c r="L30" s="310"/>
      <x:c r="M30" s="310"/>
      <x:c r="N30" s="310"/>
      <x:c r="O30" s="311"/>
      <x:c r="P30" s="312" t="s">
        <x:v>314</x:v>
      </x:c>
      <x:c r="Q30" s="313"/>
      <x:c r="R30" s="313"/>
      <x:c r="S30" s="313"/>
      <x:c r="T30" s="313"/>
      <x:c r="U30" s="313"/>
      <x:c r="V30" s="313"/>
      <x:c r="W30" s="313"/>
      <x:c r="X30" s="313"/>
      <x:c r="Y30" s="313"/>
      <x:c r="Z30" s="313"/>
      <x:c r="AA30" s="313"/>
      <x:c r="AB30" s="313"/>
      <x:c r="AC30" s="291"/>
      <x:c r="AD30" s="314" t="s">
        <x:v>314</x:v>
      </x:c>
      <x:c r="AE30" s="313"/>
      <x:c r="AF30" s="313"/>
      <x:c r="AG30" s="313"/>
      <x:c r="AH30" s="313"/>
      <x:c r="AI30" s="313"/>
      <x:c r="AJ30" s="313"/>
      <x:c r="AK30" s="313"/>
      <x:c r="AL30" s="313"/>
      <x:c r="AM30" s="313"/>
      <x:c r="AN30" s="313"/>
      <x:c r="AO30" s="313"/>
      <x:c r="AP30" s="313"/>
      <x:c r="AQ30" s="291"/>
      <x:c r="AR30" s="291"/>
      <x:c r="AS30" s="291"/>
      <x:c r="AT30" s="291"/>
      <x:c r="AU30" s="291"/>
      <x:c r="AV30" s="291"/>
      <x:c r="AW30" s="291"/>
    </x:row>
    <x:row r="31" ht="16.071428298950195" customHeight="1">
      <x:c r="A31" s="308"/>
      <x:c r="B31" s="309" t="s">
        <x:v>315</x:v>
      </x:c>
      <x:c r="C31" s="310"/>
      <x:c r="D31" s="310"/>
      <x:c r="E31" s="310"/>
      <x:c r="F31" s="310"/>
      <x:c r="G31" s="310"/>
      <x:c r="H31" s="310"/>
      <x:c r="I31" s="310"/>
      <x:c r="J31" s="310"/>
      <x:c r="K31" s="310"/>
      <x:c r="L31" s="310"/>
      <x:c r="M31" s="310"/>
      <x:c r="N31" s="310"/>
      <x:c r="O31" s="311"/>
      <x:c r="P31" s="312" t="s">
        <x:v>315</x:v>
      </x:c>
      <x:c r="Q31" s="313"/>
      <x:c r="R31" s="313"/>
      <x:c r="S31" s="313"/>
      <x:c r="T31" s="313"/>
      <x:c r="U31" s="313"/>
      <x:c r="V31" s="313"/>
      <x:c r="W31" s="313"/>
      <x:c r="X31" s="313"/>
      <x:c r="Y31" s="313"/>
      <x:c r="Z31" s="313"/>
      <x:c r="AA31" s="313"/>
      <x:c r="AB31" s="313"/>
      <x:c r="AC31" s="291"/>
      <x:c r="AD31" s="314" t="s">
        <x:v>315</x:v>
      </x:c>
      <x:c r="AE31" s="313"/>
      <x:c r="AF31" s="313"/>
      <x:c r="AG31" s="313"/>
      <x:c r="AH31" s="313"/>
      <x:c r="AI31" s="313"/>
      <x:c r="AJ31" s="313"/>
      <x:c r="AK31" s="313"/>
      <x:c r="AL31" s="313"/>
      <x:c r="AM31" s="313"/>
      <x:c r="AN31" s="313"/>
      <x:c r="AO31" s="313"/>
      <x:c r="AP31" s="313"/>
      <x:c r="AQ31" s="291"/>
      <x:c r="AR31" s="291"/>
      <x:c r="AS31" s="291"/>
      <x:c r="AT31" s="291"/>
      <x:c r="AU31" s="291"/>
      <x:c r="AV31" s="291"/>
      <x:c r="AW31" s="291"/>
    </x:row>
    <x:row r="32" ht="16.071428298950195" customHeight="1">
      <x:c r="A32" s="308"/>
      <x:c r="B32" s="309" t="s">
        <x:v>316</x:v>
      </x:c>
      <x:c r="C32" s="310"/>
      <x:c r="D32" s="310"/>
      <x:c r="E32" s="310"/>
      <x:c r="F32" s="310"/>
      <x:c r="G32" s="310"/>
      <x:c r="H32" s="310"/>
      <x:c r="I32" s="310"/>
      <x:c r="J32" s="310"/>
      <x:c r="K32" s="310"/>
      <x:c r="L32" s="310"/>
      <x:c r="M32" s="310"/>
      <x:c r="N32" s="310"/>
      <x:c r="O32" s="311"/>
      <x:c r="P32" s="312" t="s">
        <x:v>316</x:v>
      </x:c>
      <x:c r="Q32" s="313"/>
      <x:c r="R32" s="313"/>
      <x:c r="S32" s="313"/>
      <x:c r="T32" s="313"/>
      <x:c r="U32" s="313"/>
      <x:c r="V32" s="313"/>
      <x:c r="W32" s="313"/>
      <x:c r="X32" s="313"/>
      <x:c r="Y32" s="313"/>
      <x:c r="Z32" s="313"/>
      <x:c r="AA32" s="313"/>
      <x:c r="AB32" s="313"/>
      <x:c r="AC32" s="291"/>
      <x:c r="AD32" s="314" t="s">
        <x:v>316</x:v>
      </x:c>
      <x:c r="AE32" s="313"/>
      <x:c r="AF32" s="313"/>
      <x:c r="AG32" s="313"/>
      <x:c r="AH32" s="313"/>
      <x:c r="AI32" s="313"/>
      <x:c r="AJ32" s="313"/>
      <x:c r="AK32" s="313"/>
      <x:c r="AL32" s="313"/>
      <x:c r="AM32" s="313"/>
      <x:c r="AN32" s="313"/>
      <x:c r="AO32" s="313"/>
      <x:c r="AP32" s="313"/>
      <x:c r="AQ32" s="291"/>
      <x:c r="AR32" s="291"/>
      <x:c r="AS32" s="291"/>
      <x:c r="AT32" s="291"/>
      <x:c r="AU32" s="291"/>
      <x:c r="AV32" s="291"/>
      <x:c r="AW32" s="291"/>
    </x:row>
    <x:row r="33" ht="16.071428298950195" customHeight="1">
      <x:c r="A33" s="308"/>
      <x:c r="B33" s="309" t="s">
        <x:v>317</x:v>
      </x:c>
      <x:c r="C33" s="310"/>
      <x:c r="D33" s="310"/>
      <x:c r="E33" s="310"/>
      <x:c r="F33" s="310"/>
      <x:c r="G33" s="310"/>
      <x:c r="H33" s="310"/>
      <x:c r="I33" s="310"/>
      <x:c r="J33" s="310"/>
      <x:c r="K33" s="310"/>
      <x:c r="L33" s="310"/>
      <x:c r="M33" s="310"/>
      <x:c r="N33" s="310"/>
      <x:c r="O33" s="311"/>
      <x:c r="P33" s="312" t="s">
        <x:v>317</x:v>
      </x:c>
      <x:c r="Q33" s="313"/>
      <x:c r="R33" s="313"/>
      <x:c r="S33" s="313"/>
      <x:c r="T33" s="313"/>
      <x:c r="U33" s="313"/>
      <x:c r="V33" s="313"/>
      <x:c r="W33" s="313"/>
      <x:c r="X33" s="313"/>
      <x:c r="Y33" s="313"/>
      <x:c r="Z33" s="313"/>
      <x:c r="AA33" s="313"/>
      <x:c r="AB33" s="313"/>
      <x:c r="AC33" s="291"/>
      <x:c r="AD33" s="314" t="s">
        <x:v>317</x:v>
      </x:c>
      <x:c r="AE33" s="313"/>
      <x:c r="AF33" s="313"/>
      <x:c r="AG33" s="313"/>
      <x:c r="AH33" s="313"/>
      <x:c r="AI33" s="313"/>
      <x:c r="AJ33" s="313"/>
      <x:c r="AK33" s="313"/>
      <x:c r="AL33" s="313"/>
      <x:c r="AM33" s="313"/>
      <x:c r="AN33" s="313"/>
      <x:c r="AO33" s="313"/>
      <x:c r="AP33" s="313"/>
      <x:c r="AQ33" s="291"/>
      <x:c r="AR33" s="291"/>
      <x:c r="AS33" s="291"/>
      <x:c r="AT33" s="291"/>
      <x:c r="AU33" s="291"/>
      <x:c r="AV33" s="291"/>
      <x:c r="AW33" s="291"/>
    </x:row>
    <x:row r="34">
      <x:c r="A34" s="286"/>
      <x:c r="B34" s="315" t="s">
        <x:v>318</x:v>
      </x:c>
      <x:c r="C34" s="316">
        <x:f>C28-C29</x:f>
      </x:c>
      <x:c r="D34" s="316">
        <x:f>D28-D29</x:f>
      </x:c>
      <x:c r="E34" s="316">
        <x:f>E28-E29</x:f>
      </x:c>
      <x:c r="F34" s="316">
        <x:f>F28-F29</x:f>
      </x:c>
      <x:c r="G34" s="316">
        <x:f>G28-G29</x:f>
      </x:c>
      <x:c r="H34" s="316">
        <x:f>H28-H29</x:f>
      </x:c>
      <x:c r="I34" s="316">
        <x:f>I28-I29</x:f>
      </x:c>
      <x:c r="J34" s="316">
        <x:f>J28-J29</x:f>
      </x:c>
      <x:c r="K34" s="316">
        <x:f>K28-K29</x:f>
      </x:c>
      <x:c r="L34" s="316">
        <x:f>L28-L29</x:f>
      </x:c>
      <x:c r="M34" s="316">
        <x:f>M28-M29</x:f>
      </x:c>
      <x:c r="N34" s="316">
        <x:f>N28-N29</x:f>
      </x:c>
      <x:c r="P34" s="317" t="s">
        <x:v>318</x:v>
      </x:c>
      <x:c r="Q34" s="318">
        <x:f>Q28-Q29</x:f>
      </x:c>
      <x:c r="R34" s="318">
        <x:f>R28-R29</x:f>
      </x:c>
      <x:c r="S34" s="318">
        <x:f>S28-S29</x:f>
      </x:c>
      <x:c r="T34" s="318">
        <x:f>T28-T29</x:f>
      </x:c>
      <x:c r="U34" s="318">
        <x:f>U28-U29</x:f>
      </x:c>
      <x:c r="V34" s="318">
        <x:f>V28-V29</x:f>
      </x:c>
      <x:c r="W34" s="318">
        <x:f>W28-W29</x:f>
      </x:c>
      <x:c r="X34" s="318">
        <x:f>X28-X29</x:f>
      </x:c>
      <x:c r="Y34" s="318">
        <x:f>Y28-Y29</x:f>
      </x:c>
      <x:c r="Z34" s="318">
        <x:f>Z28-Z29</x:f>
      </x:c>
      <x:c r="AA34" s="318">
        <x:f>AA28-AA29</x:f>
      </x:c>
      <x:c r="AB34" s="318">
        <x:f>AB28-AB29</x:f>
      </x:c>
      <x:c r="AC34" s="291"/>
      <x:c r="AD34" s="319" t="s">
        <x:v>318</x:v>
      </x:c>
      <x:c r="AE34" s="318">
        <x:f>AE28-AE29</x:f>
      </x:c>
      <x:c r="AF34" s="318">
        <x:f>AF28-AF29</x:f>
      </x:c>
      <x:c r="AG34" s="318">
        <x:f>AG28-AG29</x:f>
      </x:c>
      <x:c r="AH34" s="318">
        <x:f>AH28-AH29</x:f>
      </x:c>
      <x:c r="AI34" s="318">
        <x:f>AI28-AI29</x:f>
      </x:c>
      <x:c r="AJ34" s="318">
        <x:f>AJ28-AJ29</x:f>
      </x:c>
      <x:c r="AK34" s="318">
        <x:f>AK28-AK29</x:f>
      </x:c>
      <x:c r="AL34" s="318">
        <x:f>AL28-AL29</x:f>
      </x:c>
      <x:c r="AM34" s="318">
        <x:f>AM28-AM29</x:f>
      </x:c>
      <x:c r="AN34" s="318">
        <x:f>AN28-AN29</x:f>
      </x:c>
      <x:c r="AO34" s="318">
        <x:f>AO28-AO29</x:f>
      </x:c>
      <x:c r="AP34" s="318">
        <x:f>AP28-AP29</x:f>
      </x:c>
      <x:c r="AQ34" s="291"/>
      <x:c r="AR34" s="291"/>
      <x:c r="AS34" s="291"/>
      <x:c r="AT34" s="291"/>
      <x:c r="AU34" s="291"/>
      <x:c r="AV34" s="291"/>
      <x:c r="AW34" s="291"/>
    </x:row>
    <x:row r="35">
      <x:c r="A35" s="252"/>
      <x:c r="B35" s="320" t="s">
        <x:v>319</x:v>
      </x:c>
      <x:c r="C35" s="321">
        <x:f>IFERROR(C34/C11,0)</x:f>
      </x:c>
      <x:c r="D35" s="321">
        <x:f>IFERROR(D34/D11,0)</x:f>
      </x:c>
      <x:c r="E35" s="321">
        <x:f>IFERROR(E34/E11,0)</x:f>
      </x:c>
      <x:c r="F35" s="321">
        <x:f>IFERROR(F34/F11,0)</x:f>
      </x:c>
      <x:c r="G35" s="321">
        <x:f>IFERROR(G34/G11,0)</x:f>
      </x:c>
      <x:c r="H35" s="321">
        <x:f>IFERROR(H34/H11,0)</x:f>
      </x:c>
      <x:c r="I35" s="321">
        <x:f>IFERROR(I34/I11,0)</x:f>
      </x:c>
      <x:c r="J35" s="321">
        <x:f>IFERROR(J34/J11,0)</x:f>
      </x:c>
      <x:c r="K35" s="321">
        <x:f>IFERROR(K34/K11,0)</x:f>
      </x:c>
      <x:c r="L35" s="321">
        <x:f>IFERROR(L34/L11,0)</x:f>
      </x:c>
      <x:c r="M35" s="321">
        <x:f>IFERROR(M34/M11,0)</x:f>
      </x:c>
      <x:c r="N35" s="321">
        <x:f>IFERROR(N34/N11,0)</x:f>
      </x:c>
      <x:c r="P35" s="322" t="s">
        <x:v>319</x:v>
      </x:c>
      <x:c r="Q35" s="323">
        <x:f>IFERROR(Q34/Q11,0)</x:f>
      </x:c>
      <x:c r="R35" s="323">
        <x:f>IFERROR(R34/R11,0)</x:f>
      </x:c>
      <x:c r="S35" s="323">
        <x:f>IFERROR(S34/S11,0)</x:f>
      </x:c>
      <x:c r="T35" s="323">
        <x:f>IFERROR(T34/T11,0)</x:f>
      </x:c>
      <x:c r="U35" s="323">
        <x:f>IFERROR(U34/U11,0)</x:f>
      </x:c>
      <x:c r="V35" s="323">
        <x:f>IFERROR(V34/V11,0)</x:f>
      </x:c>
      <x:c r="W35" s="323">
        <x:f>IFERROR(W34/W11,0)</x:f>
      </x:c>
      <x:c r="X35" s="323">
        <x:f>IFERROR(X34/X11,0)</x:f>
      </x:c>
      <x:c r="Y35" s="323">
        <x:f>IFERROR(Y34/Y11,0)</x:f>
      </x:c>
      <x:c r="Z35" s="323">
        <x:f>IFERROR(Z34/Z11,0)</x:f>
      </x:c>
      <x:c r="AA35" s="323">
        <x:f>IFERROR(AA34/AA11,0)</x:f>
      </x:c>
      <x:c r="AB35" s="323">
        <x:f>IFERROR(AB34/AB11,0)</x:f>
      </x:c>
      <x:c r="AC35" s="282"/>
      <x:c r="AD35" s="324" t="s">
        <x:v>319</x:v>
      </x:c>
      <x:c r="AE35" s="323">
        <x:f>IFERROR(AE34/AE11,0)</x:f>
      </x:c>
      <x:c r="AF35" s="323">
        <x:f>IFERROR(AF34/AF11,0)</x:f>
      </x:c>
      <x:c r="AG35" s="323">
        <x:f>IFERROR(AG34/AG11,0)</x:f>
      </x:c>
      <x:c r="AH35" s="323">
        <x:f>IFERROR(AH34/AH11,0)</x:f>
      </x:c>
      <x:c r="AI35" s="323">
        <x:f>IFERROR(AI34/AI11,0)</x:f>
      </x:c>
      <x:c r="AJ35" s="323">
        <x:f>IFERROR(AJ34/AJ11,0)</x:f>
      </x:c>
      <x:c r="AK35" s="323">
        <x:f>IFERROR(AK34/AK11,0)</x:f>
      </x:c>
      <x:c r="AL35" s="323">
        <x:f>IFERROR(AL34/AL11,0)</x:f>
      </x:c>
      <x:c r="AM35" s="323">
        <x:f>IFERROR(AM34/AM11,0)</x:f>
      </x:c>
      <x:c r="AN35" s="323">
        <x:f>IFERROR(AN34/AN11,0)</x:f>
      </x:c>
      <x:c r="AO35" s="323">
        <x:f>IFERROR(AO34/AO11,0)</x:f>
      </x:c>
      <x:c r="AP35" s="323">
        <x:f>IFERROR(AP34/AP11,0)</x:f>
      </x:c>
      <x:c r="AQ35" s="282"/>
      <x:c r="AR35" s="282"/>
      <x:c r="AS35" s="282"/>
      <x:c r="AT35" s="282"/>
      <x:c r="AU35" s="282"/>
      <x:c r="AV35" s="282"/>
      <x:c r="AW35" s="282"/>
    </x:row>
    <x:row r="36">
      <x:c r="A36" s="325"/>
      <x:c r="Q36" s="246"/>
      <x:c r="R36" s="246"/>
      <x:c r="S36" s="246"/>
      <x:c r="T36" s="246"/>
      <x:c r="U36" s="246"/>
      <x:c r="V36" s="246"/>
      <x:c r="W36" s="246"/>
      <x:c r="X36" s="246"/>
      <x:c r="Y36" s="246"/>
      <x:c r="Z36" s="246"/>
      <x:c r="AA36" s="246"/>
      <x:c r="AB36" s="246"/>
      <x:c r="AC36" s="326"/>
      <x:c r="AD36" s="246"/>
      <x:c r="AE36" s="246"/>
      <x:c r="AF36" s="246"/>
      <x:c r="AG36" s="246"/>
      <x:c r="AH36" s="246"/>
      <x:c r="AI36" s="246"/>
      <x:c r="AJ36" s="246"/>
      <x:c r="AK36" s="246"/>
      <x:c r="AL36" s="246"/>
      <x:c r="AM36" s="246"/>
      <x:c r="AN36" s="246"/>
      <x:c r="AO36" s="246"/>
      <x:c r="AP36" s="246"/>
      <x:c r="AQ36" s="326"/>
      <x:c r="AR36" s="326"/>
      <x:c r="AS36" s="326"/>
      <x:c r="AT36" s="326"/>
      <x:c r="AU36" s="326"/>
      <x:c r="AV36" s="326"/>
      <x:c r="AW36" s="326"/>
    </x:row>
    <x:row r="37">
      <x:c r="A37" s="325"/>
      <x:c r="B37" s="327" t="s">
        <x:v>320</x:v>
      </x:c>
      <x:c r="C37" s="328">
        <x:f>SUM(C34:N34)</x:f>
      </x:c>
      <x:c r="P37" s="327" t="s">
        <x:v>320</x:v>
      </x:c>
      <x:c r="Q37" s="328">
        <x:f>SUM(Q34:AB34)</x:f>
      </x:c>
      <x:c r="AB37" s="246"/>
      <x:c r="AC37" s="326"/>
      <x:c r="AD37" s="327" t="s">
        <x:v>320</x:v>
      </x:c>
      <x:c r="AE37" s="328">
        <x:f>SUM(AE34:AP34)</x:f>
      </x:c>
      <x:c r="AP37" s="246"/>
      <x:c r="AQ37" s="326"/>
      <x:c r="AR37" s="326"/>
      <x:c r="AS37" s="326"/>
      <x:c r="AT37" s="326"/>
      <x:c r="AU37" s="326"/>
      <x:c r="AV37" s="326"/>
      <x:c r="AW37" s="326"/>
    </x:row>
    <x:row r="38">
      <x:c r="A38" s="325"/>
      <x:c r="B38" s="327" t="s">
        <x:v>321</x:v>
      </x:c>
      <x:c r="C38" s="329">
        <x:f>C37/C3</x:f>
      </x:c>
      <x:c r="P38" s="327" t="s">
        <x:v>321</x:v>
      </x:c>
      <x:c r="Q38" s="329">
        <x:f>Q37/Q3</x:f>
      </x:c>
      <x:c r="AB38" s="246"/>
      <x:c r="AC38" s="326"/>
      <x:c r="AD38" s="327" t="s">
        <x:v>321</x:v>
      </x:c>
      <x:c r="AE38" s="329">
        <x:f>AE37/AE3</x:f>
      </x:c>
      <x:c r="AP38" s="246"/>
      <x:c r="AQ38" s="326"/>
      <x:c r="AR38" s="326"/>
      <x:c r="AS38" s="326"/>
      <x:c r="AT38" s="326"/>
      <x:c r="AU38" s="326"/>
      <x:c r="AV38" s="326"/>
      <x:c r="AW38" s="326"/>
    </x:row>
    <x:row r="39">
      <x:c r="A39" s="325"/>
      <x:c r="AB39" s="246"/>
      <x:c r="AC39" s="326"/>
      <x:c r="AD39" s="246"/>
      <x:c r="AP39" s="246"/>
      <x:c r="AQ39" s="326"/>
      <x:c r="AR39" s="326"/>
      <x:c r="AS39" s="326"/>
      <x:c r="AT39" s="326"/>
      <x:c r="AU39" s="326"/>
      <x:c r="AV39" s="326"/>
      <x:c r="AW39" s="326"/>
    </x:row>
    <x:row r="40">
      <x:c r="A40" s="325"/>
      <x:c r="AB40" s="246"/>
      <x:c r="AC40" s="326"/>
      <x:c r="AD40" s="246"/>
      <x:c r="AP40" s="246"/>
      <x:c r="AQ40" s="326"/>
      <x:c r="AR40" s="326"/>
      <x:c r="AS40" s="326"/>
      <x:c r="AT40" s="326"/>
      <x:c r="AU40" s="326"/>
      <x:c r="AV40" s="326"/>
      <x:c r="AW40" s="326"/>
    </x:row>
    <x:row r="41">
      <x:c r="A41" s="325"/>
      <x:c r="AB41" s="246"/>
      <x:c r="AC41" s="326"/>
      <x:c r="AD41" s="246"/>
      <x:c r="AP41" s="246"/>
      <x:c r="AQ41" s="326"/>
      <x:c r="AR41" s="326"/>
      <x:c r="AS41" s="326"/>
      <x:c r="AT41" s="326"/>
      <x:c r="AU41" s="326"/>
      <x:c r="AV41" s="326"/>
      <x:c r="AW41" s="326"/>
    </x:row>
    <x:row r="42">
      <x:c r="A42" s="325"/>
      <x:c r="AB42" s="246"/>
      <x:c r="AC42" s="326"/>
      <x:c r="AD42" s="246"/>
      <x:c r="AP42" s="246"/>
      <x:c r="AQ42" s="326"/>
      <x:c r="AR42" s="326"/>
      <x:c r="AS42" s="326"/>
      <x:c r="AT42" s="326"/>
      <x:c r="AU42" s="326"/>
      <x:c r="AV42" s="326"/>
      <x:c r="AW42" s="326"/>
    </x:row>
  </x:sheetData>
  <x:mergeCells>
    <x:mergeCell ref="AE5:AP5"/>
    <x:mergeCell ref="AE4:AP4"/>
    <x:mergeCell ref="AE3:AP3"/>
    <x:mergeCell ref="AE1:AF1"/>
    <x:mergeCell ref="AG1:AH1"/>
    <x:mergeCell ref="AI1:AJ1"/>
    <x:mergeCell ref="AK1:AL1"/>
    <x:mergeCell ref="AM1:AN1"/>
    <x:mergeCell ref="AO1:AP1"/>
    <x:mergeCell ref="AD1:AD2"/>
    <x:mergeCell ref="C1:D1"/>
    <x:mergeCell ref="E1:F1"/>
    <x:mergeCell ref="G1:H1"/>
    <x:mergeCell ref="I1:J1"/>
    <x:mergeCell ref="K1:L1"/>
    <x:mergeCell ref="M1:N1"/>
    <x:mergeCell ref="C3:N3"/>
    <x:mergeCell ref="C4:N4"/>
    <x:mergeCell ref="C5:N5"/>
    <x:mergeCell ref="A1:A2"/>
    <x:mergeCell ref="Q1:R1"/>
    <x:mergeCell ref="S1:T1"/>
    <x:mergeCell ref="U1:V1"/>
    <x:mergeCell ref="W1:X1"/>
    <x:mergeCell ref="Y1:Z1"/>
    <x:mergeCell ref="AA1:AB1"/>
    <x:mergeCell ref="Q3:AB3"/>
    <x:mergeCell ref="Q4:AB4"/>
    <x:mergeCell ref="Q5:AB5"/>
    <x:mergeCell ref="B1:B2"/>
    <x:mergeCell ref="P1:P2"/>
  </x:mergeCells>
  <x:pageMargins left="0.7" right="0.7" top="0.75" bottom="0.75" header="0.3" footer="0.3"/>
</x:worksheet>
</file>

<file path=xl/worksheets/sheet5.xml><?xml version="1.0" encoding="utf-8"?>
<x:worksheet xmlns:x="http://schemas.openxmlformats.org/spreadsheetml/2006/main">
  <x:sheetViews>
    <x:sheetView showGridLines="1" workbookViewId="0"/>
  </x:sheetViews>
  <x:sheetFormatPr defaultRowHeight="16"/>
  <x:cols>
    <x:col min="9" max="9" width="19.846351623535156" hidden="0" customWidth="1"/>
    <x:col min="10" max="10" width="15.154929161071777" hidden="0" customWidth="1"/>
    <x:col min="1" max="1" width="7.226632595062256" hidden="0" customWidth="1"/>
    <x:col min="3" max="3" width="26.383342742919922" hidden="0" customWidth="1"/>
    <x:col min="4" max="4" width="30.31720733642578" hidden="0" customWidth="1"/>
    <x:col min="6" max="6" width="14.14084529876709" hidden="0" customWidth="1"/>
  </x:cols>
  <x:sheetData>
    <x:row r="1">
      <x:c r="A1" s="330" t="s">
        <x:v>94</x:v>
      </x:c>
      <x:c r="B1" s="330" t="s">
        <x:v>322</x:v>
      </x:c>
      <x:c r="C1" s="330" t="s">
        <x:v>323</x:v>
      </x:c>
      <x:c r="D1" s="330" t="s">
        <x:v>324</x:v>
      </x:c>
      <x:c r="E1" s="330" t="s">
        <x:v>325</x:v>
      </x:c>
      <x:c r="F1" s="330" t="s">
        <x:v>326</x:v>
      </x:c>
      <x:c r="G1" s="330" t="s">
        <x:v>327</x:v>
      </x:c>
      <x:c r="H1" s="330" t="s">
        <x:v>328</x:v>
      </x:c>
      <x:c r="I1" s="331" t="s">
        <x:v>329</x:v>
      </x:c>
      <x:c r="J1" s="332" t="s">
        <x:v>330</x:v>
      </x:c>
    </x:row>
    <x:row r="2">
      <x:c r="A2" s="333">
        <x:v>1</x:v>
      </x:c>
      <x:c r="B2" s="334" t="s">
        <x:v>331</x:v>
      </x:c>
      <x:c r="C2" s="334" t="s">
        <x:v>332</x:v>
      </x:c>
      <x:c r="D2" s="334" t="s">
        <x:v>333</x:v>
      </x:c>
      <x:c r="E2" s="333" t="s">
        <x:v>334</x:v>
      </x:c>
      <x:c r="F2" s="335">
        <x:v>175000</x:v>
      </x:c>
      <x:c r="G2" s="333" t="s">
        <x:v>335</x:v>
      </x:c>
      <x:c r="H2" s="336"/>
      <x:c r="I2" s="337">
        <x:f t="shared" ref="I2:I46" si="0">F2*310%</x:f>
      </x:c>
      <x:c r="J2" s="337">
        <x:f t="shared" ref="J2:J46" si="1">I2*90%</x:f>
      </x:c>
    </x:row>
    <x:row r="3">
      <x:c r="A3" s="333">
        <x:v>2</x:v>
      </x:c>
      <x:c r="B3" s="334" t="s">
        <x:v>331</x:v>
      </x:c>
      <x:c r="C3" s="334" t="s">
        <x:v>336</x:v>
      </x:c>
      <x:c r="D3" s="334" t="s">
        <x:v>337</x:v>
      </x:c>
      <x:c r="E3" s="333" t="s">
        <x:v>338</x:v>
      </x:c>
      <x:c r="F3" s="335">
        <x:v>163000</x:v>
      </x:c>
      <x:c r="G3" s="338" t="s">
        <x:v>339</x:v>
      </x:c>
      <x:c r="H3" s="336"/>
      <x:c r="I3" s="337">
        <x:f t="shared" si="0"/>
      </x:c>
      <x:c r="J3" s="337">
        <x:f t="shared" si="1"/>
      </x:c>
      <x:c r="K3" s="339"/>
    </x:row>
    <x:row r="4">
      <x:c r="A4" s="333">
        <x:v>3</x:v>
      </x:c>
      <x:c r="B4" s="334" t="s">
        <x:v>331</x:v>
      </x:c>
      <x:c r="C4" s="334" t="s">
        <x:v>340</x:v>
      </x:c>
      <x:c r="D4" s="334" t="s">
        <x:v>341</x:v>
      </x:c>
      <x:c r="E4" s="333" t="s">
        <x:v>338</x:v>
      </x:c>
      <x:c r="F4" s="335">
        <x:v>182000</x:v>
      </x:c>
      <x:c r="G4" s="338" t="s">
        <x:v>339</x:v>
      </x:c>
      <x:c r="H4" s="336"/>
      <x:c r="I4" s="337">
        <x:f t="shared" si="0"/>
      </x:c>
      <x:c r="J4" s="337">
        <x:f t="shared" si="1"/>
      </x:c>
      <x:c r="K4" s="339"/>
    </x:row>
    <x:row r="5">
      <x:c r="A5" s="333">
        <x:v>4</x:v>
      </x:c>
      <x:c r="B5" s="334" t="s">
        <x:v>331</x:v>
      </x:c>
      <x:c r="C5" s="334" t="s">
        <x:v>342</x:v>
      </x:c>
      <x:c r="D5" s="334" t="s">
        <x:v>343</x:v>
      </x:c>
      <x:c r="E5" s="333" t="s">
        <x:v>344</x:v>
      </x:c>
      <x:c r="F5" s="335">
        <x:v>170000</x:v>
      </x:c>
      <x:c r="G5" s="338" t="s">
        <x:v>339</x:v>
      </x:c>
      <x:c r="H5" s="336"/>
      <x:c r="I5" s="337">
        <x:f t="shared" si="0"/>
      </x:c>
      <x:c r="J5" s="337">
        <x:f t="shared" si="1"/>
      </x:c>
      <x:c r="K5" s="339"/>
    </x:row>
    <x:row r="6">
      <x:c r="A6" s="333">
        <x:v>5</x:v>
      </x:c>
      <x:c r="B6" s="334" t="s">
        <x:v>331</x:v>
      </x:c>
      <x:c r="C6" s="334" t="s">
        <x:v>345</x:v>
      </x:c>
      <x:c r="D6" s="334" t="s">
        <x:v>346</x:v>
      </x:c>
      <x:c r="E6" s="333" t="s">
        <x:v>347</x:v>
      </x:c>
      <x:c r="F6" s="335">
        <x:v>204000</x:v>
      </x:c>
      <x:c r="G6" s="338" t="s">
        <x:v>339</x:v>
      </x:c>
      <x:c r="H6" s="336"/>
      <x:c r="I6" s="337">
        <x:f t="shared" si="0"/>
      </x:c>
      <x:c r="J6" s="337">
        <x:f t="shared" si="1"/>
      </x:c>
      <x:c r="K6" s="339"/>
    </x:row>
    <x:row r="7">
      <x:c r="A7" s="333">
        <x:v>6</x:v>
      </x:c>
      <x:c r="B7" s="334" t="s">
        <x:v>331</x:v>
      </x:c>
      <x:c r="C7" s="334" t="s">
        <x:v>348</x:v>
      </x:c>
      <x:c r="D7" s="334" t="s">
        <x:v>349</x:v>
      </x:c>
      <x:c r="E7" s="333" t="s">
        <x:v>350</x:v>
      </x:c>
      <x:c r="F7" s="335">
        <x:v>204000</x:v>
      </x:c>
      <x:c r="G7" s="333" t="s">
        <x:v>335</x:v>
      </x:c>
      <x:c r="H7" s="336"/>
      <x:c r="I7" s="337">
        <x:f t="shared" si="0"/>
      </x:c>
      <x:c r="J7" s="337">
        <x:f t="shared" si="1"/>
      </x:c>
      <x:c r="K7" s="339"/>
    </x:row>
    <x:row r="8">
      <x:c r="A8" s="333">
        <x:v>7</x:v>
      </x:c>
      <x:c r="B8" s="334" t="s">
        <x:v>331</x:v>
      </x:c>
      <x:c r="C8" s="334" t="s">
        <x:v>351</x:v>
      </x:c>
      <x:c r="D8" s="334" t="s">
        <x:v>352</x:v>
      </x:c>
      <x:c r="E8" s="333" t="s">
        <x:v>353</x:v>
      </x:c>
      <x:c r="F8" s="335">
        <x:v>201000</x:v>
      </x:c>
      <x:c r="G8" s="338" t="s">
        <x:v>339</x:v>
      </x:c>
      <x:c r="H8" s="336"/>
      <x:c r="I8" s="337">
        <x:f t="shared" si="0"/>
      </x:c>
      <x:c r="J8" s="337">
        <x:f t="shared" si="1"/>
      </x:c>
      <x:c r="K8" s="339"/>
    </x:row>
    <x:row r="9">
      <x:c r="A9" s="333">
        <x:v>8</x:v>
      </x:c>
      <x:c r="B9" s="334" t="s">
        <x:v>331</x:v>
      </x:c>
      <x:c r="C9" s="334" t="s">
        <x:v>354</x:v>
      </x:c>
      <x:c r="D9" s="334" t="s">
        <x:v>355</x:v>
      </x:c>
      <x:c r="E9" s="333" t="s">
        <x:v>356</x:v>
      </x:c>
      <x:c r="F9" s="335">
        <x:v>209000</x:v>
      </x:c>
      <x:c r="G9" s="333" t="s">
        <x:v>335</x:v>
      </x:c>
      <x:c r="H9" s="336"/>
      <x:c r="I9" s="337">
        <x:f t="shared" si="0"/>
      </x:c>
      <x:c r="J9" s="337">
        <x:f t="shared" si="1"/>
      </x:c>
      <x:c r="K9" s="339"/>
    </x:row>
    <x:row r="10">
      <x:c r="A10" s="333">
        <x:v>9</x:v>
      </x:c>
      <x:c r="B10" s="334" t="s">
        <x:v>331</x:v>
      </x:c>
      <x:c r="C10" s="334" t="s">
        <x:v>357</x:v>
      </x:c>
      <x:c r="D10" s="334" t="s">
        <x:v>358</x:v>
      </x:c>
      <x:c r="E10" s="333" t="s">
        <x:v>359</x:v>
      </x:c>
      <x:c r="F10" s="335">
        <x:v>170000</x:v>
      </x:c>
      <x:c r="G10" s="338" t="s">
        <x:v>339</x:v>
      </x:c>
      <x:c r="H10" s="336"/>
      <x:c r="I10" s="337">
        <x:f t="shared" si="0"/>
      </x:c>
      <x:c r="J10" s="337">
        <x:f t="shared" si="1"/>
      </x:c>
      <x:c r="K10" s="339"/>
    </x:row>
    <x:row r="11">
      <x:c r="A11" s="333">
        <x:v>10</x:v>
      </x:c>
      <x:c r="B11" s="334" t="s">
        <x:v>331</x:v>
      </x:c>
      <x:c r="C11" s="334" t="s">
        <x:v>360</x:v>
      </x:c>
      <x:c r="D11" s="334" t="s">
        <x:v>361</x:v>
      </x:c>
      <x:c r="E11" s="333" t="s">
        <x:v>359</x:v>
      </x:c>
      <x:c r="F11" s="335">
        <x:v>172000</x:v>
      </x:c>
      <x:c r="G11" s="338" t="s">
        <x:v>339</x:v>
      </x:c>
      <x:c r="H11" s="336"/>
      <x:c r="I11" s="337">
        <x:f t="shared" si="0"/>
      </x:c>
      <x:c r="J11" s="337">
        <x:f t="shared" si="1"/>
      </x:c>
      <x:c r="K11" s="339"/>
    </x:row>
    <x:row r="12">
      <x:c r="A12" s="333">
        <x:v>11</x:v>
      </x:c>
      <x:c r="B12" s="334" t="s">
        <x:v>331</x:v>
      </x:c>
      <x:c r="C12" s="334" t="s">
        <x:v>362</x:v>
      </x:c>
      <x:c r="D12" s="334" t="s">
        <x:v>363</x:v>
      </x:c>
      <x:c r="E12" s="333" t="s">
        <x:v>338</x:v>
      </x:c>
      <x:c r="F12" s="335">
        <x:v>145000</x:v>
      </x:c>
      <x:c r="G12" s="338" t="s">
        <x:v>339</x:v>
      </x:c>
      <x:c r="H12" s="336"/>
      <x:c r="I12" s="337">
        <x:f t="shared" si="0"/>
      </x:c>
      <x:c r="J12" s="337">
        <x:f t="shared" si="1"/>
      </x:c>
      <x:c r="K12" s="339"/>
    </x:row>
    <x:row r="13">
      <x:c r="A13" s="333">
        <x:v>12</x:v>
      </x:c>
      <x:c r="B13" s="334" t="s">
        <x:v>331</x:v>
      </x:c>
      <x:c r="C13" s="334" t="s">
        <x:v>364</x:v>
      </x:c>
      <x:c r="D13" s="334" t="s">
        <x:v>365</x:v>
      </x:c>
      <x:c r="E13" s="333" t="s">
        <x:v>353</x:v>
      </x:c>
      <x:c r="F13" s="335">
        <x:v>189000</x:v>
      </x:c>
      <x:c r="G13" s="338" t="s">
        <x:v>339</x:v>
      </x:c>
      <x:c r="H13" s="336"/>
      <x:c r="I13" s="337">
        <x:f t="shared" si="0"/>
      </x:c>
      <x:c r="J13" s="337">
        <x:f t="shared" si="1"/>
      </x:c>
      <x:c r="K13" s="339"/>
    </x:row>
    <x:row r="14">
      <x:c r="A14" s="333">
        <x:v>13</x:v>
      </x:c>
      <x:c r="B14" s="334" t="s">
        <x:v>331</x:v>
      </x:c>
      <x:c r="C14" s="334" t="s">
        <x:v>366</x:v>
      </x:c>
      <x:c r="D14" s="334" t="s">
        <x:v>367</x:v>
      </x:c>
      <x:c r="E14" s="333" t="s">
        <x:v>338</x:v>
      </x:c>
      <x:c r="F14" s="335">
        <x:v>145000</x:v>
      </x:c>
      <x:c r="G14" s="338" t="s">
        <x:v>339</x:v>
      </x:c>
      <x:c r="H14" s="336"/>
      <x:c r="I14" s="337">
        <x:f t="shared" si="0"/>
      </x:c>
      <x:c r="J14" s="337">
        <x:f t="shared" si="1"/>
      </x:c>
      <x:c r="K14" s="339"/>
    </x:row>
    <x:row r="15">
      <x:c r="A15" s="333">
        <x:v>14</x:v>
      </x:c>
      <x:c r="B15" s="334" t="s">
        <x:v>331</x:v>
      </x:c>
      <x:c r="C15" s="334" t="s">
        <x:v>368</x:v>
      </x:c>
      <x:c r="D15" s="334" t="s">
        <x:v>369</x:v>
      </x:c>
      <x:c r="E15" s="333" t="s">
        <x:v>370</x:v>
      </x:c>
      <x:c r="F15" s="335">
        <x:v>172000</x:v>
      </x:c>
      <x:c r="G15" s="333" t="s">
        <x:v>335</x:v>
      </x:c>
      <x:c r="H15" s="336"/>
      <x:c r="I15" s="337">
        <x:f t="shared" si="0"/>
      </x:c>
      <x:c r="J15" s="337">
        <x:f t="shared" si="1"/>
      </x:c>
      <x:c r="K15" s="339"/>
    </x:row>
    <x:row r="16">
      <x:c r="A16" s="333">
        <x:v>15</x:v>
      </x:c>
      <x:c r="B16" s="334" t="s">
        <x:v>331</x:v>
      </x:c>
      <x:c r="C16" s="334" t="s">
        <x:v>371</x:v>
      </x:c>
      <x:c r="D16" s="334" t="s">
        <x:v>372</x:v>
      </x:c>
      <x:c r="E16" s="333" t="s">
        <x:v>373</x:v>
      </x:c>
      <x:c r="F16" s="335">
        <x:v>197000</x:v>
      </x:c>
      <x:c r="G16" s="338" t="s">
        <x:v>339</x:v>
      </x:c>
      <x:c r="H16" s="336"/>
      <x:c r="I16" s="337">
        <x:f t="shared" si="0"/>
      </x:c>
      <x:c r="J16" s="337">
        <x:f t="shared" si="1"/>
      </x:c>
      <x:c r="K16" s="339"/>
    </x:row>
    <x:row r="17">
      <x:c r="A17" s="333">
        <x:v>16</x:v>
      </x:c>
      <x:c r="B17" s="334" t="s">
        <x:v>331</x:v>
      </x:c>
      <x:c r="C17" s="334" t="s">
        <x:v>374</x:v>
      </x:c>
      <x:c r="D17" s="334" t="s">
        <x:v>375</x:v>
      </x:c>
      <x:c r="E17" s="333" t="s">
        <x:v>376</x:v>
      </x:c>
      <x:c r="F17" s="335">
        <x:v>207000</x:v>
      </x:c>
      <x:c r="G17" s="338" t="s">
        <x:v>339</x:v>
      </x:c>
      <x:c r="H17" s="336"/>
      <x:c r="I17" s="337">
        <x:f t="shared" si="0"/>
      </x:c>
      <x:c r="J17" s="337">
        <x:f t="shared" si="1"/>
      </x:c>
      <x:c r="K17" s="339"/>
    </x:row>
    <x:row r="18">
      <x:c r="A18" s="333">
        <x:v>17</x:v>
      </x:c>
      <x:c r="B18" s="334" t="s">
        <x:v>331</x:v>
      </x:c>
      <x:c r="C18" s="334" t="s">
        <x:v>377</x:v>
      </x:c>
      <x:c r="D18" s="334" t="s">
        <x:v>378</x:v>
      </x:c>
      <x:c r="E18" s="333" t="s">
        <x:v>379</x:v>
      </x:c>
      <x:c r="F18" s="335">
        <x:v>151000</x:v>
      </x:c>
      <x:c r="G18" s="338" t="s">
        <x:v>339</x:v>
      </x:c>
      <x:c r="H18" s="336"/>
      <x:c r="I18" s="337">
        <x:f t="shared" si="0"/>
      </x:c>
      <x:c r="J18" s="337">
        <x:f t="shared" si="1"/>
      </x:c>
      <x:c r="K18" s="339"/>
    </x:row>
    <x:row r="19">
      <x:c r="A19" s="333">
        <x:v>18</x:v>
      </x:c>
      <x:c r="B19" s="334" t="s">
        <x:v>331</x:v>
      </x:c>
      <x:c r="C19" s="334" t="s">
        <x:v>380</x:v>
      </x:c>
      <x:c r="D19" s="334" t="s">
        <x:v>381</x:v>
      </x:c>
      <x:c r="E19" s="333" t="s">
        <x:v>382</x:v>
      </x:c>
      <x:c r="F19" s="335">
        <x:v>160000</x:v>
      </x:c>
      <x:c r="G19" s="338" t="s">
        <x:v>339</x:v>
      </x:c>
      <x:c r="H19" s="336"/>
      <x:c r="I19" s="337">
        <x:f t="shared" si="0"/>
      </x:c>
      <x:c r="J19" s="337">
        <x:f t="shared" si="1"/>
      </x:c>
      <x:c r="K19" s="339"/>
    </x:row>
    <x:row r="20">
      <x:c r="A20" s="333">
        <x:v>19</x:v>
      </x:c>
      <x:c r="B20" s="334" t="s">
        <x:v>331</x:v>
      </x:c>
      <x:c r="C20" s="334" t="s">
        <x:v>383</x:v>
      </x:c>
      <x:c r="D20" s="334" t="s">
        <x:v>384</x:v>
      </x:c>
      <x:c r="E20" s="333" t="s">
        <x:v>385</x:v>
      </x:c>
      <x:c r="F20" s="335">
        <x:v>160000</x:v>
      </x:c>
      <x:c r="G20" s="333" t="s">
        <x:v>335</x:v>
      </x:c>
      <x:c r="H20" s="336"/>
      <x:c r="I20" s="337">
        <x:f t="shared" si="0"/>
      </x:c>
      <x:c r="J20" s="337">
        <x:f t="shared" si="1"/>
      </x:c>
      <x:c r="K20" s="339"/>
    </x:row>
    <x:row r="21">
      <x:c r="A21" s="333">
        <x:v>20</x:v>
      </x:c>
      <x:c r="B21" s="334" t="s">
        <x:v>386</x:v>
      </x:c>
      <x:c r="C21" s="334" t="s">
        <x:v>387</x:v>
      </x:c>
      <x:c r="D21" s="334" t="s">
        <x:v>388</x:v>
      </x:c>
      <x:c r="E21" s="333" t="s">
        <x:v>389</x:v>
      </x:c>
      <x:c r="F21" s="335">
        <x:v>119000</x:v>
      </x:c>
      <x:c r="G21" s="338" t="s">
        <x:v>339</x:v>
      </x:c>
      <x:c r="H21" s="336"/>
      <x:c r="I21" s="337">
        <x:f t="shared" si="0"/>
      </x:c>
      <x:c r="J21" s="337">
        <x:f t="shared" si="1"/>
      </x:c>
      <x:c r="K21" s="339"/>
    </x:row>
    <x:row r="22">
      <x:c r="A22" s="333">
        <x:v>21</x:v>
      </x:c>
      <x:c r="B22" s="334" t="s">
        <x:v>386</x:v>
      </x:c>
      <x:c r="C22" s="334" t="s">
        <x:v>390</x:v>
      </x:c>
      <x:c r="D22" s="334" t="s">
        <x:v>391</x:v>
      </x:c>
      <x:c r="E22" s="333" t="s">
        <x:v>392</x:v>
      </x:c>
      <x:c r="F22" s="335">
        <x:v>114000</x:v>
      </x:c>
      <x:c r="G22" s="338" t="s">
        <x:v>339</x:v>
      </x:c>
      <x:c r="H22" s="336"/>
      <x:c r="I22" s="337">
        <x:f t="shared" si="0"/>
      </x:c>
      <x:c r="J22" s="337">
        <x:f t="shared" si="1"/>
      </x:c>
      <x:c r="K22" s="339"/>
    </x:row>
    <x:row r="23">
      <x:c r="A23" s="333">
        <x:v>22</x:v>
      </x:c>
      <x:c r="B23" s="334" t="s">
        <x:v>393</x:v>
      </x:c>
      <x:c r="C23" s="334" t="s">
        <x:v>394</x:v>
      </x:c>
      <x:c r="D23" s="334" t="s">
        <x:v>395</x:v>
      </x:c>
      <x:c r="E23" s="333" t="s">
        <x:v>396</x:v>
      </x:c>
      <x:c r="F23" s="335">
        <x:v>175000</x:v>
      </x:c>
      <x:c r="G23" s="338" t="s">
        <x:v>339</x:v>
      </x:c>
      <x:c r="H23" s="336"/>
      <x:c r="I23" s="337">
        <x:f t="shared" si="0"/>
      </x:c>
      <x:c r="J23" s="337">
        <x:f t="shared" si="1"/>
      </x:c>
      <x:c r="K23" s="339"/>
    </x:row>
    <x:row r="24">
      <x:c r="A24" s="333">
        <x:v>23</x:v>
      </x:c>
      <x:c r="B24" s="334" t="s">
        <x:v>393</x:v>
      </x:c>
      <x:c r="C24" s="334" t="s">
        <x:v>397</x:v>
      </x:c>
      <x:c r="D24" s="334" t="s">
        <x:v>398</x:v>
      </x:c>
      <x:c r="E24" s="333" t="s">
        <x:v>399</x:v>
      </x:c>
      <x:c r="F24" s="335">
        <x:v>107000</x:v>
      </x:c>
      <x:c r="G24" s="338" t="s">
        <x:v>339</x:v>
      </x:c>
      <x:c r="H24" s="336"/>
      <x:c r="I24" s="337">
        <x:f t="shared" si="0"/>
      </x:c>
      <x:c r="J24" s="337">
        <x:f t="shared" si="1"/>
      </x:c>
      <x:c r="K24" s="339"/>
    </x:row>
    <x:row r="25">
      <x:c r="A25" s="333">
        <x:v>24</x:v>
      </x:c>
      <x:c r="B25" s="334" t="s">
        <x:v>393</x:v>
      </x:c>
      <x:c r="C25" s="334" t="s">
        <x:v>400</x:v>
      </x:c>
      <x:c r="D25" s="334" t="s">
        <x:v>401</x:v>
      </x:c>
      <x:c r="E25" s="333" t="s">
        <x:v>402</x:v>
      </x:c>
      <x:c r="F25" s="335">
        <x:v>119000</x:v>
      </x:c>
      <x:c r="G25" s="338" t="s">
        <x:v>339</x:v>
      </x:c>
      <x:c r="H25" s="336"/>
      <x:c r="I25" s="337">
        <x:f t="shared" si="0"/>
      </x:c>
      <x:c r="J25" s="337">
        <x:f t="shared" si="1"/>
      </x:c>
      <x:c r="K25" s="339"/>
    </x:row>
    <x:row r="26">
      <x:c r="A26" s="333">
        <x:v>25</x:v>
      </x:c>
      <x:c r="B26" s="334" t="s">
        <x:v>331</x:v>
      </x:c>
      <x:c r="C26" s="334" t="s">
        <x:v>403</x:v>
      </x:c>
      <x:c r="D26" s="334" t="s">
        <x:v>404</x:v>
      </x:c>
      <x:c r="E26" s="333" t="s">
        <x:v>353</x:v>
      </x:c>
      <x:c r="F26" s="335">
        <x:v>170000</x:v>
      </x:c>
      <x:c r="G26" s="338" t="s">
        <x:v>339</x:v>
      </x:c>
      <x:c r="H26" s="336"/>
      <x:c r="I26" s="337">
        <x:f t="shared" si="0"/>
      </x:c>
      <x:c r="J26" s="337">
        <x:f t="shared" si="1"/>
      </x:c>
      <x:c r="K26" s="339"/>
    </x:row>
    <x:row r="27">
      <x:c r="A27" s="333">
        <x:v>26</x:v>
      </x:c>
      <x:c r="B27" s="334" t="s">
        <x:v>331</x:v>
      </x:c>
      <x:c r="C27" s="334" t="s">
        <x:v>405</x:v>
      </x:c>
      <x:c r="D27" s="334" t="s">
        <x:v>406</x:v>
      </x:c>
      <x:c r="E27" s="333" t="s">
        <x:v>338</x:v>
      </x:c>
      <x:c r="F27" s="335">
        <x:v>197000</x:v>
      </x:c>
      <x:c r="G27" s="338" t="s">
        <x:v>339</x:v>
      </x:c>
      <x:c r="H27" s="336"/>
      <x:c r="I27" s="337">
        <x:f t="shared" si="0"/>
      </x:c>
      <x:c r="J27" s="337">
        <x:f t="shared" si="1"/>
      </x:c>
      <x:c r="K27" s="339"/>
    </x:row>
    <x:row r="28">
      <x:c r="A28" s="333">
        <x:v>27</x:v>
      </x:c>
      <x:c r="B28" s="334" t="s">
        <x:v>407</x:v>
      </x:c>
      <x:c r="C28" s="334" t="s">
        <x:v>408</x:v>
      </x:c>
      <x:c r="D28" s="334" t="s">
        <x:v>409</x:v>
      </x:c>
      <x:c r="E28" s="333" t="s">
        <x:v>353</x:v>
      </x:c>
      <x:c r="F28" s="335">
        <x:v>70000</x:v>
      </x:c>
      <x:c r="G28" s="338" t="s">
        <x:v>339</x:v>
      </x:c>
      <x:c r="H28" s="336"/>
      <x:c r="I28" s="337">
        <x:f t="shared" si="0"/>
      </x:c>
      <x:c r="J28" s="337">
        <x:f t="shared" si="1"/>
      </x:c>
      <x:c r="K28" s="339"/>
    </x:row>
    <x:row r="29">
      <x:c r="A29" s="333">
        <x:v>28</x:v>
      </x:c>
      <x:c r="B29" s="334" t="s">
        <x:v>407</x:v>
      </x:c>
      <x:c r="C29" s="334" t="s">
        <x:v>410</x:v>
      </x:c>
      <x:c r="D29" s="334" t="s">
        <x:v>411</x:v>
      </x:c>
      <x:c r="E29" s="333" t="s">
        <x:v>353</x:v>
      </x:c>
      <x:c r="F29" s="335">
        <x:v>70000</x:v>
      </x:c>
      <x:c r="G29" s="338" t="s">
        <x:v>339</x:v>
      </x:c>
      <x:c r="H29" s="336"/>
      <x:c r="I29" s="337">
        <x:f t="shared" si="0"/>
      </x:c>
      <x:c r="J29" s="337">
        <x:f t="shared" si="1"/>
      </x:c>
      <x:c r="K29" s="339"/>
    </x:row>
    <x:row r="30">
      <x:c r="A30" s="333">
        <x:v>29</x:v>
      </x:c>
      <x:c r="B30" s="334" t="s">
        <x:v>407</x:v>
      </x:c>
      <x:c r="C30" s="334" t="s">
        <x:v>412</x:v>
      </x:c>
      <x:c r="D30" s="334" t="s">
        <x:v>413</x:v>
      </x:c>
      <x:c r="E30" s="333" t="s">
        <x:v>353</x:v>
      </x:c>
      <x:c r="F30" s="335">
        <x:v>70000</x:v>
      </x:c>
      <x:c r="G30" s="338" t="s">
        <x:v>339</x:v>
      </x:c>
      <x:c r="H30" s="336"/>
      <x:c r="I30" s="337">
        <x:f t="shared" si="0"/>
      </x:c>
      <x:c r="J30" s="337">
        <x:f t="shared" si="1"/>
      </x:c>
      <x:c r="K30" s="339"/>
    </x:row>
    <x:row r="31">
      <x:c r="A31" s="333">
        <x:v>30</x:v>
      </x:c>
      <x:c r="B31" s="334" t="s">
        <x:v>331</x:v>
      </x:c>
      <x:c r="C31" s="334" t="s">
        <x:v>414</x:v>
      </x:c>
      <x:c r="D31" s="334" t="s">
        <x:v>415</x:v>
      </x:c>
      <x:c r="E31" s="333" t="s">
        <x:v>416</x:v>
      </x:c>
      <x:c r="F31" s="335">
        <x:v>204000</x:v>
      </x:c>
      <x:c r="G31" s="338" t="s">
        <x:v>339</x:v>
      </x:c>
      <x:c r="H31" s="336"/>
      <x:c r="I31" s="337">
        <x:f t="shared" si="0"/>
      </x:c>
      <x:c r="J31" s="337">
        <x:f t="shared" si="1"/>
      </x:c>
      <x:c r="K31" s="339"/>
    </x:row>
    <x:row r="32">
      <x:c r="A32" s="333">
        <x:v>31</x:v>
      </x:c>
      <x:c r="B32" s="334" t="s">
        <x:v>331</x:v>
      </x:c>
      <x:c r="C32" s="334" t="s">
        <x:v>417</x:v>
      </x:c>
      <x:c r="D32" s="334" t="s">
        <x:v>418</x:v>
      </x:c>
      <x:c r="E32" s="333" t="s">
        <x:v>419</x:v>
      </x:c>
      <x:c r="F32" s="335">
        <x:v>163000</x:v>
      </x:c>
      <x:c r="G32" s="338" t="s">
        <x:v>339</x:v>
      </x:c>
      <x:c r="H32" s="336"/>
      <x:c r="I32" s="337">
        <x:f t="shared" si="0"/>
      </x:c>
      <x:c r="J32" s="337">
        <x:f t="shared" si="1"/>
      </x:c>
      <x:c r="K32" s="339"/>
    </x:row>
    <x:row r="33">
      <x:c r="A33" s="333">
        <x:v>32</x:v>
      </x:c>
      <x:c r="B33" s="334" t="s">
        <x:v>331</x:v>
      </x:c>
      <x:c r="C33" s="334" t="s">
        <x:v>420</x:v>
      </x:c>
      <x:c r="D33" s="334" t="s">
        <x:v>421</x:v>
      </x:c>
      <x:c r="E33" s="333" t="s">
        <x:v>347</x:v>
      </x:c>
      <x:c r="F33" s="335">
        <x:v>226000</x:v>
      </x:c>
      <x:c r="G33" s="338" t="s">
        <x:v>339</x:v>
      </x:c>
      <x:c r="H33" s="336"/>
      <x:c r="I33" s="337">
        <x:f t="shared" si="0"/>
      </x:c>
      <x:c r="J33" s="337">
        <x:f t="shared" si="1"/>
      </x:c>
      <x:c r="K33" s="339"/>
    </x:row>
    <x:row r="34">
      <x:c r="A34" s="333">
        <x:v>33</x:v>
      </x:c>
      <x:c r="B34" s="334" t="s">
        <x:v>331</x:v>
      </x:c>
      <x:c r="C34" s="334" t="s">
        <x:v>422</x:v>
      </x:c>
      <x:c r="D34" s="334" t="s">
        <x:v>423</x:v>
      </x:c>
      <x:c r="E34" s="333" t="s">
        <x:v>424</x:v>
      </x:c>
      <x:c r="F34" s="335">
        <x:v>194000</x:v>
      </x:c>
      <x:c r="G34" s="333" t="s">
        <x:v>335</x:v>
      </x:c>
      <x:c r="H34" s="336"/>
      <x:c r="I34" s="337">
        <x:f t="shared" si="0"/>
      </x:c>
      <x:c r="J34" s="337">
        <x:f t="shared" si="1"/>
      </x:c>
      <x:c r="K34" s="339"/>
    </x:row>
    <x:row r="35">
      <x:c r="A35" s="333">
        <x:v>34</x:v>
      </x:c>
      <x:c r="B35" s="334" t="s">
        <x:v>331</x:v>
      </x:c>
      <x:c r="C35" s="334" t="s">
        <x:v>425</x:v>
      </x:c>
      <x:c r="D35" s="334" t="s">
        <x:v>426</x:v>
      </x:c>
      <x:c r="E35" s="333" t="s">
        <x:v>338</x:v>
      </x:c>
      <x:c r="F35" s="335">
        <x:v>153000</x:v>
      </x:c>
      <x:c r="G35" s="338" t="s">
        <x:v>339</x:v>
      </x:c>
      <x:c r="H35" s="336"/>
      <x:c r="I35" s="337">
        <x:f t="shared" si="0"/>
      </x:c>
      <x:c r="J35" s="337">
        <x:f t="shared" si="1"/>
      </x:c>
      <x:c r="K35" s="339"/>
    </x:row>
    <x:row r="36">
      <x:c r="A36" s="333">
        <x:v>35</x:v>
      </x:c>
      <x:c r="B36" s="334" t="s">
        <x:v>331</x:v>
      </x:c>
      <x:c r="C36" s="334" t="s">
        <x:v>427</x:v>
      </x:c>
      <x:c r="D36" s="334" t="s">
        <x:v>428</x:v>
      </x:c>
      <x:c r="E36" s="333" t="s">
        <x:v>353</x:v>
      </x:c>
      <x:c r="F36" s="335">
        <x:v>163000</x:v>
      </x:c>
      <x:c r="G36" s="338" t="s">
        <x:v>339</x:v>
      </x:c>
      <x:c r="H36" s="336"/>
      <x:c r="I36" s="337">
        <x:f t="shared" si="0"/>
      </x:c>
      <x:c r="J36" s="337">
        <x:f t="shared" si="1"/>
      </x:c>
      <x:c r="K36" s="339"/>
    </x:row>
    <x:row r="37">
      <x:c r="A37" s="333">
        <x:v>36</x:v>
      </x:c>
      <x:c r="B37" s="334" t="s">
        <x:v>331</x:v>
      </x:c>
      <x:c r="C37" s="334" t="s">
        <x:v>429</x:v>
      </x:c>
      <x:c r="D37" s="334" t="s">
        <x:v>430</x:v>
      </x:c>
      <x:c r="E37" s="333" t="s">
        <x:v>353</x:v>
      </x:c>
      <x:c r="F37" s="335">
        <x:v>175000</x:v>
      </x:c>
      <x:c r="G37" s="338" t="s">
        <x:v>339</x:v>
      </x:c>
      <x:c r="H37" s="336"/>
      <x:c r="I37" s="337">
        <x:f t="shared" si="0"/>
      </x:c>
      <x:c r="J37" s="337">
        <x:f t="shared" si="1"/>
      </x:c>
      <x:c r="K37" s="339"/>
    </x:row>
    <x:row r="38">
      <x:c r="A38" s="333">
        <x:v>37</x:v>
      </x:c>
      <x:c r="B38" s="334" t="s">
        <x:v>331</x:v>
      </x:c>
      <x:c r="C38" s="334" t="s">
        <x:v>431</x:v>
      </x:c>
      <x:c r="D38" s="334" t="s">
        <x:v>432</x:v>
      </x:c>
      <x:c r="E38" s="333" t="s">
        <x:v>433</x:v>
      </x:c>
      <x:c r="F38" s="335">
        <x:v>189000</x:v>
      </x:c>
      <x:c r="G38" s="333" t="s">
        <x:v>335</x:v>
      </x:c>
      <x:c r="H38" s="336"/>
      <x:c r="I38" s="337">
        <x:f t="shared" si="0"/>
      </x:c>
      <x:c r="J38" s="337">
        <x:f t="shared" si="1"/>
      </x:c>
      <x:c r="K38" s="339"/>
    </x:row>
    <x:row r="39">
      <x:c r="A39" s="333">
        <x:v>38</x:v>
      </x:c>
      <x:c r="B39" s="334" t="s">
        <x:v>331</x:v>
      </x:c>
      <x:c r="C39" s="334" t="s">
        <x:v>434</x:v>
      </x:c>
      <x:c r="D39" s="334" t="s">
        <x:v>435</x:v>
      </x:c>
      <x:c r="E39" s="333" t="s">
        <x:v>436</x:v>
      </x:c>
      <x:c r="F39" s="335">
        <x:v>201000</x:v>
      </x:c>
      <x:c r="G39" s="338" t="s">
        <x:v>339</x:v>
      </x:c>
      <x:c r="H39" s="336"/>
      <x:c r="I39" s="337">
        <x:f t="shared" si="0"/>
      </x:c>
      <x:c r="J39" s="337">
        <x:f t="shared" si="1"/>
      </x:c>
      <x:c r="K39" s="339"/>
    </x:row>
    <x:row r="40">
      <x:c r="A40" s="333">
        <x:v>39</x:v>
      </x:c>
      <x:c r="B40" s="334" t="s">
        <x:v>331</x:v>
      </x:c>
      <x:c r="C40" s="334" t="s">
        <x:v>437</x:v>
      </x:c>
      <x:c r="D40" s="334" t="s">
        <x:v>438</x:v>
      </x:c>
      <x:c r="E40" s="333" t="s">
        <x:v>338</x:v>
      </x:c>
      <x:c r="F40" s="335">
        <x:v>223000</x:v>
      </x:c>
      <x:c r="G40" s="338" t="s">
        <x:v>339</x:v>
      </x:c>
      <x:c r="H40" s="336"/>
      <x:c r="I40" s="337">
        <x:f t="shared" si="0"/>
      </x:c>
      <x:c r="J40" s="337">
        <x:f t="shared" si="1"/>
      </x:c>
      <x:c r="K40" s="339"/>
    </x:row>
    <x:row r="41">
      <x:c r="A41" s="333">
        <x:v>40</x:v>
      </x:c>
      <x:c r="B41" s="334" t="s">
        <x:v>331</x:v>
      </x:c>
      <x:c r="C41" s="334" t="s">
        <x:v>439</x:v>
      </x:c>
      <x:c r="D41" s="334" t="s">
        <x:v>440</x:v>
      </x:c>
      <x:c r="E41" s="333" t="s">
        <x:v>338</x:v>
      </x:c>
      <x:c r="F41" s="335">
        <x:v>209000</x:v>
      </x:c>
      <x:c r="G41" s="338" t="s">
        <x:v>339</x:v>
      </x:c>
      <x:c r="H41" s="336"/>
      <x:c r="I41" s="337">
        <x:f t="shared" si="0"/>
      </x:c>
      <x:c r="J41" s="337">
        <x:f t="shared" si="1"/>
      </x:c>
      <x:c r="K41" s="339"/>
    </x:row>
    <x:row r="42">
      <x:c r="A42" s="333">
        <x:v>41</x:v>
      </x:c>
      <x:c r="B42" s="334" t="s">
        <x:v>331</x:v>
      </x:c>
      <x:c r="C42" s="334" t="s">
        <x:v>441</x:v>
      </x:c>
      <x:c r="D42" s="334" t="s">
        <x:v>442</x:v>
      </x:c>
      <x:c r="E42" s="333" t="s">
        <x:v>443</x:v>
      </x:c>
      <x:c r="F42" s="335">
        <x:v>157000</x:v>
      </x:c>
      <x:c r="G42" s="338" t="s">
        <x:v>339</x:v>
      </x:c>
      <x:c r="H42" s="336"/>
      <x:c r="I42" s="337">
        <x:f t="shared" si="0"/>
      </x:c>
      <x:c r="J42" s="337">
        <x:f t="shared" si="1"/>
      </x:c>
      <x:c r="K42" s="339"/>
    </x:row>
    <x:row r="43">
      <x:c r="A43" s="333">
        <x:v>42</x:v>
      </x:c>
      <x:c r="B43" s="334" t="s">
        <x:v>444</x:v>
      </x:c>
      <x:c r="C43" s="334" t="s">
        <x:v>445</x:v>
      </x:c>
      <x:c r="D43" s="334" t="s">
        <x:v>446</x:v>
      </x:c>
      <x:c r="E43" s="333" t="s">
        <x:v>447</x:v>
      </x:c>
      <x:c r="F43" s="335">
        <x:v>19000</x:v>
      </x:c>
      <x:c r="G43" s="338" t="s">
        <x:v>339</x:v>
      </x:c>
      <x:c r="H43" s="336"/>
      <x:c r="I43" s="337">
        <x:f t="shared" si="0"/>
      </x:c>
      <x:c r="J43" s="337">
        <x:f t="shared" si="1"/>
      </x:c>
      <x:c r="K43" s="339"/>
    </x:row>
    <x:row r="44">
      <x:c r="A44" s="333">
        <x:v>43</x:v>
      </x:c>
      <x:c r="B44" s="334" t="s">
        <x:v>444</x:v>
      </x:c>
      <x:c r="C44" s="334" t="s">
        <x:v>448</x:v>
      </x:c>
      <x:c r="D44" s="334" t="s">
        <x:v>449</x:v>
      </x:c>
      <x:c r="E44" s="333" t="s">
        <x:v>450</x:v>
      </x:c>
      <x:c r="F44" s="335">
        <x:v>40000</x:v>
      </x:c>
      <x:c r="G44" s="338" t="s">
        <x:v>339</x:v>
      </x:c>
      <x:c r="H44" s="336"/>
      <x:c r="I44" s="337">
        <x:f t="shared" si="0"/>
      </x:c>
      <x:c r="J44" s="337">
        <x:f t="shared" si="1"/>
      </x:c>
      <x:c r="K44" s="339"/>
    </x:row>
    <x:row r="45">
      <x:c r="A45" s="333">
        <x:v>44</x:v>
      </x:c>
      <x:c r="B45" s="334" t="s">
        <x:v>444</x:v>
      </x:c>
      <x:c r="C45" s="334" t="s">
        <x:v>451</x:v>
      </x:c>
      <x:c r="D45" s="334" t="s">
        <x:v>452</x:v>
      </x:c>
      <x:c r="E45" s="333" t="s">
        <x:v>453</x:v>
      </x:c>
      <x:c r="F45" s="335">
        <x:v>158000</x:v>
      </x:c>
      <x:c r="G45" s="338" t="s">
        <x:v>339</x:v>
      </x:c>
      <x:c r="H45" s="336"/>
      <x:c r="I45" s="337">
        <x:f t="shared" si="0"/>
      </x:c>
      <x:c r="J45" s="337">
        <x:f t="shared" si="1"/>
      </x:c>
      <x:c r="K45" s="339"/>
    </x:row>
    <x:row r="46">
      <x:c r="A46" s="333">
        <x:v>45</x:v>
      </x:c>
      <x:c r="B46" s="334" t="s">
        <x:v>331</x:v>
      </x:c>
      <x:c r="C46" s="334" t="s">
        <x:v>454</x:v>
      </x:c>
      <x:c r="D46" s="334" t="s">
        <x:v>455</x:v>
      </x:c>
      <x:c r="E46" s="333" t="s">
        <x:v>456</x:v>
      </x:c>
      <x:c r="F46" s="335">
        <x:v>179000</x:v>
      </x:c>
      <x:c r="G46" s="338" t="s">
        <x:v>339</x:v>
      </x:c>
      <x:c r="H46" s="336"/>
      <x:c r="I46" s="337">
        <x:f t="shared" si="0"/>
      </x:c>
      <x:c r="J46" s="337">
        <x:f t="shared" si="1"/>
      </x:c>
      <x:c r="K46" s="339"/>
    </x:row>
    <x:row r="47">
      <x:c r="A47" s="340" t="s">
        <x:v>457</x:v>
      </x:c>
      <x:c r="B47" s="340"/>
      <x:c r="C47" s="340"/>
      <x:c r="D47" s="340"/>
      <x:c r="E47" s="340"/>
      <x:c r="F47" s="341">
        <x:f>AVERAGE(F2:F46)</x:f>
      </x:c>
      <x:c r="G47" s="342"/>
      <x:c r="H47" s="343"/>
      <x:c r="I47" s="341">
        <x:f>AVERAGE(I2:I46)</x:f>
      </x:c>
      <x:c r="J47" s="341">
        <x:f>AVERAGE(J2:J46)</x:f>
      </x:c>
      <x:c r="K47" s="339"/>
    </x:row>
    <x:row r="48">
      <x:c r="A48" s="339"/>
      <x:c r="B48" s="339"/>
      <x:c r="C48" s="339"/>
      <x:c r="D48" s="339"/>
      <x:c r="E48" s="339"/>
      <x:c r="F48" s="339"/>
      <x:c r="G48" s="339"/>
      <x:c r="H48" s="339"/>
      <x:c r="I48" s="339"/>
      <x:c r="J48" s="339"/>
    </x:row>
  </x:sheetData>
  <x:mergeCells>
    <x:mergeCell ref="A47:E47"/>
  </x:mergeCells>
  <x:pageMargins left="0.7" right="0.7" top="0.75" bottom="0.75" header="0.3" footer="0.3"/>
</x:worksheet>
</file>

<file path=xl/worksheets/sheet6.xml><?xml version="1.0" encoding="utf-8"?>
<x:worksheet xmlns:x="http://schemas.openxmlformats.org/spreadsheetml/2006/main">
  <x:sheetViews>
    <x:sheetView showGridLines="1" workbookViewId="0">
      <x:pane ySplit="2" topLeftCell="A3" activePane="bottomLeft" state="frozen"/>
    </x:sheetView>
  </x:sheetViews>
  <x:sheetFormatPr defaultRowHeight="16"/>
  <x:cols>
    <x:col min="9" max="9" width="37.26737594604492" hidden="0" customWidth="1"/>
    <x:col min="9" max="9" width="37.26737594604492" hidden="1" customWidth="1"/>
    <x:col min="1" max="1" width="6.591549396514893" hidden="0" customWidth="1"/>
    <x:col min="3" max="3" width="11.211267471313477" hidden="0" customWidth="1"/>
    <x:col min="3" max="3" width="11.211267471313477" hidden="1" customWidth="1"/>
    <x:col min="5" max="5" width="11.211267471313477" hidden="0" customWidth="1"/>
    <x:col min="5" max="5" width="11.211267471313477" hidden="1" customWidth="1"/>
    <x:col min="7" max="7" width="34.64788818359375" hidden="0" customWidth="1"/>
    <x:col min="7" max="7" width="34.64788818359375" hidden="1" customWidth="1"/>
    <x:col min="2" max="2" width="15.605633735656738" hidden="0" customWidth="1"/>
    <x:col min="4" max="4" width="11.211267471313477" hidden="0" customWidth="1"/>
    <x:col min="4" max="4" width="11.211267471313477" hidden="1" customWidth="1"/>
    <x:col min="6" max="6" width="11.211267471313477" hidden="0" customWidth="1"/>
    <x:col min="6" max="6" width="11.211267471313477" hidden="1" customWidth="1"/>
    <x:col min="8" max="8" width="11.57723331451416" hidden="0" customWidth="1"/>
    <x:col min="8" max="8" width="11.57723331451416" hidden="1" customWidth="1"/>
  </x:cols>
  <x:sheetData>
    <x:row r="1" ht="17.46031379699707" customHeight="1">
      <x:c r="A1" s="344" t="s">
        <x:v>458</x:v>
      </x:c>
      <x:c r="B1" s="345"/>
      <x:c r="C1" s="345"/>
      <x:c r="D1" s="345"/>
      <x:c r="E1" s="345"/>
      <x:c r="F1" s="345"/>
      <x:c r="G1" s="345"/>
      <x:c r="H1" s="345"/>
      <x:c r="I1" s="345"/>
      <x:c r="J1" s="345"/>
      <x:c r="K1" s="345"/>
      <x:c r="L1" s="345"/>
      <x:c r="M1" s="346"/>
      <x:c r="N1" s="346"/>
      <x:c r="O1" s="346"/>
      <x:c r="P1" s="346"/>
      <x:c r="Q1" s="346"/>
      <x:c r="R1" s="346"/>
      <x:c r="S1" s="347"/>
      <x:c r="T1" s="347"/>
      <x:c r="U1" s="347"/>
      <x:c r="V1" s="347"/>
      <x:c r="W1" s="347"/>
      <x:c r="X1" s="347"/>
      <x:c r="Y1" s="347"/>
      <x:c r="Z1" s="347"/>
      <x:c r="AA1" s="347"/>
      <x:c r="AB1" s="347"/>
    </x:row>
    <x:row r="2">
      <x:c r="A2" s="348" t="s">
        <x:v>94</x:v>
      </x:c>
      <x:c r="B2" s="349" t="s">
        <x:v>459</x:v>
      </x:c>
      <x:c r="C2" s="349" t="s">
        <x:v>460</x:v>
      </x:c>
      <x:c r="D2" s="349" t="s">
        <x:v>461</x:v>
      </x:c>
      <x:c r="E2" s="349" t="s">
        <x:v>462</x:v>
      </x:c>
      <x:c r="F2" s="349" t="s">
        <x:v>463</x:v>
      </x:c>
      <x:c r="G2" s="349" t="s">
        <x:v>464</x:v>
      </x:c>
      <x:c r="H2" s="349" t="s">
        <x:v>465</x:v>
      </x:c>
      <x:c r="I2" s="349" t="s">
        <x:v>466</x:v>
      </x:c>
      <x:c r="J2" s="349" t="s">
        <x:v>467</x:v>
      </x:c>
      <x:c r="K2" s="349" t="s">
        <x:v>468</x:v>
      </x:c>
      <x:c r="L2" s="349" t="s">
        <x:v>469</x:v>
      </x:c>
      <x:c r="M2" s="348" t="s">
        <x:v>470</x:v>
      </x:c>
      <x:c r="N2" s="348"/>
      <x:c r="O2" s="348"/>
      <x:c r="P2" s="348"/>
      <x:c r="Q2" s="348"/>
      <x:c r="R2" s="348"/>
      <x:c r="S2" s="350"/>
      <x:c r="T2" s="350"/>
      <x:c r="U2" s="350"/>
      <x:c r="V2" s="350"/>
      <x:c r="W2" s="350"/>
      <x:c r="X2" s="350"/>
      <x:c r="Y2" s="350"/>
      <x:c r="Z2" s="350"/>
      <x:c r="AA2" s="350"/>
      <x:c r="AB2" s="350"/>
    </x:row>
    <x:row r="3" ht="36.2578125" customHeight="1">
      <x:c r="A3" s="351">
        <x:v>1</x:v>
      </x:c>
      <x:c r="B3" s="352" t="s">
        <x:v>471</x:v>
      </x:c>
      <x:c r="C3" s="352" t="s">
        <x:v>472</x:v>
      </x:c>
      <x:c r="D3" s="352" t="s">
        <x:v>473</x:v>
      </x:c>
      <x:c r="E3" s="352" t="s">
        <x:v>474</x:v>
      </x:c>
      <x:c r="F3" s="352">
        <x:v>793</x:v>
      </x:c>
      <x:c r="G3" s="353" t="s">
        <x:v>475</x:v>
      </x:c>
      <x:c r="H3" s="352">
        <x:v>1301427</x:v>
      </x:c>
      <x:c r="I3" s="353" t="s">
        <x:v>476</x:v>
      </x:c>
      <x:c r="J3" s="354"/>
      <x:c r="M3" s="352"/>
      <x:c r="N3" s="352"/>
    </x:row>
    <x:row r="4" ht="36.37627029418945" customHeight="1">
      <x:c r="A4" s="351">
        <x:v>2</x:v>
      </x:c>
      <x:c r="B4" s="352" t="s">
        <x:v>477</x:v>
      </x:c>
      <x:c r="C4" s="354"/>
      <x:c r="D4" s="354"/>
      <x:c r="E4" s="354"/>
      <x:c r="F4" s="354"/>
      <x:c r="G4" s="354"/>
      <x:c r="H4" s="354"/>
      <x:c r="I4" s="354"/>
      <x:c r="M4" s="352"/>
      <x:c r="N4" s="352"/>
    </x:row>
    <x:row r="5" ht="42.948299407958984" customHeight="1">
      <x:c r="A5" s="351">
        <x:v>3</x:v>
      </x:c>
      <x:c r="B5" s="352" t="s">
        <x:v>478</x:v>
      </x:c>
      <x:c r="C5" s="354"/>
      <x:c r="D5" s="354"/>
      <x:c r="E5" s="354"/>
      <x:c r="F5" s="354"/>
      <x:c r="G5" s="354"/>
      <x:c r="H5" s="354"/>
      <x:c r="M5" s="352"/>
      <x:c r="N5" s="352"/>
    </x:row>
    <x:row r="6" ht="32.407405853271484" customHeight="1">
      <x:c r="A6" s="351">
        <x:v>4</x:v>
      </x:c>
      <x:c r="B6" s="352" t="s">
        <x:v>479</x:v>
      </x:c>
      <x:c r="C6" s="354"/>
      <x:c r="D6" s="354"/>
      <x:c r="E6" s="354"/>
      <x:c r="F6" s="354"/>
      <x:c r="G6" s="354"/>
      <x:c r="H6" s="354"/>
      <x:c r="I6" s="354"/>
      <x:c r="M6" s="352"/>
      <x:c r="N6" s="352"/>
    </x:row>
    <x:row r="7" ht="52.56844711303711" customHeight="1">
      <x:c r="A7" s="351">
        <x:v>5</x:v>
      </x:c>
      <x:c r="B7" s="352" t="s">
        <x:v>480</x:v>
      </x:c>
      <x:c r="C7" s="354"/>
      <x:c r="D7" s="354"/>
      <x:c r="E7" s="354"/>
      <x:c r="F7" s="354"/>
      <x:c r="G7" s="354"/>
      <x:c r="H7" s="354"/>
      <x:c r="I7" s="354"/>
    </x:row>
    <x:row r="8" ht="42.75737762451172" customHeight="1">
      <x:c r="A8" s="351">
        <x:v>6</x:v>
      </x:c>
      <x:c r="B8" s="352" t="s">
        <x:v>481</x:v>
      </x:c>
      <x:c r="C8" s="354"/>
      <x:c r="D8" s="354"/>
      <x:c r="E8" s="354"/>
      <x:c r="F8" s="354"/>
      <x:c r="G8" s="354"/>
      <x:c r="H8" s="354"/>
      <x:c r="I8" s="354"/>
    </x:row>
    <x:row r="9" ht="52.25901794433594" customHeight="1">
      <x:c r="A9" s="351">
        <x:v>7</x:v>
      </x:c>
      <x:c r="B9" s="352" t="s">
        <x:v>482</x:v>
      </x:c>
      <x:c r="C9" s="354"/>
      <x:c r="D9" s="354"/>
      <x:c r="E9" s="354"/>
      <x:c r="F9" s="354"/>
      <x:c r="G9" s="354"/>
      <x:c r="H9" s="354"/>
      <x:c r="I9" s="354"/>
    </x:row>
    <x:row r="10" ht="41.2890625" customHeight="1">
      <x:c r="A10" s="351">
        <x:v>8</x:v>
      </x:c>
      <x:c r="B10" s="352" t="s">
        <x:v>483</x:v>
      </x:c>
      <x:c r="C10" s="354"/>
      <x:c r="D10" s="354"/>
      <x:c r="E10" s="354"/>
      <x:c r="F10" s="354"/>
      <x:c r="G10" s="354"/>
      <x:c r="H10" s="354"/>
      <x:c r="I10" s="354"/>
    </x:row>
    <x:row r="11" ht="40.68062973022461" customHeight="1">
      <x:c r="A11" s="351">
        <x:v>9</x:v>
      </x:c>
      <x:c r="B11" s="352" t="s">
        <x:v>484</x:v>
      </x:c>
      <x:c r="C11" s="354"/>
      <x:c r="D11" s="354"/>
      <x:c r="E11" s="354"/>
      <x:c r="F11" s="354"/>
      <x:c r="G11" s="354"/>
      <x:c r="H11" s="354"/>
      <x:c r="I11" s="354"/>
    </x:row>
    <x:row r="12" ht="33.24662780761719" customHeight="1">
      <x:c r="A12" s="351">
        <x:v>10</x:v>
      </x:c>
      <x:c r="B12" s="352" t="s">
        <x:v>485</x:v>
      </x:c>
      <x:c r="C12" s="354"/>
      <x:c r="D12" s="354"/>
      <x:c r="E12" s="354"/>
      <x:c r="F12" s="354"/>
      <x:c r="G12" s="354"/>
      <x:c r="H12" s="354"/>
      <x:c r="I12" s="354"/>
    </x:row>
    <x:row r="13" ht="50.60157775878906" customHeight="1">
      <x:c r="A13" s="351">
        <x:v>11</x:v>
      </x:c>
      <x:c r="B13" s="352" t="s">
        <x:v>486</x:v>
      </x:c>
      <x:c r="C13" s="354"/>
      <x:c r="D13" s="354"/>
      <x:c r="E13" s="354"/>
      <x:c r="F13" s="354"/>
      <x:c r="G13" s="354"/>
      <x:c r="H13" s="354"/>
      <x:c r="I13" s="354"/>
    </x:row>
    <x:row r="14" ht="29.33723258972168" customHeight="1">
      <x:c r="A14" s="351">
        <x:v>12</x:v>
      </x:c>
      <x:c r="B14" s="352" t="s">
        <x:v>487</x:v>
      </x:c>
      <x:c r="C14" s="354"/>
      <x:c r="D14" s="354"/>
      <x:c r="E14" s="354"/>
      <x:c r="F14" s="354"/>
      <x:c r="G14" s="354"/>
      <x:c r="H14" s="354"/>
      <x:c r="I14" s="354"/>
    </x:row>
    <x:row r="15" ht="52.119815826416016" customHeight="1">
      <x:c r="A15" s="351">
        <x:v>13</x:v>
      </x:c>
      <x:c r="B15" s="352" t="s">
        <x:v>488</x:v>
      </x:c>
      <x:c r="C15" s="354"/>
      <x:c r="D15" s="354"/>
      <x:c r="E15" s="354"/>
      <x:c r="F15" s="354"/>
      <x:c r="G15" s="354"/>
      <x:c r="H15" s="354"/>
      <x:c r="I15" s="354"/>
    </x:row>
    <x:row r="16" ht="42.818180084228516" customHeight="1">
      <x:c r="A16" s="351">
        <x:v>14</x:v>
      </x:c>
      <x:c r="B16" s="352" t="s">
        <x:v>489</x:v>
      </x:c>
      <x:c r="C16" s="354"/>
      <x:c r="D16" s="354"/>
      <x:c r="E16" s="354"/>
      <x:c r="F16" s="354"/>
      <x:c r="G16" s="355" t="s">
        <x:v>490</x:v>
      </x:c>
      <x:c r="H16" s="354"/>
      <x:c r="I16" s="354"/>
    </x:row>
    <x:row r="17">
      <x:c r="A17" s="351">
        <x:v>15</x:v>
      </x:c>
    </x:row>
    <x:row r="18">
      <x:c r="A18" s="351"/>
    </x:row>
    <x:row r="19">
      <x:c r="A19" s="351"/>
    </x:row>
    <x:row r="20">
      <x:c r="A20" s="351"/>
    </x:row>
    <x:row r="21">
      <x:c r="A21" s="351"/>
    </x:row>
    <x:row r="22">
      <x:c r="A22" s="351"/>
    </x:row>
    <x:row r="23">
      <x:c r="A23" s="351"/>
    </x:row>
    <x:row r="24">
      <x:c r="A24" s="356"/>
    </x:row>
    <x:row r="25">
      <x:c r="A25" s="356"/>
    </x:row>
    <x:row r="26">
      <x:c r="A26" s="356"/>
    </x:row>
    <x:row r="27">
      <x:c r="A27" s="356"/>
    </x:row>
    <x:row r="28">
      <x:c r="A28" s="356"/>
    </x:row>
    <x:row r="29">
      <x:c r="A29" s="356"/>
    </x:row>
    <x:row r="30">
      <x:c r="A30" s="356"/>
    </x:row>
    <x:row r="31">
      <x:c r="A31" s="356"/>
    </x:row>
    <x:row r="32">
      <x:c r="A32" s="356"/>
    </x:row>
    <x:row r="33">
      <x:c r="A33" s="356"/>
    </x:row>
    <x:row r="34">
      <x:c r="A34" s="356"/>
    </x:row>
    <x:row r="35">
      <x:c r="A35" s="356"/>
    </x:row>
    <x:row r="36">
      <x:c r="A36" s="356"/>
    </x:row>
    <x:row r="37">
      <x:c r="A37" s="356"/>
    </x:row>
    <x:row r="38">
      <x:c r="A38" s="356"/>
    </x:row>
    <x:row r="39">
      <x:c r="A39" s="356"/>
    </x:row>
    <x:row r="40">
      <x:c r="A40" s="356"/>
    </x:row>
    <x:row r="41">
      <x:c r="A41" s="356"/>
    </x:row>
    <x:row r="42">
      <x:c r="A42" s="356"/>
    </x:row>
    <x:row r="43">
      <x:c r="A43" s="356"/>
    </x:row>
    <x:row r="44">
      <x:c r="A44" s="356"/>
    </x:row>
    <x:row r="45">
      <x:c r="A45" s="356"/>
    </x:row>
    <x:row r="46">
      <x:c r="A46" s="356"/>
    </x:row>
    <x:row r="47">
      <x:c r="A47" s="356"/>
    </x:row>
    <x:row r="48">
      <x:c r="A48" s="356"/>
    </x:row>
    <x:row r="49">
      <x:c r="A49" s="356"/>
    </x:row>
    <x:row r="50">
      <x:c r="A50" s="356"/>
    </x:row>
    <x:row r="51">
      <x:c r="A51" s="356"/>
    </x:row>
    <x:row r="52">
      <x:c r="A52" s="356"/>
    </x:row>
    <x:row r="53">
      <x:c r="A53" s="356"/>
    </x:row>
    <x:row r="54">
      <x:c r="A54" s="356"/>
    </x:row>
    <x:row r="55">
      <x:c r="A55" s="356"/>
    </x:row>
    <x:row r="56">
      <x:c r="A56" s="356"/>
    </x:row>
    <x:row r="57">
      <x:c r="A57" s="356"/>
    </x:row>
    <x:row r="58">
      <x:c r="A58" s="356"/>
    </x:row>
    <x:row r="59">
      <x:c r="A59" s="356"/>
    </x:row>
    <x:row r="60">
      <x:c r="A60" s="356"/>
    </x:row>
    <x:row r="61">
      <x:c r="A61" s="356"/>
    </x:row>
    <x:row r="62">
      <x:c r="A62" s="356"/>
    </x:row>
    <x:row r="63">
      <x:c r="A63" s="356"/>
    </x:row>
    <x:row r="64">
      <x:c r="A64" s="356"/>
    </x:row>
    <x:row r="65">
      <x:c r="A65" s="356"/>
    </x:row>
    <x:row r="66">
      <x:c r="A66" s="356"/>
    </x:row>
    <x:row r="67">
      <x:c r="A67" s="356"/>
    </x:row>
    <x:row r="68">
      <x:c r="A68" s="356"/>
    </x:row>
    <x:row r="69">
      <x:c r="A69" s="356"/>
    </x:row>
    <x:row r="70">
      <x:c r="A70" s="356"/>
    </x:row>
    <x:row r="71">
      <x:c r="A71" s="356"/>
    </x:row>
    <x:row r="72">
      <x:c r="A72" s="356"/>
    </x:row>
    <x:row r="73">
      <x:c r="A73" s="356"/>
    </x:row>
    <x:row r="74">
      <x:c r="A74" s="356"/>
    </x:row>
    <x:row r="75">
      <x:c r="A75" s="356"/>
    </x:row>
    <x:row r="76">
      <x:c r="A76" s="356"/>
    </x:row>
    <x:row r="77">
      <x:c r="A77" s="356"/>
    </x:row>
    <x:row r="78">
      <x:c r="A78" s="356"/>
    </x:row>
    <x:row r="79">
      <x:c r="A79" s="356"/>
    </x:row>
    <x:row r="80">
      <x:c r="A80" s="356"/>
    </x:row>
    <x:row r="81">
      <x:c r="A81" s="356"/>
    </x:row>
    <x:row r="82">
      <x:c r="A82" s="356"/>
    </x:row>
    <x:row r="83">
      <x:c r="A83" s="356"/>
    </x:row>
    <x:row r="84">
      <x:c r="A84" s="356"/>
    </x:row>
    <x:row r="85">
      <x:c r="A85" s="356"/>
    </x:row>
    <x:row r="86">
      <x:c r="A86" s="356"/>
    </x:row>
    <x:row r="87">
      <x:c r="A87" s="356"/>
    </x:row>
    <x:row r="88">
      <x:c r="A88" s="356"/>
    </x:row>
    <x:row r="89">
      <x:c r="A89" s="356"/>
    </x:row>
    <x:row r="90">
      <x:c r="A90" s="356"/>
    </x:row>
    <x:row r="91">
      <x:c r="A91" s="356"/>
    </x:row>
    <x:row r="92">
      <x:c r="A92" s="356"/>
    </x:row>
    <x:row r="93">
      <x:c r="A93" s="356"/>
    </x:row>
    <x:row r="94">
      <x:c r="A94" s="356"/>
    </x:row>
    <x:row r="95">
      <x:c r="A95" s="356"/>
    </x:row>
    <x:row r="96">
      <x:c r="A96" s="356"/>
    </x:row>
    <x:row r="97">
      <x:c r="A97" s="356"/>
    </x:row>
    <x:row r="98">
      <x:c r="A98" s="356"/>
    </x:row>
    <x:row r="99">
      <x:c r="A99" s="356"/>
    </x:row>
    <x:row r="100">
      <x:c r="A100" s="356"/>
    </x:row>
    <x:row r="101">
      <x:c r="A101" s="356"/>
    </x:row>
    <x:row r="102">
      <x:c r="A102" s="356"/>
    </x:row>
    <x:row r="103">
      <x:c r="A103" s="356"/>
    </x:row>
    <x:row r="104">
      <x:c r="A104" s="356"/>
    </x:row>
    <x:row r="105">
      <x:c r="A105" s="356"/>
    </x:row>
    <x:row r="106">
      <x:c r="A106" s="356"/>
    </x:row>
    <x:row r="107">
      <x:c r="A107" s="356"/>
    </x:row>
    <x:row r="108">
      <x:c r="A108" s="356"/>
    </x:row>
    <x:row r="109">
      <x:c r="A109" s="356"/>
    </x:row>
    <x:row r="110">
      <x:c r="A110" s="356"/>
    </x:row>
    <x:row r="111">
      <x:c r="A111" s="356"/>
    </x:row>
    <x:row r="112">
      <x:c r="A112" s="356"/>
    </x:row>
    <x:row r="113">
      <x:c r="A113" s="356"/>
    </x:row>
    <x:row r="114">
      <x:c r="A114" s="356"/>
    </x:row>
    <x:row r="115">
      <x:c r="A115" s="356"/>
    </x:row>
    <x:row r="116">
      <x:c r="A116" s="356"/>
    </x:row>
    <x:row r="117">
      <x:c r="A117" s="356"/>
    </x:row>
    <x:row r="118">
      <x:c r="A118" s="356"/>
    </x:row>
    <x:row r="119">
      <x:c r="A119" s="356"/>
    </x:row>
    <x:row r="120">
      <x:c r="A120" s="356"/>
    </x:row>
    <x:row r="121">
      <x:c r="A121" s="356"/>
    </x:row>
    <x:row r="122">
      <x:c r="A122" s="356"/>
    </x:row>
    <x:row r="123">
      <x:c r="A123" s="356"/>
    </x:row>
    <x:row r="124">
      <x:c r="A124" s="356"/>
    </x:row>
    <x:row r="125">
      <x:c r="A125" s="356"/>
    </x:row>
    <x:row r="126">
      <x:c r="A126" s="356"/>
    </x:row>
    <x:row r="127">
      <x:c r="A127" s="356"/>
    </x:row>
    <x:row r="128">
      <x:c r="A128" s="356"/>
    </x:row>
    <x:row r="129">
      <x:c r="A129" s="356"/>
    </x:row>
    <x:row r="130">
      <x:c r="A130" s="356"/>
    </x:row>
    <x:row r="131">
      <x:c r="A131" s="356"/>
    </x:row>
    <x:row r="132">
      <x:c r="A132" s="356"/>
    </x:row>
    <x:row r="133">
      <x:c r="A133" s="356"/>
    </x:row>
    <x:row r="134">
      <x:c r="A134" s="356"/>
    </x:row>
    <x:row r="135">
      <x:c r="A135" s="356"/>
    </x:row>
    <x:row r="136">
      <x:c r="A136" s="356"/>
    </x:row>
    <x:row r="137">
      <x:c r="A137" s="356"/>
    </x:row>
    <x:row r="138">
      <x:c r="A138" s="356"/>
    </x:row>
    <x:row r="139">
      <x:c r="A139" s="356"/>
    </x:row>
    <x:row r="140">
      <x:c r="A140" s="356"/>
    </x:row>
    <x:row r="141">
      <x:c r="A141" s="356"/>
    </x:row>
    <x:row r="142">
      <x:c r="A142" s="356"/>
    </x:row>
    <x:row r="143">
      <x:c r="A143" s="356"/>
    </x:row>
    <x:row r="144">
      <x:c r="A144" s="356"/>
    </x:row>
    <x:row r="145">
      <x:c r="A145" s="356"/>
    </x:row>
    <x:row r="146">
      <x:c r="A146" s="356"/>
    </x:row>
    <x:row r="147">
      <x:c r="A147" s="356"/>
    </x:row>
    <x:row r="148">
      <x:c r="A148" s="356"/>
    </x:row>
    <x:row r="149">
      <x:c r="A149" s="356"/>
    </x:row>
    <x:row r="150">
      <x:c r="A150" s="356"/>
    </x:row>
    <x:row r="151">
      <x:c r="A151" s="356"/>
    </x:row>
    <x:row r="152">
      <x:c r="A152" s="356"/>
    </x:row>
    <x:row r="153">
      <x:c r="A153" s="356"/>
    </x:row>
    <x:row r="154">
      <x:c r="A154" s="356"/>
    </x:row>
    <x:row r="155">
      <x:c r="A155" s="356"/>
    </x:row>
    <x:row r="156">
      <x:c r="A156" s="356"/>
    </x:row>
    <x:row r="157">
      <x:c r="A157" s="356"/>
    </x:row>
    <x:row r="158">
      <x:c r="A158" s="356"/>
    </x:row>
    <x:row r="159">
      <x:c r="A159" s="356"/>
    </x:row>
    <x:row r="160">
      <x:c r="A160" s="356"/>
    </x:row>
    <x:row r="161">
      <x:c r="A161" s="356"/>
    </x:row>
    <x:row r="162">
      <x:c r="A162" s="356"/>
    </x:row>
    <x:row r="163">
      <x:c r="A163" s="356"/>
    </x:row>
    <x:row r="164">
      <x:c r="A164" s="356"/>
    </x:row>
    <x:row r="165">
      <x:c r="A165" s="356"/>
    </x:row>
    <x:row r="166">
      <x:c r="A166" s="356"/>
    </x:row>
    <x:row r="167">
      <x:c r="A167" s="356"/>
    </x:row>
    <x:row r="168">
      <x:c r="A168" s="356"/>
    </x:row>
    <x:row r="169">
      <x:c r="A169" s="356"/>
    </x:row>
    <x:row r="170">
      <x:c r="A170" s="356"/>
    </x:row>
    <x:row r="171">
      <x:c r="A171" s="356"/>
    </x:row>
    <x:row r="172">
      <x:c r="A172" s="356"/>
    </x:row>
    <x:row r="173">
      <x:c r="A173" s="356"/>
    </x:row>
    <x:row r="174">
      <x:c r="A174" s="356"/>
    </x:row>
    <x:row r="175">
      <x:c r="A175" s="356"/>
    </x:row>
    <x:row r="176">
      <x:c r="A176" s="356"/>
    </x:row>
    <x:row r="177">
      <x:c r="A177" s="356"/>
    </x:row>
    <x:row r="178">
      <x:c r="A178" s="356"/>
    </x:row>
    <x:row r="179">
      <x:c r="A179" s="356"/>
    </x:row>
    <x:row r="180">
      <x:c r="A180" s="356"/>
    </x:row>
    <x:row r="181">
      <x:c r="A181" s="356"/>
    </x:row>
    <x:row r="182">
      <x:c r="A182" s="356"/>
    </x:row>
    <x:row r="183">
      <x:c r="A183" s="356"/>
    </x:row>
    <x:row r="184">
      <x:c r="A184" s="356"/>
    </x:row>
    <x:row r="185">
      <x:c r="A185" s="356"/>
    </x:row>
    <x:row r="186">
      <x:c r="A186" s="356"/>
    </x:row>
    <x:row r="187">
      <x:c r="A187" s="356"/>
    </x:row>
    <x:row r="188">
      <x:c r="A188" s="356"/>
    </x:row>
    <x:row r="189">
      <x:c r="A189" s="356"/>
    </x:row>
    <x:row r="190">
      <x:c r="A190" s="356"/>
    </x:row>
    <x:row r="191">
      <x:c r="A191" s="356"/>
    </x:row>
    <x:row r="192">
      <x:c r="A192" s="356"/>
    </x:row>
    <x:row r="193">
      <x:c r="A193" s="356"/>
    </x:row>
    <x:row r="194">
      <x:c r="A194" s="356"/>
    </x:row>
    <x:row r="195">
      <x:c r="A195" s="356"/>
    </x:row>
    <x:row r="196">
      <x:c r="A196" s="356"/>
    </x:row>
    <x:row r="197">
      <x:c r="A197" s="356"/>
    </x:row>
    <x:row r="198">
      <x:c r="A198" s="356"/>
    </x:row>
    <x:row r="199">
      <x:c r="A199" s="356"/>
    </x:row>
    <x:row r="200">
      <x:c r="A200" s="356"/>
    </x:row>
    <x:row r="201">
      <x:c r="A201" s="356"/>
    </x:row>
  </x:sheetData>
  <x:mergeCells>
    <x:mergeCell ref="M2:R2"/>
  </x:mergeCells>
  <x:pageMargins left="0.7" right="0.7" top="0.75" bottom="0.75" header="0.3" footer="0.3"/>
  <x:drawing xmlns:r="http://schemas.openxmlformats.org/officeDocument/2006/relationships" r:id="R786072cef1c74ad3"/>
</x:worksheet>
</file>

<file path=xl/worksheets/sheet7.xml><?xml version="1.0" encoding="utf-8"?>
<x:worksheet xmlns:x="http://schemas.openxmlformats.org/spreadsheetml/2006/main">
  <x:sheetViews>
    <x:sheetView showGridLines="1" workbookViewId="0">
      <x:pane xSplit="4" ySplit="1" topLeftCell="E2" activePane="bottomRight" state="frozen"/>
    </x:sheetView>
  </x:sheetViews>
  <x:sheetFormatPr defaultRowHeight="16"/>
  <x:cols>
    <x:col min="4" max="4" width="5.98719596862793" hidden="0" customWidth="1"/>
    <x:col min="8" max="8" width="14.099871635437012" hidden="0" customWidth="1"/>
    <x:col min="12" max="12" width="12.860435485839844" hidden="0" customWidth="1"/>
    <x:col min="16" max="16" width="14.36619758605957" hidden="0" customWidth="1"/>
    <x:col min="3" max="3" width="23.380281448364258" hidden="0" customWidth="1"/>
    <x:col min="7" max="7" width="16.4660701751709" hidden="0" customWidth="1"/>
    <x:col min="11" max="11" width="11.395647048950195" hidden="0" customWidth="1"/>
    <x:col min="15" max="15" width="13.464788436889648" hidden="0" customWidth="1"/>
    <x:col min="19" max="19" width="72.12804412841797" hidden="0" customWidth="1"/>
    <x:col min="2" max="2" width="16.80409812927246" hidden="0" customWidth="1"/>
    <x:col min="6" max="6" width="13.464788436889648" hidden="0" customWidth="1"/>
    <x:col min="10" max="10" width="13.464788436889648" hidden="0" customWidth="1"/>
    <x:col min="14" max="14" width="15.380281448364258" hidden="0" customWidth="1"/>
    <x:col min="18" max="18" width="55.6363639831543" hidden="0" customWidth="1"/>
    <x:col min="1" max="1" width="4.11267614364624" hidden="0" customWidth="1"/>
    <x:col min="5" max="5" width="7.677336692810059" hidden="0" customWidth="1"/>
    <x:col min="9" max="9" width="9.367477416992188" hidden="0" customWidth="1"/>
    <x:col min="13" max="13" width="17.521127700805664" hidden="0" customWidth="1"/>
    <x:col min="17" max="17" width="20.096078872680664" hidden="0" customWidth="1"/>
  </x:cols>
  <x:sheetData>
    <x:row r="1" ht="37.18885803222656" customHeight="1">
      <x:c r="A1" s="357" t="s">
        <x:v>491</x:v>
      </x:c>
      <x:c r="B1" s="357" t="s">
        <x:v>492</x:v>
      </x:c>
      <x:c r="C1" s="357" t="s">
        <x:v>493</x:v>
      </x:c>
      <x:c r="D1" s="357" t="s">
        <x:v>494</x:v>
      </x:c>
      <x:c r="E1" s="357" t="s">
        <x:v>495</x:v>
      </x:c>
      <x:c r="F1" s="358" t="s">
        <x:v>496</x:v>
      </x:c>
      <x:c r="G1" s="357" t="s">
        <x:v>497</x:v>
      </x:c>
      <x:c r="H1" s="357" t="s">
        <x:v>498</x:v>
      </x:c>
      <x:c r="I1" s="357" t="s">
        <x:v>499</x:v>
      </x:c>
      <x:c r="J1" s="357" t="s">
        <x:v>500</x:v>
      </x:c>
      <x:c r="K1" s="357" t="s">
        <x:v>501</x:v>
      </x:c>
      <x:c r="L1" s="357" t="s">
        <x:v>502</x:v>
      </x:c>
      <x:c r="M1" s="357" t="s">
        <x:v>503</x:v>
      </x:c>
      <x:c r="N1" s="357" t="s">
        <x:v>504</x:v>
      </x:c>
      <x:c r="O1" s="359" t="s">
        <x:v>505</x:v>
      </x:c>
      <x:c r="P1" s="360" t="s">
        <x:v>506</x:v>
      </x:c>
      <x:c r="Q1" s="360" t="s">
        <x:v>507</x:v>
      </x:c>
      <x:c r="R1" s="361" t="s">
        <x:v>508</x:v>
      </x:c>
      <x:c r="S1" s="361" t="s">
        <x:v>509</x:v>
      </x:c>
      <x:c r="T1" s="362"/>
      <x:c r="U1" s="362"/>
      <x:c r="V1" s="362"/>
      <x:c r="W1" s="362"/>
      <x:c r="X1" s="362"/>
      <x:c r="Y1" s="362"/>
    </x:row>
    <x:row r="2">
      <x:c r="A2" s="363"/>
      <x:c r="B2" s="363"/>
      <x:c r="C2" s="363"/>
      <x:c r="D2" s="364"/>
      <x:c r="E2" s="365"/>
      <x:c r="F2" s="366"/>
      <x:c r="G2" s="367"/>
      <x:c r="H2" s="366"/>
      <x:c r="I2" s="366"/>
      <x:c r="J2" s="366"/>
      <x:c r="K2" s="366"/>
      <x:c r="L2" s="366"/>
      <x:c r="N2" s="368"/>
      <x:c r="O2" s="369"/>
      <x:c r="P2" s="370"/>
      <x:c r="Q2" s="370"/>
      <x:c r="R2" s="371"/>
      <x:c r="S2" s="370"/>
      <x:c r="T2" s="372"/>
    </x:row>
    <x:row r="3" ht="23.809524536132812" customHeight="1">
      <x:c r="A3" s="363"/>
      <x:c r="B3" s="363"/>
      <x:c r="C3" s="363"/>
      <x:c r="D3" s="364"/>
      <x:c r="E3" s="373"/>
      <x:c r="F3" s="366"/>
      <x:c r="G3" s="374"/>
      <x:c r="H3" s="366"/>
      <x:c r="I3" s="368"/>
      <x:c r="J3" s="368"/>
      <x:c r="K3" s="366"/>
      <x:c r="L3" s="367"/>
      <x:c r="M3" s="375"/>
      <x:c r="N3" s="368"/>
      <x:c r="O3" s="376"/>
      <x:c r="P3" s="377"/>
      <x:c r="Q3" s="368"/>
      <x:c r="R3" s="371"/>
      <x:c r="S3" s="363"/>
      <x:c r="T3" s="372"/>
      <x:c r="W3" s="378"/>
    </x:row>
    <x:row r="4" ht="23.809524536132812" customHeight="1">
      <x:c r="A4" s="363"/>
      <x:c r="B4" s="363"/>
      <x:c r="C4" s="363"/>
      <x:c r="D4" s="364"/>
      <x:c r="E4" s="373"/>
      <x:c r="F4" s="366"/>
      <x:c r="G4" s="374"/>
      <x:c r="H4" s="366"/>
      <x:c r="I4" s="379"/>
      <x:c r="J4" s="379"/>
      <x:c r="K4" s="380"/>
      <x:c r="L4" s="367"/>
      <x:c r="M4" s="381"/>
      <x:c r="N4" s="368"/>
      <x:c r="O4" s="376"/>
      <x:c r="P4" s="360"/>
      <x:c r="Q4" s="382"/>
      <x:c r="R4" s="363"/>
      <x:c r="S4" s="363"/>
    </x:row>
    <x:row r="5" ht="23.809524536132812" customHeight="1">
      <x:c r="A5" s="363"/>
      <x:c r="B5" s="363"/>
      <x:c r="C5" s="363"/>
      <x:c r="D5" s="364"/>
      <x:c r="E5" s="373"/>
      <x:c r="F5" s="366"/>
      <x:c r="G5" s="374"/>
      <x:c r="H5" s="366"/>
      <x:c r="I5" s="368"/>
      <x:c r="J5" s="368"/>
      <x:c r="K5" s="366"/>
      <x:c r="L5" s="367"/>
      <x:c r="M5" s="375"/>
      <x:c r="N5" s="368"/>
      <x:c r="O5" s="376"/>
      <x:c r="P5" s="360"/>
      <x:c r="Q5" s="382"/>
      <x:c r="R5" s="363"/>
      <x:c r="S5" s="363"/>
    </x:row>
    <x:row r="6" ht="23.809524536132812" customHeight="1">
      <x:c r="A6" s="363"/>
      <x:c r="B6" s="363"/>
      <x:c r="C6" s="363"/>
      <x:c r="D6" s="364"/>
      <x:c r="E6" s="373"/>
      <x:c r="F6" s="366"/>
      <x:c r="G6" s="374"/>
      <x:c r="H6" s="366"/>
      <x:c r="I6" s="368"/>
      <x:c r="J6" s="368"/>
      <x:c r="K6" s="366"/>
      <x:c r="L6" s="367"/>
      <x:c r="M6" s="375"/>
      <x:c r="N6" s="368"/>
      <x:c r="O6" s="376"/>
      <x:c r="P6" s="360"/>
      <x:c r="Q6" s="382"/>
      <x:c r="R6" s="363"/>
      <x:c r="S6" s="363"/>
      <x:c r="T6" s="372"/>
    </x:row>
    <x:row r="7" ht="23.809524536132812" customHeight="1">
      <x:c r="A7" s="363"/>
      <x:c r="B7" s="383"/>
      <x:c r="C7" s="363"/>
      <x:c r="D7" s="364"/>
      <x:c r="E7" s="373"/>
      <x:c r="F7" s="366"/>
      <x:c r="G7" s="374"/>
      <x:c r="H7" s="366"/>
      <x:c r="I7" s="379"/>
      <x:c r="J7" s="368"/>
      <x:c r="K7" s="366"/>
      <x:c r="L7" s="367"/>
      <x:c r="M7" s="381"/>
      <x:c r="N7" s="368"/>
      <x:c r="O7" s="376"/>
      <x:c r="P7" s="360"/>
      <x:c r="Q7" s="382"/>
      <x:c r="R7" s="363"/>
      <x:c r="S7" s="363"/>
      <x:c r="T7" s="372"/>
    </x:row>
    <x:row r="8" ht="23.809524536132812" customHeight="1">
      <x:c r="A8" s="363"/>
      <x:c r="B8" s="384"/>
      <x:c r="C8" s="384"/>
      <x:c r="D8" s="385"/>
      <x:c r="E8" s="386"/>
      <x:c r="F8" s="366"/>
      <x:c r="G8" s="374"/>
      <x:c r="H8" s="366"/>
      <x:c r="I8" s="368"/>
      <x:c r="J8" s="387"/>
      <x:c r="K8" s="388"/>
      <x:c r="L8" s="366"/>
      <x:c r="M8" s="375"/>
      <x:c r="N8" s="368"/>
      <x:c r="O8" s="376"/>
      <x:c r="P8" s="360"/>
      <x:c r="Q8" s="382"/>
      <x:c r="R8" s="363"/>
      <x:c r="S8" s="363"/>
      <x:c r="T8" s="372"/>
    </x:row>
    <x:row r="9">
      <x:c r="A9" s="389" t="s">
        <x:v>510</x:v>
      </x:c>
      <x:c r="B9" s="389"/>
      <x:c r="C9" s="389"/>
      <x:c r="D9" s="390">
        <x:f>SUBTOTAL(9,D2:D8)</x:f>
      </x:c>
      <x:c r="E9" s="391"/>
      <x:c r="F9" s="392">
        <x:f>SUBTOTAL(9,F2:F8)</x:f>
      </x:c>
      <x:c r="G9" s="390"/>
      <x:c r="H9" s="392"/>
      <x:c r="I9" s="392">
        <x:f>SUBTOTAL(9,I2:I8)</x:f>
      </x:c>
      <x:c r="J9" s="390">
        <x:f>SUBTOTAL(9,J2:J8)</x:f>
      </x:c>
      <x:c r="K9" s="390">
        <x:f>SUBTOTAL(9,K2:K8)</x:f>
      </x:c>
      <x:c r="L9" s="390">
        <x:f>SUBTOTAL(9,L2:L8)</x:f>
      </x:c>
      <x:c r="M9" s="390">
        <x:f>SUBTOTAL(9,M2:M8)</x:f>
      </x:c>
      <x:c r="N9" s="368">
        <x:f>L9+M9</x:f>
      </x:c>
      <x:c r="O9" s="393">
        <x:f>SUBTOTAL(9,O2:O8)</x:f>
      </x:c>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t="s">
        <x:v>511</x:v>
      </x:c>
    </x:row>
  </x:sheetData>
  <x:mergeCells>
    <x:mergeCell ref="A9:C9"/>
  </x:mergeCells>
  <x:pageMargins left="0.7" right="0.7" top="0.75" bottom="0.75" header="0.3" footer="0.3"/>
</x:worksheet>
</file>

<file path=xl/worksheets/sheet8.xml><?xml version="1.0" encoding="utf-8"?>
<x:worksheet xmlns:x="http://schemas.openxmlformats.org/spreadsheetml/2006/main">
  <x:sheetViews>
    <x:sheetView showGridLines="1" workbookViewId="0"/>
  </x:sheetViews>
  <x:sheetFormatPr defaultRowHeight="16"/>
  <x:sheetData/>
  <x:mergeCells>
    <x:mergeCell ref="A1:L30"/>
  </x:mergeCells>
  <x:pageMargins left="0.7" right="0.7" top="0.75" bottom="0.75" header="0.3" footer="0.3"/>
  <x:drawing xmlns:r="http://schemas.openxmlformats.org/officeDocument/2006/relationships" r:id="R5b61857ea09e4050"/>
</x:worksheet>
</file>

<file path=xl/worksheets/sheet9.xml><?xml version="1.0" encoding="utf-8"?>
<x:worksheet xmlns:x="http://schemas.openxmlformats.org/spreadsheetml/2006/main">
  <x:sheetViews>
    <x:sheetView showGridLines="1" workbookViewId="0">
      <x:pane xSplit="8" ySplit="2" topLeftCell="I3" activePane="bottomRight" state="frozen"/>
    </x:sheetView>
  </x:sheetViews>
  <x:sheetFormatPr defaultRowHeight="16"/>
  <x:cols>
    <x:col min="27" max="27" width="1.97183096408844" hidden="0" customWidth="1"/>
    <x:col min="43" max="43" width="1.97183096408844" hidden="0" customWidth="1"/>
    <x:col min="12" max="12" width="1.97183096408844" hidden="0" customWidth="1"/>
    <x:col min="38" max="38" width="1.97183096408844" hidden="0" customWidth="1"/>
    <x:col min="54" max="54" width="1.97183096408844" hidden="0" customWidth="1"/>
    <x:col min="11" max="11" width="1.97183096408844" hidden="0" customWidth="1"/>
    <x:col min="22" max="22" width="1.97183096408844" hidden="0" customWidth="1"/>
    <x:col min="37" max="37" width="1.97183096408844" hidden="0" customWidth="1"/>
    <x:col min="53" max="53" width="1.97183096408844" hidden="0" customWidth="1"/>
    <x:col min="6" max="6" width="14.929577827453613" hidden="0" customWidth="1"/>
    <x:col min="21" max="21" width="1.97183096408844" hidden="0" customWidth="1"/>
    <x:col min="40" max="40" width="1.97183096408844" hidden="0" customWidth="1"/>
    <x:col min="56" max="56" width="1.97183096408844" hidden="0" customWidth="1"/>
    <x:col min="5" max="5" width="14.929577827453613" hidden="0" customWidth="1"/>
    <x:col min="24" max="24" width="1.97183096408844" hidden="0" customWidth="1"/>
    <x:col min="39" max="39" width="1.97183096408844" hidden="0" customWidth="1"/>
    <x:col min="55" max="55" width="1.97183096408844" hidden="0" customWidth="1"/>
    <x:col min="8" max="8" width="15.492958068847656" hidden="0" customWidth="1"/>
    <x:col min="23" max="23" width="1.97183096408844" hidden="0" customWidth="1"/>
    <x:col min="34" max="34" width="1.97183096408844" hidden="0" customWidth="1"/>
    <x:col min="50" max="50" width="1.97183096408844" hidden="0" customWidth="1"/>
    <x:col min="7" max="7" width="5.126760482788086" hidden="0" customWidth="1"/>
    <x:col min="18" max="18" width="1.97183096408844" hidden="0" customWidth="1"/>
    <x:col min="33" max="33" width="1.97183096408844" hidden="0" customWidth="1"/>
    <x:col min="49" max="49" width="1.97183096408844" hidden="0" customWidth="1"/>
    <x:col min="2" max="2" width="27.43661880493164" hidden="0" customWidth="1"/>
    <x:col min="17" max="17" width="1.97183096408844" hidden="0" customWidth="1"/>
    <x:col min="20" max="20" width="1.97183096408844" hidden="0" customWidth="1"/>
    <x:col min="36" max="36" width="1.97183096408844" hidden="0" customWidth="1"/>
    <x:col min="52" max="52" width="1.97183096408844" hidden="0" customWidth="1"/>
    <x:col min="1" max="1" width="9.183098793029785" hidden="0" customWidth="1"/>
    <x:col min="19" max="19" width="1.97183096408844" hidden="0" customWidth="1"/>
    <x:col min="35" max="35" width="1.97183096408844" hidden="0" customWidth="1"/>
    <x:col min="51" max="51" width="1.97183096408844" hidden="0" customWidth="1"/>
    <x:col min="4" max="4" width="15.492958068847656" hidden="0" customWidth="1"/>
    <x:col min="30" max="30" width="1.97183096408844" hidden="0" customWidth="1"/>
    <x:col min="46" max="46" width="1.97183096408844" hidden="0" customWidth="1"/>
    <x:col min="3" max="3" width="10.647887229919434" hidden="0" customWidth="1"/>
    <x:col min="29" max="29" width="1.97183096408844" hidden="0" customWidth="1"/>
    <x:col min="45" max="45" width="1.97183096408844" hidden="0" customWidth="1"/>
    <x:col min="14" max="14" width="1.97183096408844" hidden="0" customWidth="1"/>
    <x:col min="32" max="32" width="1.97183096408844" hidden="0" customWidth="1"/>
    <x:col min="48" max="48" width="1.97183096408844" hidden="0" customWidth="1"/>
    <x:col min="13" max="13" width="1.97183096408844" hidden="0" customWidth="1"/>
    <x:col min="31" max="31" width="1.97183096408844" hidden="0" customWidth="1"/>
    <x:col min="47" max="47" width="1.97183096408844" hidden="0" customWidth="1"/>
    <x:col min="16" max="16" width="1.97183096408844" hidden="0" customWidth="1"/>
    <x:col min="26" max="26" width="1.97183096408844" hidden="0" customWidth="1"/>
    <x:col min="42" max="42" width="1.97183096408844" hidden="0" customWidth="1"/>
    <x:col min="15" max="15" width="1.97183096408844" hidden="0" customWidth="1"/>
    <x:col min="25" max="25" width="1.97183096408844" hidden="0" customWidth="1"/>
    <x:col min="41" max="41" width="1.97183096408844" hidden="0" customWidth="1"/>
    <x:col min="57" max="57" width="1.97183096408844" hidden="0" customWidth="1"/>
    <x:col min="10" max="10" width="1.97183096408844" hidden="0" customWidth="1"/>
    <x:col min="28" max="28" width="1.97183096408844" hidden="0" customWidth="1"/>
    <x:col min="44" max="44" width="1.97183096408844" hidden="0" customWidth="1"/>
    <x:col min="9" max="9" width="1.97183096408844" hidden="0" customWidth="1"/>
  </x:cols>
  <x:sheetData>
    <x:row r="1">
      <x:c r="A1" s="394" t="s">
        <x:v>512</x:v>
      </x:c>
      <x:c r="B1" s="395" t="s">
        <x:v>161</x:v>
      </x:c>
      <x:c r="C1" s="396" t="s">
        <x:v>513</x:v>
      </x:c>
      <x:c r="D1" s="394" t="s">
        <x:v>514</x:v>
      </x:c>
      <x:c r="E1" s="397" t="s">
        <x:v>515</x:v>
      </x:c>
      <x:c r="F1" s="397" t="s">
        <x:v>516</x:v>
      </x:c>
      <x:c r="G1" s="396" t="s">
        <x:v>517</x:v>
      </x:c>
      <x:c r="H1" s="398" t="s">
        <x:v>327</x:v>
      </x:c>
      <x:c r="I1" s="399" t="s">
        <x:v>518</x:v>
      </x:c>
      <x:c r="J1" s="399"/>
      <x:c r="K1" s="399"/>
      <x:c r="L1" s="399"/>
      <x:c r="M1" s="399"/>
      <x:c r="N1" s="399"/>
      <x:c r="O1" s="399"/>
      <x:c r="P1" s="399"/>
      <x:c r="Q1" s="399"/>
      <x:c r="R1" s="399"/>
      <x:c r="S1" s="399"/>
      <x:c r="T1" s="399"/>
      <x:c r="U1" s="399"/>
      <x:c r="V1" s="399"/>
      <x:c r="W1" s="399"/>
      <x:c r="X1" s="399"/>
      <x:c r="Y1" s="399"/>
      <x:c r="Z1" s="399"/>
      <x:c r="AA1" s="399"/>
      <x:c r="AB1" s="399" t="s">
        <x:v>519</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v>46307</x:v>
      </x:c>
      <x:c r="J2" s="403">
        <x:f>1+I2</x:f>
      </x:c>
      <x:c r="K2" s="403">
        <x:f>1+J2</x:f>
      </x:c>
      <x:c r="L2" s="403">
        <x:f>1+K2</x:f>
      </x:c>
      <x:c r="M2" s="403">
        <x:f>1+L2</x:f>
      </x:c>
      <x:c r="N2" s="403">
        <x:f>1+M2</x:f>
      </x:c>
      <x:c r="O2" s="403">
        <x:f>1+N2</x:f>
      </x:c>
      <x:c r="P2" s="403">
        <x:f>1+O2</x:f>
      </x:c>
      <x:c r="Q2" s="403">
        <x:f>1+P2</x:f>
      </x:c>
      <x:c r="R2" s="403">
        <x:f>1+Q2</x:f>
      </x:c>
      <x:c r="S2" s="403">
        <x:f>1+R2</x:f>
      </x:c>
      <x:c r="T2" s="403">
        <x:f>1+S2</x:f>
      </x:c>
      <x:c r="U2" s="403">
        <x:f>1+T2</x:f>
      </x:c>
      <x:c r="V2" s="403">
        <x:f>1+U2</x:f>
      </x:c>
      <x:c r="W2" s="403">
        <x:f>1+V2</x:f>
      </x:c>
      <x:c r="X2" s="403">
        <x:f>1+W2</x:f>
      </x:c>
      <x:c r="Y2" s="403">
        <x:f>1+X2</x:f>
      </x:c>
      <x:c r="Z2" s="403">
        <x:f>1+Y2</x:f>
      </x:c>
      <x:c r="AA2" s="403">
        <x:f>1+Z2</x:f>
      </x:c>
      <x:c r="AB2" s="404">
        <x:v>1</x:v>
      </x:c>
      <x:c r="AC2" s="403">
        <x:f>1+AB2</x:f>
      </x:c>
      <x:c r="AD2" s="403">
        <x:f>1+AC2</x:f>
      </x:c>
      <x:c r="AE2" s="403">
        <x:f>1+AD2</x:f>
      </x:c>
      <x:c r="AF2" s="403">
        <x:f>1+AE2</x:f>
      </x:c>
      <x:c r="AG2" s="403">
        <x:f>1+AF2</x:f>
      </x:c>
      <x:c r="AH2" s="403">
        <x:f>1+AG2</x:f>
      </x:c>
      <x:c r="AI2" s="403">
        <x:f>1+AH2</x:f>
      </x:c>
      <x:c r="AJ2" s="403">
        <x:f>1+AI2</x:f>
      </x:c>
      <x:c r="AK2" s="403">
        <x:f>1+AJ2</x:f>
      </x:c>
      <x:c r="AL2" s="403">
        <x:f>1+AK2</x:f>
      </x:c>
      <x:c r="AM2" s="403">
        <x:f>1+AL2</x:f>
      </x:c>
      <x:c r="AN2" s="403">
        <x:f>1+AM2</x:f>
      </x:c>
      <x:c r="AO2" s="403">
        <x:f>1+AN2</x:f>
      </x:c>
      <x:c r="AP2" s="403">
        <x:f>1+AO2</x:f>
      </x:c>
      <x:c r="AQ2" s="403">
        <x:f>1+AP2</x:f>
      </x:c>
      <x:c r="AR2" s="403">
        <x:f>1+AQ2</x:f>
      </x:c>
      <x:c r="AS2" s="403">
        <x:f>1+AR2</x:f>
      </x:c>
      <x:c r="AT2" s="403">
        <x:f>1+AS2</x:f>
      </x:c>
      <x:c r="AU2" s="403">
        <x:f>1+AT2</x:f>
      </x:c>
      <x:c r="AV2" s="403">
        <x:f>1+AU2</x:f>
      </x:c>
      <x:c r="AW2" s="403">
        <x:f>1+AV2</x:f>
      </x:c>
      <x:c r="AX2" s="403">
        <x:f>1+AW2</x:f>
      </x:c>
      <x:c r="AY2" s="403">
        <x:f>1+AX2</x:f>
      </x:c>
      <x:c r="AZ2" s="403">
        <x:f>1+AY2</x:f>
      </x:c>
      <x:c r="BA2" s="403">
        <x:f>1+AZ2</x:f>
      </x:c>
      <x:c r="BB2" s="403">
        <x:f>1+BA2</x:f>
      </x:c>
      <x:c r="BC2" s="403">
        <x:f>1+BB2</x:f>
      </x:c>
      <x:c r="BD2" s="403">
        <x:f>1+BC2</x:f>
      </x:c>
      <x:c r="BE2" s="403">
        <x:f>1+BD2</x:f>
      </x:c>
    </x:row>
    <x:row r="3">
      <x:c r="A3" s="405" t="s">
        <x:v>520</x:v>
      </x:c>
      <x:c r="B3" s="406" t="s">
        <x:v>521</x:v>
      </x:c>
      <x:c r="C3" s="407" t="s">
        <x:v>522</x:v>
      </x:c>
      <x:c r="D3" s="408"/>
      <x:c r="E3" s="409">
        <x:v>45940</x:v>
      </x:c>
      <x:c r="F3" s="409">
        <x:v>45971</x:v>
      </x:c>
      <x:c r="G3" s="410">
        <x:f t="shared" ref="G3:G12" si="0">F3-E3</x:f>
      </x:c>
      <x:c r="H3" s="411"/>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t="s">
        <x:v>523</x:v>
      </x:c>
      <x:c r="C4" s="416" t="s">
        <x:v>524</x:v>
      </x:c>
      <x:c r="D4" s="417"/>
      <x:c r="E4" s="418">
        <x:v>45943</x:v>
      </x:c>
      <x:c r="F4" s="418">
        <x:v>45947</x:v>
      </x:c>
      <x:c r="G4" s="419">
        <x:f t="shared" si="0"/>
      </x:c>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t="s">
        <x:v>522</x:v>
      </x:c>
      <x:c r="D5" s="419"/>
      <x:c r="E5" s="422">
        <x:v>45940</x:v>
      </x:c>
      <x:c r="F5" s="422">
        <x:v>45940</x:v>
      </x:c>
      <x:c r="G5" s="419">
        <x:f t="shared" si="0"/>
      </x:c>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t="s">
        <x:v>524</x:v>
      </x:c>
      <x:c r="D6" s="428"/>
      <x:c r="E6" s="429"/>
      <x:c r="F6" s="429"/>
      <x:c r="G6" s="428">
        <x:f t="shared" si="0"/>
      </x:c>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
        <x:v>525</x:v>
      </x:c>
      <x:c r="B7" s="415" t="s">
        <x:v>526</x:v>
      </x:c>
      <x:c r="C7" s="407" t="s">
        <x:v>522</x:v>
      </x:c>
      <x:c r="D7" s="419"/>
      <x:c r="E7" s="418">
        <x:v>45943</x:v>
      </x:c>
      <x:c r="F7" s="418">
        <x:v>45944</x:v>
      </x:c>
      <x:c r="G7" s="419">
        <x:f t="shared" si="0"/>
      </x:c>
      <x:c r="H7" s="411" t="s">
        <x:v>527</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t="s">
        <x:v>524</x:v>
      </x:c>
      <x:c r="D8" s="419"/>
      <x:c r="E8" s="434"/>
      <x:c r="F8" s="434"/>
      <x:c r="G8" s="419">
        <x:f t="shared" si="0"/>
      </x:c>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t="s">
        <x:v>522</x:v>
      </x:c>
      <x:c r="D9" s="419"/>
      <x:c r="E9" s="434"/>
      <x:c r="F9" s="434"/>
      <x:c r="G9" s="419">
        <x:f t="shared" si="0"/>
      </x:c>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t="s">
        <x:v>524</x:v>
      </x:c>
      <x:c r="D10" s="419"/>
      <x:c r="E10" s="434"/>
      <x:c r="F10" s="434"/>
      <x:c r="G10" s="419">
        <x:f t="shared" si="0"/>
      </x:c>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t="s">
        <x:v>522</x:v>
      </x:c>
      <x:c r="D11" s="419"/>
      <x:c r="E11" s="434"/>
      <x:c r="F11" s="434"/>
      <x:c r="G11" s="419">
        <x:f t="shared" si="0"/>
      </x:c>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t="s">
        <x:v>524</x:v>
      </x:c>
      <x:c r="D12" s="428"/>
      <x:c r="E12" s="436"/>
      <x:c r="F12" s="436"/>
      <x:c r="G12" s="437">
        <x:f t="shared" si="0"/>
      </x:c>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
        <x:v>528</x:v>
      </x:c>
      <x:c r="B13" s="421"/>
      <x:c r="C13" s="407" t="s">
        <x:v>522</x:v>
      </x:c>
      <x:c r="D13" s="419"/>
      <x:c r="E13" s="434"/>
      <x:c r="F13" s="434"/>
      <x:c r="G13" s="419"/>
      <x:c r="H13" s="411"/>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t="s">
        <x:v>524</x:v>
      </x:c>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t="s">
        <x:v>522</x:v>
      </x:c>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t="s">
        <x:v>524</x:v>
      </x:c>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t="s">
        <x:v>522</x:v>
      </x:c>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t="s">
        <x:v>529</x:v>
      </x:c>
      <x:c r="AJ17" s="441"/>
      <x:c r="AK17" s="441"/>
      <x:c r="AL17" s="442" t="s">
        <x:v>530</x:v>
      </x:c>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t="s">
        <x:v>524</x:v>
      </x:c>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r="19" ht="16.071428298950195" customHeight="1">
      <x:c r="A19" s="444" t="s">
        <x:v>531</x:v>
      </x:c>
      <x:c r="B19" s="421"/>
      <x:c r="C19" s="407" t="s">
        <x:v>522</x:v>
      </x:c>
      <x:c r="D19" s="419"/>
      <x:c r="E19" s="434"/>
      <x:c r="F19" s="434"/>
      <x:c r="G19" s="419"/>
      <x:c r="H19" s="411"/>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r="20" ht="16.071428298950195" customHeight="1">
      <x:c r="A20" s="445"/>
      <x:c r="B20" s="421"/>
      <x:c r="C20" s="416" t="s">
        <x:v>524</x:v>
      </x:c>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r="21" ht="16.071428298950195" customHeight="1">
      <x:c r="A21" s="445"/>
      <x:c r="B21" s="421"/>
      <x:c r="C21" s="416" t="s">
        <x:v>522</x:v>
      </x:c>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r="22" ht="16.071428298950195" customHeight="1">
      <x:c r="A22" s="445"/>
      <x:c r="B22" s="421"/>
      <x:c r="C22" s="416" t="s">
        <x:v>524</x:v>
      </x:c>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r="23" ht="16.071428298950195" customHeight="1">
      <x:c r="A23" s="445"/>
      <x:c r="B23" s="421"/>
      <x:c r="C23" s="416" t="s">
        <x:v>522</x:v>
      </x:c>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t="s">
        <x:v>529</x:v>
      </x:c>
      <x:c r="AJ23" s="441"/>
      <x:c r="AK23" s="441"/>
      <x:c r="AL23" s="442" t="s">
        <x:v>530</x:v>
      </x:c>
      <x:c r="AM23" s="442"/>
      <x:c r="AN23" s="442"/>
      <x:c r="AO23" s="442"/>
      <x:c r="AP23" s="442"/>
      <x:c r="AQ23" s="442"/>
      <x:c r="AR23" s="442"/>
      <x:c r="AS23" s="442"/>
      <x:c r="AT23" s="442"/>
      <x:c r="AU23" s="442"/>
      <x:c r="AV23" s="442"/>
      <x:c r="AW23" s="442"/>
      <x:c r="AX23" s="442"/>
      <x:c r="AY23" s="442"/>
      <x:c r="AZ23" s="442"/>
      <x:c r="BA23" s="442"/>
      <x:c r="BB23" s="442"/>
      <x:c r="BC23" s="442"/>
      <x:c r="BD23" s="442"/>
      <x:c r="BE23" s="442"/>
    </x:row>
    <x:row r="24" ht="16.071428298950195" customHeight="1">
      <x:c r="A24" s="446"/>
      <x:c r="B24" s="447"/>
      <x:c r="C24" s="427" t="s">
        <x:v>524</x:v>
      </x:c>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
        <x:v>532</x:v>
      </x:c>
      <x:c r="B25" s="415" t="s">
        <x:v>533</x:v>
      </x:c>
      <x:c r="C25" s="407" t="s">
        <x:v>522</x:v>
      </x:c>
      <x:c r="D25" s="448" t="s">
        <x:v>534</x:v>
      </x:c>
      <x:c r="E25" s="418">
        <x:v>45944</x:v>
      </x:c>
      <x:c r="F25" s="418">
        <x:v>45945</x:v>
      </x:c>
      <x:c r="G25" s="419">
        <x:f t="shared" ref="G25:G30" si="1">F25-E25</x:f>
      </x:c>
      <x:c r="H25" s="411" t="s">
        <x:v>527</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t="s">
        <x:v>524</x:v>
      </x:c>
      <x:c r="D26" s="419"/>
      <x:c r="E26" s="434"/>
      <x:c r="F26" s="434"/>
      <x:c r="G26" s="419">
        <x:f t="shared" si="1"/>
      </x:c>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t="s">
        <x:v>522</x:v>
      </x:c>
      <x:c r="D27" s="419"/>
      <x:c r="E27" s="434"/>
      <x:c r="F27" s="434"/>
      <x:c r="G27" s="419">
        <x:f t="shared" si="1"/>
      </x:c>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t="s">
        <x:v>524</x:v>
      </x:c>
      <x:c r="D28" s="419"/>
      <x:c r="E28" s="434"/>
      <x:c r="F28" s="434"/>
      <x:c r="G28" s="419">
        <x:f t="shared" si="1"/>
      </x:c>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t="s">
        <x:v>522</x:v>
      </x:c>
      <x:c r="D29" s="419"/>
      <x:c r="E29" s="434"/>
      <x:c r="F29" s="434"/>
      <x:c r="G29" s="419">
        <x:f t="shared" si="1"/>
      </x:c>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t="s">
        <x:v>529</x:v>
      </x:c>
      <x:c r="AJ29" s="441"/>
      <x:c r="AK29" s="441"/>
      <x:c r="AL29" s="442" t="s">
        <x:v>530</x:v>
      </x:c>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t="s">
        <x:v>524</x:v>
      </x:c>
      <x:c r="D30" s="428"/>
      <x:c r="E30" s="436"/>
      <x:c r="F30" s="436"/>
      <x:c r="G30" s="437">
        <x:f t="shared" si="1"/>
      </x:c>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t="s">
        <x:v>535</x:v>
      </x:c>
      <x:c r="B31" s="421"/>
      <x:c r="C31" s="407" t="s">
        <x:v>522</x:v>
      </x:c>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t="s">
        <x:v>524</x:v>
      </x:c>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t="s">
        <x:v>522</x:v>
      </x:c>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t="s">
        <x:v>524</x:v>
      </x:c>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t="s">
        <x:v>522</x:v>
      </x:c>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t="s">
        <x:v>529</x:v>
      </x:c>
      <x:c r="AJ35" s="441"/>
      <x:c r="AK35" s="441"/>
      <x:c r="AL35" s="442" t="s">
        <x:v>530</x:v>
      </x:c>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t="s">
        <x:v>524</x:v>
      </x:c>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