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g Lu\Documents\Research\Work\ComplexNetwork\results\"/>
    </mc:Choice>
  </mc:AlternateContent>
  <bookViews>
    <workbookView xWindow="0" yWindow="0" windowWidth="13680" windowHeight="9465" firstSheet="5" activeTab="6"/>
  </bookViews>
  <sheets>
    <sheet name="graph info" sheetId="12" r:id="rId1"/>
    <sheet name="stepy tie full" sheetId="1" r:id="rId2"/>
    <sheet name="stepy no tie" sheetId="2" r:id="rId3"/>
    <sheet name="stepy comp" sheetId="3" r:id="rId4"/>
    <sheet name="path cnt" sheetId="5" r:id="rId5"/>
    <sheet name="scalability node" sheetId="7" r:id="rId6"/>
    <sheet name="scalability query" sheetId="8" r:id="rId7"/>
    <sheet name="index_oh" sheetId="9" r:id="rId8"/>
    <sheet name="search_oh" sheetId="10" r:id="rId9"/>
    <sheet name="label_degree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8" l="1"/>
  <c r="H18" i="8"/>
  <c r="H17" i="8"/>
  <c r="H16" i="8"/>
  <c r="H15" i="8"/>
  <c r="H14" i="8"/>
  <c r="H13" i="8"/>
  <c r="H12" i="8"/>
  <c r="I6" i="7"/>
  <c r="I5" i="7"/>
  <c r="I4" i="7"/>
  <c r="I3" i="7"/>
  <c r="I2" i="7"/>
  <c r="Q21" i="10"/>
  <c r="Q20" i="10"/>
  <c r="Q19" i="10"/>
  <c r="Q18" i="10"/>
  <c r="Q17" i="10"/>
  <c r="Q16" i="10"/>
  <c r="Q15" i="10"/>
  <c r="Q14" i="10"/>
  <c r="P21" i="10"/>
  <c r="P20" i="10"/>
  <c r="P19" i="10"/>
  <c r="P18" i="10"/>
  <c r="P17" i="10"/>
  <c r="P16" i="10"/>
  <c r="P15" i="10"/>
  <c r="P14" i="10"/>
  <c r="N21" i="10"/>
  <c r="N20" i="10"/>
  <c r="N19" i="10"/>
  <c r="N18" i="10"/>
  <c r="N17" i="10"/>
  <c r="N16" i="10"/>
  <c r="N15" i="10"/>
  <c r="N14" i="10"/>
  <c r="M21" i="10"/>
  <c r="M20" i="10"/>
  <c r="M19" i="10"/>
  <c r="M18" i="10"/>
  <c r="M17" i="10"/>
  <c r="M16" i="10"/>
  <c r="M15" i="10"/>
  <c r="M14" i="10"/>
  <c r="F19" i="8"/>
  <c r="F18" i="8"/>
  <c r="F17" i="8"/>
  <c r="F16" i="8"/>
  <c r="F15" i="8"/>
  <c r="F14" i="8"/>
  <c r="F13" i="8"/>
  <c r="F12" i="8"/>
  <c r="E19" i="8"/>
  <c r="E18" i="8"/>
  <c r="E17" i="8"/>
  <c r="E16" i="8"/>
  <c r="E15" i="8"/>
  <c r="E14" i="8"/>
  <c r="E13" i="8"/>
  <c r="E12" i="8"/>
  <c r="D19" i="8"/>
  <c r="D18" i="8"/>
  <c r="D17" i="8"/>
  <c r="D16" i="8"/>
  <c r="D15" i="8"/>
  <c r="D14" i="8"/>
  <c r="D13" i="8"/>
  <c r="D12" i="8"/>
  <c r="C19" i="8"/>
  <c r="C18" i="8"/>
  <c r="C17" i="8"/>
  <c r="C16" i="8"/>
  <c r="C15" i="8"/>
  <c r="C14" i="8"/>
  <c r="C13" i="8"/>
  <c r="C12" i="8"/>
  <c r="B19" i="8"/>
  <c r="B18" i="8"/>
  <c r="B17" i="8"/>
  <c r="B16" i="8"/>
  <c r="B15" i="8"/>
  <c r="B14" i="8"/>
  <c r="B13" i="8"/>
  <c r="B12" i="8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K21" i="10"/>
  <c r="K20" i="10"/>
  <c r="K19" i="10"/>
  <c r="K18" i="10"/>
  <c r="K17" i="10"/>
  <c r="K16" i="10"/>
  <c r="K15" i="10"/>
  <c r="K14" i="10"/>
  <c r="J21" i="10"/>
  <c r="J20" i="10"/>
  <c r="J19" i="10"/>
  <c r="J18" i="10"/>
  <c r="J17" i="10"/>
  <c r="J16" i="10"/>
  <c r="J15" i="10"/>
  <c r="J14" i="10"/>
  <c r="I21" i="10"/>
  <c r="I20" i="10"/>
  <c r="I19" i="10"/>
  <c r="I18" i="10"/>
  <c r="I17" i="10"/>
  <c r="I16" i="10"/>
  <c r="I15" i="10"/>
  <c r="I14" i="10"/>
  <c r="H21" i="10"/>
  <c r="H20" i="10"/>
  <c r="H19" i="10"/>
  <c r="H18" i="10"/>
  <c r="H17" i="10"/>
  <c r="H16" i="10"/>
  <c r="H15" i="10"/>
  <c r="H14" i="10"/>
  <c r="L20" i="2" l="1"/>
  <c r="L19" i="2"/>
  <c r="L18" i="2"/>
  <c r="L17" i="2"/>
  <c r="L16" i="2"/>
  <c r="L15" i="2"/>
  <c r="L14" i="2"/>
  <c r="L13" i="2"/>
  <c r="K20" i="2"/>
  <c r="K19" i="2"/>
  <c r="K18" i="2"/>
  <c r="K17" i="2"/>
  <c r="K16" i="2"/>
  <c r="K15" i="2"/>
  <c r="K14" i="2"/>
  <c r="K13" i="2"/>
  <c r="N9" i="2"/>
  <c r="N8" i="2"/>
  <c r="N7" i="2"/>
  <c r="N6" i="2"/>
  <c r="N5" i="2"/>
  <c r="N4" i="2"/>
  <c r="N3" i="2"/>
  <c r="N2" i="2"/>
  <c r="L9" i="2"/>
  <c r="L8" i="2"/>
  <c r="L7" i="2"/>
  <c r="L6" i="2"/>
  <c r="L5" i="2"/>
  <c r="L4" i="2"/>
  <c r="L3" i="2"/>
  <c r="L2" i="2"/>
  <c r="N9" i="3"/>
  <c r="N8" i="3"/>
  <c r="N7" i="3"/>
  <c r="N6" i="3"/>
  <c r="N5" i="3"/>
  <c r="N4" i="3"/>
  <c r="N3" i="3"/>
  <c r="N2" i="3"/>
  <c r="L9" i="3"/>
  <c r="L8" i="3"/>
  <c r="L7" i="3"/>
  <c r="L6" i="3"/>
  <c r="L5" i="3"/>
  <c r="L4" i="3"/>
  <c r="L3" i="3"/>
  <c r="L2" i="3"/>
  <c r="M21" i="1"/>
  <c r="M20" i="1"/>
  <c r="M19" i="1"/>
  <c r="M18" i="1"/>
  <c r="M17" i="1"/>
  <c r="M16" i="1"/>
  <c r="M15" i="1"/>
  <c r="M14" i="1"/>
  <c r="L21" i="1"/>
  <c r="L20" i="1"/>
  <c r="L19" i="1"/>
  <c r="L18" i="1"/>
  <c r="L17" i="1"/>
  <c r="L16" i="1"/>
  <c r="L15" i="1"/>
  <c r="L14" i="1"/>
  <c r="E21" i="10" l="1"/>
  <c r="E20" i="10"/>
  <c r="E19" i="10"/>
  <c r="E18" i="10"/>
  <c r="E17" i="10"/>
  <c r="E16" i="10"/>
  <c r="E15" i="10"/>
  <c r="E14" i="10"/>
  <c r="H6" i="7" l="1"/>
  <c r="H5" i="7"/>
  <c r="H4" i="7"/>
  <c r="H3" i="7"/>
  <c r="H2" i="7"/>
  <c r="E9" i="9"/>
  <c r="E8" i="9"/>
  <c r="E7" i="9"/>
  <c r="E6" i="9"/>
  <c r="E5" i="9"/>
  <c r="E4" i="9"/>
  <c r="E3" i="9"/>
  <c r="E2" i="9"/>
  <c r="E9" i="5"/>
  <c r="E8" i="5"/>
  <c r="E7" i="5"/>
  <c r="E6" i="5"/>
  <c r="E5" i="5"/>
  <c r="E4" i="5"/>
  <c r="E3" i="5"/>
  <c r="E2" i="5"/>
  <c r="M33" i="1" l="1"/>
  <c r="M32" i="1"/>
  <c r="M31" i="1"/>
  <c r="M30" i="1"/>
  <c r="M29" i="1"/>
  <c r="M28" i="1"/>
  <c r="M27" i="1"/>
  <c r="M26" i="1"/>
  <c r="L33" i="1"/>
  <c r="L32" i="1"/>
  <c r="L31" i="1"/>
  <c r="L30" i="1"/>
  <c r="L29" i="1"/>
  <c r="L28" i="1"/>
  <c r="L27" i="1"/>
  <c r="L26" i="1"/>
  <c r="L31" i="2"/>
  <c r="L30" i="2"/>
  <c r="L29" i="2"/>
  <c r="L28" i="2"/>
  <c r="L27" i="2"/>
  <c r="L26" i="2"/>
  <c r="L25" i="2"/>
  <c r="L24" i="2"/>
  <c r="K31" i="2"/>
  <c r="K30" i="2"/>
  <c r="K29" i="2"/>
  <c r="K28" i="2"/>
  <c r="K27" i="2"/>
  <c r="K26" i="2"/>
  <c r="K25" i="2"/>
  <c r="K24" i="2"/>
  <c r="G9" i="12"/>
  <c r="G8" i="12"/>
  <c r="G7" i="12"/>
  <c r="G6" i="12"/>
  <c r="G5" i="12"/>
  <c r="G4" i="12"/>
  <c r="G3" i="12"/>
  <c r="G2" i="12"/>
  <c r="G9" i="10" l="1"/>
  <c r="G8" i="10"/>
  <c r="G7" i="10"/>
  <c r="G6" i="10"/>
  <c r="G5" i="10"/>
  <c r="G4" i="10"/>
  <c r="G3" i="10"/>
  <c r="G2" i="10"/>
  <c r="F9" i="10"/>
  <c r="F8" i="10"/>
  <c r="F7" i="10"/>
  <c r="F6" i="10"/>
  <c r="F5" i="10"/>
  <c r="F4" i="10"/>
  <c r="F3" i="10"/>
  <c r="F2" i="10"/>
  <c r="L9" i="8" l="1"/>
  <c r="L8" i="8"/>
  <c r="L7" i="8"/>
  <c r="L6" i="8"/>
  <c r="L5" i="8"/>
  <c r="L4" i="8"/>
  <c r="L3" i="8"/>
  <c r="L2" i="8"/>
  <c r="K9" i="8"/>
  <c r="K8" i="8"/>
  <c r="K7" i="8"/>
  <c r="K6" i="8"/>
  <c r="K5" i="8"/>
  <c r="K4" i="8"/>
  <c r="K3" i="8"/>
  <c r="K2" i="8"/>
  <c r="J9" i="8"/>
  <c r="J8" i="8"/>
  <c r="J7" i="8"/>
  <c r="J6" i="8"/>
  <c r="J5" i="8"/>
  <c r="J4" i="8"/>
  <c r="J3" i="8"/>
  <c r="J2" i="8"/>
  <c r="I9" i="8"/>
  <c r="I8" i="8"/>
  <c r="I7" i="8"/>
  <c r="I6" i="8"/>
  <c r="I5" i="8"/>
  <c r="I4" i="8"/>
  <c r="I3" i="8"/>
  <c r="I2" i="8"/>
  <c r="H9" i="8"/>
  <c r="H8" i="8"/>
  <c r="H7" i="8"/>
  <c r="H6" i="8"/>
  <c r="H5" i="8"/>
  <c r="H4" i="8"/>
  <c r="H3" i="8"/>
  <c r="H2" i="8"/>
  <c r="D9" i="9" l="1"/>
  <c r="D8" i="9"/>
  <c r="D7" i="9"/>
  <c r="D6" i="9"/>
  <c r="D5" i="9"/>
  <c r="D4" i="9"/>
  <c r="D3" i="9"/>
  <c r="D2" i="9"/>
</calcChain>
</file>

<file path=xl/sharedStrings.xml><?xml version="1.0" encoding="utf-8"?>
<sst xmlns="http://schemas.openxmlformats.org/spreadsheetml/2006/main" count="230" uniqueCount="60">
  <si>
    <t>baidu</t>
  </si>
  <si>
    <t>wiki</t>
  </si>
  <si>
    <t>skitter</t>
  </si>
  <si>
    <t>Livejournal</t>
  </si>
  <si>
    <t>hollywood</t>
  </si>
  <si>
    <t>orkut</t>
  </si>
  <si>
    <t>sinaweibo</t>
  </si>
  <si>
    <t>webuk</t>
  </si>
  <si>
    <t>friendster</t>
  </si>
  <si>
    <t>Graph</t>
  </si>
  <si>
    <t>1 tree to 5 trees</t>
  </si>
  <si>
    <t>path cnt dc</t>
  </si>
  <si>
    <t>path cnt comp</t>
  </si>
  <si>
    <t>out ratio</t>
  </si>
  <si>
    <t>livejournal</t>
  </si>
  <si>
    <t>frienster</t>
  </si>
  <si>
    <t>2 nodes</t>
  </si>
  <si>
    <t>1 node</t>
  </si>
  <si>
    <t>4 nodes</t>
  </si>
  <si>
    <t>8 nodes</t>
  </si>
  <si>
    <t>16 nodes</t>
  </si>
  <si>
    <t>10 trees</t>
  </si>
  <si>
    <t>15 trees</t>
  </si>
  <si>
    <t>20 trees</t>
  </si>
  <si>
    <t>6 - 9 trees</t>
  </si>
  <si>
    <t xml:space="preserve">100k </t>
  </si>
  <si>
    <t>200k</t>
  </si>
  <si>
    <t>400k</t>
  </si>
  <si>
    <t>800k</t>
  </si>
  <si>
    <t>1.6M</t>
  </si>
  <si>
    <t>Raw(MB)</t>
  </si>
  <si>
    <t>Vector(MB)</t>
  </si>
  <si>
    <t>|V|</t>
  </si>
  <si>
    <t>number of LCA (single)</t>
  </si>
  <si>
    <t>single time</t>
  </si>
  <si>
    <t>single tiefull time</t>
  </si>
  <si>
    <t>notie_nolabel</t>
  </si>
  <si>
    <t>notie_label</t>
  </si>
  <si>
    <t>tiefull_nolabel</t>
  </si>
  <si>
    <t>tiefull_label</t>
  </si>
  <si>
    <t>number of LCA (full)</t>
  </si>
  <si>
    <t>batch tie full time (100k)</t>
  </si>
  <si>
    <t>batch time (100k)</t>
  </si>
  <si>
    <t>|E|</t>
  </si>
  <si>
    <t>average dist</t>
  </si>
  <si>
    <t>max degree</t>
  </si>
  <si>
    <t>type</t>
  </si>
  <si>
    <t>Comm</t>
  </si>
  <si>
    <t>Internet</t>
  </si>
  <si>
    <t>Social</t>
  </si>
  <si>
    <t>Collabor</t>
  </si>
  <si>
    <t>Web</t>
  </si>
  <si>
    <t>batch avg</t>
  </si>
  <si>
    <t>Avg length</t>
  </si>
  <si>
    <t>path overhead (single)</t>
  </si>
  <si>
    <t>path overhead (full)</t>
  </si>
  <si>
    <t>query overhead</t>
  </si>
  <si>
    <t>total overhead</t>
  </si>
  <si>
    <t>With HI non-revised</t>
  </si>
  <si>
    <t>With HI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</si>
</sst>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:E9"/>
    </sheetView>
  </sheetViews>
  <sheetFormatPr defaultRowHeight="14.25" x14ac:dyDescent="0.45"/>
  <cols>
    <col min="5" max="5" width="10.86328125" customWidth="1"/>
    <col min="6" max="6" width="11.265625" customWidth="1"/>
  </cols>
  <sheetData>
    <row r="1" spans="1:7" x14ac:dyDescent="0.45">
      <c r="A1" t="s">
        <v>9</v>
      </c>
      <c r="B1" t="s">
        <v>46</v>
      </c>
      <c r="C1" t="s">
        <v>32</v>
      </c>
      <c r="D1" t="s">
        <v>43</v>
      </c>
      <c r="E1" t="s">
        <v>44</v>
      </c>
      <c r="F1" t="s">
        <v>45</v>
      </c>
    </row>
    <row r="2" spans="1:7" x14ac:dyDescent="0.45">
      <c r="A2" t="s">
        <v>1</v>
      </c>
      <c r="B2" t="s">
        <v>47</v>
      </c>
      <c r="C2">
        <v>2.4</v>
      </c>
      <c r="D2">
        <v>4.7</v>
      </c>
      <c r="E2">
        <v>3.9</v>
      </c>
      <c r="F2">
        <v>100029</v>
      </c>
      <c r="G2">
        <f>D2/C2</f>
        <v>1.9583333333333335</v>
      </c>
    </row>
    <row r="3" spans="1:7" x14ac:dyDescent="0.45">
      <c r="A3" t="s">
        <v>2</v>
      </c>
      <c r="B3" t="s">
        <v>48</v>
      </c>
      <c r="C3">
        <v>1.7</v>
      </c>
      <c r="D3">
        <v>11.1</v>
      </c>
      <c r="E3">
        <v>5.07</v>
      </c>
      <c r="F3">
        <v>35455</v>
      </c>
      <c r="G3">
        <f t="shared" ref="G3:G9" si="0">D3/C3</f>
        <v>6.5294117647058822</v>
      </c>
    </row>
    <row r="4" spans="1:7" x14ac:dyDescent="0.45">
      <c r="A4" t="s">
        <v>14</v>
      </c>
      <c r="B4" t="s">
        <v>49</v>
      </c>
      <c r="C4">
        <v>4.8</v>
      </c>
      <c r="D4">
        <v>43.4</v>
      </c>
      <c r="E4">
        <v>5.6</v>
      </c>
      <c r="F4">
        <v>20335</v>
      </c>
      <c r="G4">
        <f t="shared" si="0"/>
        <v>9.0416666666666661</v>
      </c>
    </row>
    <row r="5" spans="1:7" x14ac:dyDescent="0.45">
      <c r="A5" t="s">
        <v>4</v>
      </c>
      <c r="B5" t="s">
        <v>50</v>
      </c>
      <c r="C5">
        <v>1.1000000000000001</v>
      </c>
      <c r="D5">
        <v>56.3</v>
      </c>
      <c r="E5">
        <v>3.83</v>
      </c>
      <c r="F5">
        <v>11467</v>
      </c>
      <c r="G5">
        <f t="shared" si="0"/>
        <v>51.181818181818173</v>
      </c>
    </row>
    <row r="6" spans="1:7" x14ac:dyDescent="0.45">
      <c r="A6" t="s">
        <v>5</v>
      </c>
      <c r="B6" t="s">
        <v>49</v>
      </c>
      <c r="C6">
        <v>3</v>
      </c>
      <c r="D6">
        <v>117</v>
      </c>
      <c r="E6">
        <v>4.21</v>
      </c>
      <c r="F6">
        <v>33313</v>
      </c>
      <c r="G6">
        <f t="shared" si="0"/>
        <v>39</v>
      </c>
    </row>
    <row r="7" spans="1:7" x14ac:dyDescent="0.45">
      <c r="A7" t="s">
        <v>6</v>
      </c>
      <c r="B7" t="s">
        <v>49</v>
      </c>
      <c r="C7">
        <v>58.7</v>
      </c>
      <c r="D7">
        <v>261.3</v>
      </c>
      <c r="E7">
        <v>4.1500000000000004</v>
      </c>
      <c r="F7">
        <v>278491</v>
      </c>
      <c r="G7">
        <f t="shared" si="0"/>
        <v>4.4514480408858601</v>
      </c>
    </row>
    <row r="8" spans="1:7" x14ac:dyDescent="0.45">
      <c r="A8" t="s">
        <v>7</v>
      </c>
      <c r="B8" t="s">
        <v>51</v>
      </c>
      <c r="C8">
        <v>39.299999999999997</v>
      </c>
      <c r="D8">
        <v>796.4</v>
      </c>
      <c r="E8">
        <v>7.45</v>
      </c>
      <c r="F8">
        <v>1776858</v>
      </c>
      <c r="G8">
        <f t="shared" si="0"/>
        <v>20.264631043256998</v>
      </c>
    </row>
    <row r="9" spans="1:7" x14ac:dyDescent="0.45">
      <c r="A9" t="s">
        <v>15</v>
      </c>
      <c r="B9" t="s">
        <v>49</v>
      </c>
      <c r="C9">
        <v>65</v>
      </c>
      <c r="D9">
        <v>1806</v>
      </c>
      <c r="E9">
        <v>5.03</v>
      </c>
      <c r="F9">
        <v>5214</v>
      </c>
      <c r="G9">
        <f t="shared" si="0"/>
        <v>27.784615384615385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defaultRowHeight="14.25" x14ac:dyDescent="0.45"/>
  <cols>
    <col min="2" max="2" width="11.86328125" customWidth="1"/>
    <col min="3" max="3" width="12" customWidth="1"/>
    <col min="4" max="4" width="12.1328125" customWidth="1"/>
    <col min="5" max="5" width="12.59765625" customWidth="1"/>
  </cols>
  <sheetData>
    <row r="1" spans="1:5" x14ac:dyDescent="0.45">
      <c r="A1" t="s">
        <v>9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45">
      <c r="A2" t="s">
        <v>1</v>
      </c>
      <c r="B2">
        <v>9.5000000000000001E-2</v>
      </c>
      <c r="C2">
        <v>4.7E-2</v>
      </c>
      <c r="D2">
        <v>1.9E-2</v>
      </c>
      <c r="E2">
        <v>1.6E-2</v>
      </c>
    </row>
    <row r="3" spans="1:5" x14ac:dyDescent="0.45">
      <c r="A3" t="s">
        <v>2</v>
      </c>
      <c r="B3">
        <v>0.18099999999999999</v>
      </c>
      <c r="C3">
        <v>0.125</v>
      </c>
      <c r="D3">
        <v>0.105</v>
      </c>
      <c r="E3">
        <v>7.9000000000000001E-2</v>
      </c>
    </row>
    <row r="4" spans="1:5" x14ac:dyDescent="0.45">
      <c r="A4" t="s">
        <v>3</v>
      </c>
      <c r="B4">
        <v>0.188</v>
      </c>
      <c r="C4">
        <v>0.14099999999999999</v>
      </c>
      <c r="D4">
        <v>0.153</v>
      </c>
      <c r="E4">
        <v>0.111</v>
      </c>
    </row>
    <row r="5" spans="1:5" x14ac:dyDescent="0.45">
      <c r="A5" t="s">
        <v>4</v>
      </c>
      <c r="B5">
        <v>0.30499999999999999</v>
      </c>
      <c r="C5">
        <v>0.19400000000000001</v>
      </c>
      <c r="D5">
        <v>0.17199999999999999</v>
      </c>
      <c r="E5">
        <v>0.107</v>
      </c>
    </row>
    <row r="6" spans="1:5" x14ac:dyDescent="0.45">
      <c r="A6" t="s">
        <v>5</v>
      </c>
      <c r="B6">
        <v>0.29599999999999999</v>
      </c>
      <c r="C6">
        <v>0.18</v>
      </c>
      <c r="D6">
        <v>0.22700000000000001</v>
      </c>
      <c r="E6">
        <v>0.14499999999999999</v>
      </c>
    </row>
    <row r="7" spans="1:5" x14ac:dyDescent="0.45">
      <c r="A7" t="s">
        <v>6</v>
      </c>
      <c r="B7">
        <v>0.05</v>
      </c>
      <c r="C7">
        <v>4.4999999999999998E-2</v>
      </c>
      <c r="D7">
        <v>0.03</v>
      </c>
      <c r="E7">
        <v>2.9000000000000001E-2</v>
      </c>
    </row>
    <row r="8" spans="1:5" x14ac:dyDescent="0.45">
      <c r="A8" t="s">
        <v>7</v>
      </c>
      <c r="B8">
        <v>0.187</v>
      </c>
      <c r="C8">
        <v>0.158</v>
      </c>
      <c r="D8">
        <v>0.152</v>
      </c>
      <c r="E8">
        <v>0.129</v>
      </c>
    </row>
    <row r="9" spans="1:5" x14ac:dyDescent="0.45">
      <c r="A9" t="s">
        <v>8</v>
      </c>
      <c r="B9">
        <v>0.36099999999999999</v>
      </c>
      <c r="C9">
        <v>0.29099999999999998</v>
      </c>
      <c r="D9">
        <v>0.27100000000000002</v>
      </c>
      <c r="E9">
        <v>0.20899999999999999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I2" sqref="I2:I9"/>
    </sheetView>
  </sheetViews>
  <sheetFormatPr defaultRowHeight="14.25" x14ac:dyDescent="0.45"/>
  <cols>
    <col min="1" max="1" width="14.59765625" customWidth="1"/>
  </cols>
  <sheetData>
    <row r="1" spans="1:13" x14ac:dyDescent="0.45">
      <c r="A1" t="s">
        <v>9</v>
      </c>
      <c r="B1" t="s">
        <v>10</v>
      </c>
      <c r="G1" t="s">
        <v>21</v>
      </c>
      <c r="H1" t="s">
        <v>22</v>
      </c>
      <c r="I1" t="s">
        <v>23</v>
      </c>
    </row>
    <row r="2" spans="1:13" x14ac:dyDescent="0.45">
      <c r="A2" t="s">
        <v>1</v>
      </c>
      <c r="B2">
        <v>0.13900000000000001</v>
      </c>
      <c r="C2">
        <v>1.9E-2</v>
      </c>
      <c r="D2">
        <v>1.7999999999999999E-2</v>
      </c>
      <c r="E2">
        <v>1.7000000000000001E-2</v>
      </c>
      <c r="F2">
        <v>1.4999999999999999E-2</v>
      </c>
      <c r="G2">
        <v>1.2E-2</v>
      </c>
      <c r="H2">
        <v>0.01</v>
      </c>
      <c r="I2">
        <v>8.0000000000000002E-3</v>
      </c>
    </row>
    <row r="3" spans="1:13" x14ac:dyDescent="0.45">
      <c r="A3" t="s">
        <v>2</v>
      </c>
      <c r="B3">
        <v>0.14499999999999999</v>
      </c>
      <c r="C3">
        <v>0.105</v>
      </c>
      <c r="D3">
        <v>8.6999999999999994E-2</v>
      </c>
      <c r="E3">
        <v>7.0999999999999994E-2</v>
      </c>
      <c r="F3">
        <v>6.4000000000000001E-2</v>
      </c>
      <c r="G3">
        <v>4.2000000000000003E-2</v>
      </c>
      <c r="H3">
        <v>0.03</v>
      </c>
      <c r="I3">
        <v>2.1999999999999999E-2</v>
      </c>
    </row>
    <row r="4" spans="1:13" x14ac:dyDescent="0.45">
      <c r="A4" t="s">
        <v>3</v>
      </c>
      <c r="B4">
        <v>0.27100000000000002</v>
      </c>
      <c r="C4">
        <v>0.153</v>
      </c>
      <c r="D4">
        <v>0.13</v>
      </c>
      <c r="E4">
        <v>0.112</v>
      </c>
      <c r="F4">
        <v>9.8000000000000004E-2</v>
      </c>
      <c r="G4">
        <v>6.9000000000000006E-2</v>
      </c>
      <c r="H4">
        <v>5.2999999999999999E-2</v>
      </c>
      <c r="I4">
        <v>4.7E-2</v>
      </c>
    </row>
    <row r="5" spans="1:13" x14ac:dyDescent="0.45">
      <c r="A5" t="s">
        <v>4</v>
      </c>
      <c r="B5">
        <v>0.23899999999999999</v>
      </c>
      <c r="C5">
        <v>0.17199999999999999</v>
      </c>
      <c r="D5">
        <v>0.13800000000000001</v>
      </c>
      <c r="E5">
        <v>0.124</v>
      </c>
      <c r="F5">
        <v>0.104</v>
      </c>
      <c r="G5">
        <v>7.8E-2</v>
      </c>
      <c r="H5">
        <v>5.8999999999999997E-2</v>
      </c>
      <c r="I5">
        <v>5.1999999999999998E-2</v>
      </c>
    </row>
    <row r="6" spans="1:13" x14ac:dyDescent="0.45">
      <c r="A6" t="s">
        <v>5</v>
      </c>
      <c r="B6">
        <v>0.28199999999999997</v>
      </c>
      <c r="C6">
        <v>0.22700000000000001</v>
      </c>
      <c r="D6">
        <v>0.185</v>
      </c>
      <c r="E6">
        <v>0.16700000000000001</v>
      </c>
      <c r="F6">
        <v>0.154</v>
      </c>
      <c r="G6">
        <v>9.7000000000000003E-2</v>
      </c>
      <c r="H6">
        <v>8.3000000000000004E-2</v>
      </c>
      <c r="I6">
        <v>7.4999999999999997E-2</v>
      </c>
    </row>
    <row r="7" spans="1:13" x14ac:dyDescent="0.45">
      <c r="A7" t="s">
        <v>6</v>
      </c>
      <c r="B7">
        <v>0.04</v>
      </c>
      <c r="C7">
        <v>0.03</v>
      </c>
      <c r="D7">
        <v>2.5000000000000001E-2</v>
      </c>
      <c r="E7">
        <v>2.3E-2</v>
      </c>
      <c r="F7">
        <v>2.1000000000000001E-2</v>
      </c>
      <c r="G7">
        <v>1.6E-2</v>
      </c>
      <c r="H7">
        <v>1.4E-2</v>
      </c>
      <c r="I7">
        <v>1.2E-2</v>
      </c>
    </row>
    <row r="8" spans="1:13" x14ac:dyDescent="0.45">
      <c r="A8" t="s">
        <v>7</v>
      </c>
      <c r="B8">
        <v>0.218</v>
      </c>
      <c r="C8">
        <v>0.152</v>
      </c>
      <c r="D8">
        <v>0.14199999999999999</v>
      </c>
      <c r="E8">
        <v>0.13400000000000001</v>
      </c>
      <c r="F8">
        <v>0.128</v>
      </c>
      <c r="G8">
        <v>0.113</v>
      </c>
      <c r="H8">
        <v>9.8000000000000004E-2</v>
      </c>
      <c r="I8">
        <v>9.5000000000000001E-2</v>
      </c>
    </row>
    <row r="9" spans="1:13" x14ac:dyDescent="0.45">
      <c r="A9" t="s">
        <v>8</v>
      </c>
      <c r="B9">
        <v>0.313</v>
      </c>
      <c r="C9">
        <v>0.27100000000000002</v>
      </c>
      <c r="D9">
        <v>0.23400000000000001</v>
      </c>
      <c r="E9">
        <v>0.214</v>
      </c>
      <c r="F9">
        <v>0.20100000000000001</v>
      </c>
      <c r="G9">
        <v>0.16400000000000001</v>
      </c>
      <c r="H9">
        <v>0.14499999999999999</v>
      </c>
      <c r="I9">
        <v>0.13300000000000001</v>
      </c>
    </row>
    <row r="13" spans="1:13" x14ac:dyDescent="0.45">
      <c r="A13" t="s">
        <v>59</v>
      </c>
      <c r="B13" t="s">
        <v>10</v>
      </c>
      <c r="G13" t="s">
        <v>21</v>
      </c>
      <c r="H13" t="s">
        <v>22</v>
      </c>
      <c r="I13" t="s">
        <v>23</v>
      </c>
    </row>
    <row r="14" spans="1:13" x14ac:dyDescent="0.45">
      <c r="A14" t="s">
        <v>1</v>
      </c>
      <c r="B14">
        <v>5.0999999999999997E-2</v>
      </c>
      <c r="C14">
        <v>1.4999999999999999E-2</v>
      </c>
      <c r="D14">
        <v>8.9999999999999993E-3</v>
      </c>
      <c r="E14">
        <v>7.0000000000000001E-3</v>
      </c>
      <c r="F14">
        <v>6.0000000000000001E-3</v>
      </c>
      <c r="G14">
        <v>4.0000000000000001E-3</v>
      </c>
      <c r="H14">
        <v>3.0000000000000001E-3</v>
      </c>
      <c r="I14">
        <v>2E-3</v>
      </c>
      <c r="L14">
        <f>1-B14/B2</f>
        <v>0.63309352517985618</v>
      </c>
      <c r="M14">
        <f>1-I14/I2</f>
        <v>0.75</v>
      </c>
    </row>
    <row r="15" spans="1:13" x14ac:dyDescent="0.45">
      <c r="A15" t="s">
        <v>2</v>
      </c>
      <c r="B15">
        <v>0.107</v>
      </c>
      <c r="C15">
        <v>7.9000000000000001E-2</v>
      </c>
      <c r="D15">
        <v>6.5000000000000002E-2</v>
      </c>
      <c r="E15">
        <v>5.0999999999999997E-2</v>
      </c>
      <c r="F15">
        <v>4.5999999999999999E-2</v>
      </c>
      <c r="G15">
        <v>2.9000000000000001E-2</v>
      </c>
      <c r="H15">
        <v>0.02</v>
      </c>
      <c r="I15">
        <v>1.4999999999999999E-2</v>
      </c>
      <c r="L15">
        <f t="shared" ref="L15:L21" si="0">1-B15/B3</f>
        <v>0.26206896551724135</v>
      </c>
      <c r="M15">
        <f t="shared" ref="M15:M21" si="1">1-I15/I3</f>
        <v>0.31818181818181812</v>
      </c>
    </row>
    <row r="16" spans="1:13" x14ac:dyDescent="0.45">
      <c r="A16" t="s">
        <v>3</v>
      </c>
      <c r="B16">
        <v>0.18</v>
      </c>
      <c r="C16">
        <v>0.11799999999999999</v>
      </c>
      <c r="D16">
        <v>9.8000000000000004E-2</v>
      </c>
      <c r="E16">
        <v>9.0999999999999998E-2</v>
      </c>
      <c r="F16">
        <v>8.2000000000000003E-2</v>
      </c>
      <c r="G16">
        <v>0.06</v>
      </c>
      <c r="H16">
        <v>4.5999999999999999E-2</v>
      </c>
      <c r="I16">
        <v>4.1000000000000002E-2</v>
      </c>
      <c r="L16">
        <f t="shared" si="0"/>
        <v>0.33579335793357945</v>
      </c>
      <c r="M16">
        <f t="shared" si="1"/>
        <v>0.12765957446808507</v>
      </c>
    </row>
    <row r="17" spans="1:13" x14ac:dyDescent="0.45">
      <c r="A17" t="s">
        <v>4</v>
      </c>
      <c r="B17">
        <v>0.14499999999999999</v>
      </c>
      <c r="C17">
        <v>0.107</v>
      </c>
      <c r="D17">
        <v>9.5000000000000001E-2</v>
      </c>
      <c r="E17">
        <v>8.5999999999999993E-2</v>
      </c>
      <c r="F17">
        <v>7.4999999999999997E-2</v>
      </c>
      <c r="G17">
        <v>5.7000000000000002E-2</v>
      </c>
      <c r="H17">
        <v>4.4999999999999998E-2</v>
      </c>
      <c r="I17">
        <v>0.04</v>
      </c>
      <c r="L17">
        <f t="shared" si="0"/>
        <v>0.39330543933054396</v>
      </c>
      <c r="M17">
        <f t="shared" si="1"/>
        <v>0.23076923076923073</v>
      </c>
    </row>
    <row r="18" spans="1:13" x14ac:dyDescent="0.45">
      <c r="A18" t="s">
        <v>5</v>
      </c>
      <c r="B18">
        <v>0.18</v>
      </c>
      <c r="C18">
        <v>0.14899999999999999</v>
      </c>
      <c r="D18">
        <v>0.125</v>
      </c>
      <c r="E18">
        <v>0.113</v>
      </c>
      <c r="F18">
        <v>0.105</v>
      </c>
      <c r="G18">
        <v>7.4999999999999997E-2</v>
      </c>
      <c r="H18">
        <v>6.5000000000000002E-2</v>
      </c>
      <c r="I18">
        <v>5.8999999999999997E-2</v>
      </c>
      <c r="L18">
        <f t="shared" si="0"/>
        <v>0.36170212765957444</v>
      </c>
      <c r="M18">
        <f t="shared" si="1"/>
        <v>0.21333333333333337</v>
      </c>
    </row>
    <row r="19" spans="1:13" x14ac:dyDescent="0.45">
      <c r="A19" t="s">
        <v>6</v>
      </c>
      <c r="B19">
        <v>0.03</v>
      </c>
      <c r="C19">
        <v>2.4E-2</v>
      </c>
      <c r="D19">
        <v>2.1000000000000001E-2</v>
      </c>
      <c r="E19">
        <v>1.9E-2</v>
      </c>
      <c r="F19">
        <v>1.7000000000000001E-2</v>
      </c>
      <c r="G19">
        <v>1.4E-2</v>
      </c>
      <c r="H19">
        <v>1.0999999999999999E-2</v>
      </c>
      <c r="I19">
        <v>0.01</v>
      </c>
      <c r="L19">
        <f t="shared" si="0"/>
        <v>0.25</v>
      </c>
      <c r="M19">
        <f t="shared" si="1"/>
        <v>0.16666666666666663</v>
      </c>
    </row>
    <row r="20" spans="1:13" x14ac:dyDescent="0.45">
      <c r="A20" t="s">
        <v>7</v>
      </c>
      <c r="B20">
        <v>0.16600000000000001</v>
      </c>
      <c r="C20">
        <v>0.12</v>
      </c>
      <c r="D20">
        <v>0.112</v>
      </c>
      <c r="E20">
        <v>0.107</v>
      </c>
      <c r="F20">
        <v>0.10199999999999999</v>
      </c>
      <c r="G20">
        <v>9.1999999999999998E-2</v>
      </c>
      <c r="H20">
        <v>8.2000000000000003E-2</v>
      </c>
      <c r="I20">
        <v>0.08</v>
      </c>
      <c r="L20">
        <f t="shared" si="0"/>
        <v>0.23853211009174313</v>
      </c>
      <c r="M20">
        <f t="shared" si="1"/>
        <v>0.15789473684210531</v>
      </c>
    </row>
    <row r="21" spans="1:13" x14ac:dyDescent="0.45">
      <c r="A21" t="s">
        <v>8</v>
      </c>
      <c r="B21">
        <v>0.247</v>
      </c>
      <c r="C21">
        <v>0.216</v>
      </c>
      <c r="D21">
        <v>0.188</v>
      </c>
      <c r="E21">
        <v>0.17399999999999999</v>
      </c>
      <c r="F21">
        <v>0.16500000000000001</v>
      </c>
      <c r="G21">
        <v>0.13900000000000001</v>
      </c>
      <c r="H21">
        <v>0.123</v>
      </c>
      <c r="I21">
        <v>0.115</v>
      </c>
      <c r="L21">
        <f t="shared" si="0"/>
        <v>0.21086261980830667</v>
      </c>
      <c r="M21">
        <f t="shared" si="1"/>
        <v>0.13533834586466165</v>
      </c>
    </row>
    <row r="25" spans="1:13" x14ac:dyDescent="0.45">
      <c r="A25" t="s">
        <v>58</v>
      </c>
      <c r="B25" t="s">
        <v>10</v>
      </c>
      <c r="G25" t="s">
        <v>21</v>
      </c>
      <c r="H25" t="s">
        <v>22</v>
      </c>
      <c r="I25" t="s">
        <v>23</v>
      </c>
    </row>
    <row r="26" spans="1:13" x14ac:dyDescent="0.45">
      <c r="A26" t="s">
        <v>1</v>
      </c>
      <c r="B26">
        <v>5.0999999999999997E-2</v>
      </c>
      <c r="C26">
        <v>1.6E-2</v>
      </c>
      <c r="D26">
        <v>8.9999999999999993E-3</v>
      </c>
      <c r="E26">
        <v>8.0000000000000002E-3</v>
      </c>
      <c r="F26">
        <v>8.0000000000000002E-3</v>
      </c>
      <c r="G26">
        <v>7.0000000000000001E-3</v>
      </c>
      <c r="H26">
        <v>8.0000000000000002E-3</v>
      </c>
      <c r="I26">
        <v>8.0000000000000002E-3</v>
      </c>
      <c r="L26">
        <f t="shared" ref="L26:L33" si="2">B2/B26</f>
        <v>2.7254901960784319</v>
      </c>
      <c r="M26">
        <f t="shared" ref="M26:M33" si="3">I2/I26</f>
        <v>1</v>
      </c>
    </row>
    <row r="27" spans="1:13" x14ac:dyDescent="0.45">
      <c r="A27" t="s">
        <v>2</v>
      </c>
      <c r="B27">
        <v>0.107</v>
      </c>
      <c r="C27">
        <v>7.9000000000000001E-2</v>
      </c>
      <c r="D27">
        <v>6.5000000000000002E-2</v>
      </c>
      <c r="E27">
        <v>4.9000000000000002E-2</v>
      </c>
      <c r="F27">
        <v>4.7E-2</v>
      </c>
      <c r="G27">
        <v>3.3000000000000002E-2</v>
      </c>
      <c r="H27">
        <v>2.5000000000000001E-2</v>
      </c>
      <c r="I27">
        <v>0.02</v>
      </c>
      <c r="L27">
        <f t="shared" si="2"/>
        <v>1.3551401869158879</v>
      </c>
      <c r="M27">
        <f t="shared" si="3"/>
        <v>1.0999999999999999</v>
      </c>
    </row>
    <row r="28" spans="1:13" x14ac:dyDescent="0.45">
      <c r="A28" t="s">
        <v>3</v>
      </c>
      <c r="B28">
        <v>0.18</v>
      </c>
      <c r="C28">
        <v>0.111</v>
      </c>
      <c r="D28">
        <v>8.5999999999999993E-2</v>
      </c>
      <c r="E28">
        <v>8.2000000000000003E-2</v>
      </c>
      <c r="F28">
        <v>7.3999999999999996E-2</v>
      </c>
      <c r="G28">
        <v>5.8999999999999997E-2</v>
      </c>
      <c r="H28">
        <v>4.9000000000000002E-2</v>
      </c>
      <c r="I28">
        <v>4.5999999999999999E-2</v>
      </c>
      <c r="L28">
        <f t="shared" si="2"/>
        <v>1.5055555555555558</v>
      </c>
      <c r="M28">
        <f t="shared" si="3"/>
        <v>1.0217391304347827</v>
      </c>
    </row>
    <row r="29" spans="1:13" x14ac:dyDescent="0.45">
      <c r="A29" t="s">
        <v>4</v>
      </c>
      <c r="B29">
        <v>0.14499999999999999</v>
      </c>
      <c r="C29">
        <v>0.107</v>
      </c>
      <c r="D29">
        <v>9.9000000000000005E-2</v>
      </c>
      <c r="E29">
        <v>9.7000000000000003E-2</v>
      </c>
      <c r="F29">
        <v>8.4000000000000005E-2</v>
      </c>
      <c r="G29">
        <v>6.9000000000000006E-2</v>
      </c>
      <c r="H29">
        <v>5.8999999999999997E-2</v>
      </c>
      <c r="I29">
        <v>5.6000000000000001E-2</v>
      </c>
      <c r="L29">
        <f t="shared" si="2"/>
        <v>1.6482758620689655</v>
      </c>
      <c r="M29">
        <f t="shared" si="3"/>
        <v>0.92857142857142849</v>
      </c>
    </row>
    <row r="30" spans="1:13" x14ac:dyDescent="0.45">
      <c r="A30" t="s">
        <v>5</v>
      </c>
      <c r="B30">
        <v>0.18</v>
      </c>
      <c r="C30">
        <v>0.14499999999999999</v>
      </c>
      <c r="D30">
        <v>0.123</v>
      </c>
      <c r="E30">
        <v>0.114</v>
      </c>
      <c r="F30">
        <v>0.10199999999999999</v>
      </c>
      <c r="G30">
        <v>7.6999999999999999E-2</v>
      </c>
      <c r="H30">
        <v>7.0000000000000007E-2</v>
      </c>
      <c r="I30">
        <v>6.8000000000000005E-2</v>
      </c>
      <c r="L30">
        <f t="shared" si="2"/>
        <v>1.5666666666666667</v>
      </c>
      <c r="M30">
        <f t="shared" si="3"/>
        <v>1.1029411764705881</v>
      </c>
    </row>
    <row r="31" spans="1:13" x14ac:dyDescent="0.45">
      <c r="A31" t="s">
        <v>6</v>
      </c>
      <c r="B31">
        <v>0.03</v>
      </c>
      <c r="C31">
        <v>2.9000000000000001E-2</v>
      </c>
      <c r="D31">
        <v>2.8000000000000001E-2</v>
      </c>
      <c r="E31">
        <v>2.7E-2</v>
      </c>
      <c r="F31">
        <v>2.5999999999999999E-2</v>
      </c>
      <c r="G31">
        <v>2.4E-2</v>
      </c>
      <c r="H31">
        <v>2.1999999999999999E-2</v>
      </c>
      <c r="I31">
        <v>2.1000000000000001E-2</v>
      </c>
      <c r="L31">
        <f t="shared" si="2"/>
        <v>1.3333333333333335</v>
      </c>
      <c r="M31">
        <f t="shared" si="3"/>
        <v>0.5714285714285714</v>
      </c>
    </row>
    <row r="32" spans="1:13" x14ac:dyDescent="0.45">
      <c r="A32" t="s">
        <v>7</v>
      </c>
      <c r="B32">
        <v>0.16600000000000001</v>
      </c>
      <c r="C32">
        <v>0.129</v>
      </c>
      <c r="D32">
        <v>0.129</v>
      </c>
      <c r="E32">
        <v>0.127</v>
      </c>
      <c r="F32">
        <v>0.126</v>
      </c>
      <c r="G32">
        <v>0.125</v>
      </c>
      <c r="H32">
        <v>0.125</v>
      </c>
      <c r="I32">
        <v>0.125</v>
      </c>
      <c r="L32">
        <f t="shared" si="2"/>
        <v>1.3132530120481927</v>
      </c>
      <c r="M32">
        <f t="shared" si="3"/>
        <v>0.76</v>
      </c>
    </row>
    <row r="33" spans="1:13" x14ac:dyDescent="0.45">
      <c r="A33" t="s">
        <v>8</v>
      </c>
      <c r="B33">
        <v>0.247</v>
      </c>
      <c r="C33">
        <v>0.20899999999999999</v>
      </c>
      <c r="D33">
        <v>0.17699999999999999</v>
      </c>
      <c r="E33">
        <v>0.16200000000000001</v>
      </c>
      <c r="F33">
        <v>0.151</v>
      </c>
      <c r="G33">
        <v>0.123</v>
      </c>
      <c r="H33">
        <v>0.108</v>
      </c>
      <c r="I33">
        <v>0.1</v>
      </c>
      <c r="L33">
        <f t="shared" si="2"/>
        <v>1.2672064777327936</v>
      </c>
      <c r="M33">
        <f t="shared" si="3"/>
        <v>1.33</v>
      </c>
    </row>
    <row r="37" spans="1:13" x14ac:dyDescent="0.45">
      <c r="A37" t="s">
        <v>0</v>
      </c>
      <c r="B37">
        <v>0.249</v>
      </c>
      <c r="C37">
        <v>0.13500000000000001</v>
      </c>
      <c r="D37">
        <v>4.5999999999999999E-2</v>
      </c>
      <c r="E37">
        <v>3.5999999999999997E-2</v>
      </c>
      <c r="F37">
        <v>2.9000000000000001E-2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M13" sqref="M13"/>
    </sheetView>
  </sheetViews>
  <sheetFormatPr defaultRowHeight="14.25" x14ac:dyDescent="0.45"/>
  <cols>
    <col min="1" max="1" width="13.3984375" bestFit="1" customWidth="1"/>
  </cols>
  <sheetData>
    <row r="1" spans="1:14" x14ac:dyDescent="0.45">
      <c r="A1" t="s">
        <v>9</v>
      </c>
      <c r="B1" t="s">
        <v>10</v>
      </c>
      <c r="G1" t="s">
        <v>21</v>
      </c>
      <c r="H1" t="s">
        <v>22</v>
      </c>
      <c r="I1" t="s">
        <v>23</v>
      </c>
    </row>
    <row r="2" spans="1:14" ht="13.15" customHeight="1" x14ac:dyDescent="0.45">
      <c r="A2" t="s">
        <v>1</v>
      </c>
      <c r="B2">
        <v>0.25600000000000001</v>
      </c>
      <c r="C2">
        <v>9.5000000000000001E-2</v>
      </c>
      <c r="D2">
        <v>7.3999999999999996E-2</v>
      </c>
      <c r="E2">
        <v>6.4000000000000001E-2</v>
      </c>
      <c r="F2">
        <v>5.0999999999999997E-2</v>
      </c>
      <c r="G2">
        <v>0.03</v>
      </c>
      <c r="H2">
        <v>2.1000000000000001E-2</v>
      </c>
      <c r="I2">
        <v>1.6E-2</v>
      </c>
      <c r="K2">
        <v>0.13900000000000001</v>
      </c>
      <c r="L2">
        <f>1-K2/B2</f>
        <v>0.45703125</v>
      </c>
      <c r="M2">
        <v>8.0000000000000002E-3</v>
      </c>
      <c r="N2">
        <f>1-M2/I2</f>
        <v>0.5</v>
      </c>
    </row>
    <row r="3" spans="1:14" x14ac:dyDescent="0.45">
      <c r="A3" t="s">
        <v>2</v>
      </c>
      <c r="B3">
        <v>0.245</v>
      </c>
      <c r="C3">
        <v>0.18099999999999999</v>
      </c>
      <c r="D3">
        <v>0.153</v>
      </c>
      <c r="E3">
        <v>0.126</v>
      </c>
      <c r="F3">
        <v>0.115</v>
      </c>
      <c r="G3">
        <v>8.1000000000000003E-2</v>
      </c>
      <c r="H3">
        <v>6.0999999999999999E-2</v>
      </c>
      <c r="I3">
        <v>4.9000000000000002E-2</v>
      </c>
      <c r="K3">
        <v>0.14499999999999999</v>
      </c>
      <c r="L3">
        <f t="shared" ref="L3:L9" si="0">1-K3/B3</f>
        <v>0.40816326530612246</v>
      </c>
      <c r="M3">
        <v>2.1999999999999999E-2</v>
      </c>
      <c r="N3">
        <f t="shared" ref="N3:N9" si="1">1-M3/I3</f>
        <v>0.55102040816326536</v>
      </c>
    </row>
    <row r="4" spans="1:14" x14ac:dyDescent="0.45">
      <c r="A4" t="s">
        <v>3</v>
      </c>
      <c r="B4">
        <v>0.34300000000000003</v>
      </c>
      <c r="C4">
        <v>0.188</v>
      </c>
      <c r="D4">
        <v>0.17100000000000001</v>
      </c>
      <c r="E4">
        <v>0.153</v>
      </c>
      <c r="F4">
        <v>0.13600000000000001</v>
      </c>
      <c r="G4">
        <v>0.104</v>
      </c>
      <c r="H4">
        <v>8.4000000000000005E-2</v>
      </c>
      <c r="I4">
        <v>7.6999999999999999E-2</v>
      </c>
      <c r="K4">
        <v>0.27100000000000002</v>
      </c>
      <c r="L4">
        <f t="shared" si="0"/>
        <v>0.20991253644314867</v>
      </c>
      <c r="M4">
        <v>4.7E-2</v>
      </c>
      <c r="N4">
        <f t="shared" si="1"/>
        <v>0.38961038961038963</v>
      </c>
    </row>
    <row r="5" spans="1:14" x14ac:dyDescent="0.45">
      <c r="A5" t="s">
        <v>4</v>
      </c>
      <c r="B5">
        <v>0.40500000000000003</v>
      </c>
      <c r="C5">
        <v>0.30499999999999999</v>
      </c>
      <c r="D5">
        <v>0.254</v>
      </c>
      <c r="E5">
        <v>0.23799999999999999</v>
      </c>
      <c r="F5">
        <v>0.214</v>
      </c>
      <c r="G5">
        <v>0.17199999999999999</v>
      </c>
      <c r="H5">
        <v>0.14699999999999999</v>
      </c>
      <c r="I5">
        <v>0.13600000000000001</v>
      </c>
      <c r="K5">
        <v>0.23899999999999999</v>
      </c>
      <c r="L5">
        <f t="shared" si="0"/>
        <v>0.40987654320987665</v>
      </c>
      <c r="M5">
        <v>5.1999999999999998E-2</v>
      </c>
      <c r="N5">
        <f t="shared" si="1"/>
        <v>0.61764705882352944</v>
      </c>
    </row>
    <row r="6" spans="1:14" x14ac:dyDescent="0.45">
      <c r="A6" t="s">
        <v>5</v>
      </c>
      <c r="B6">
        <v>0.35099999999999998</v>
      </c>
      <c r="C6">
        <v>0.29599999999999999</v>
      </c>
      <c r="D6">
        <v>0.252</v>
      </c>
      <c r="E6">
        <v>0.23300000000000001</v>
      </c>
      <c r="F6">
        <v>0.217</v>
      </c>
      <c r="G6">
        <v>0.14499999999999999</v>
      </c>
      <c r="H6">
        <v>0.125</v>
      </c>
      <c r="I6">
        <v>0.115</v>
      </c>
      <c r="K6">
        <v>0.28199999999999997</v>
      </c>
      <c r="L6">
        <f t="shared" si="0"/>
        <v>0.19658119658119666</v>
      </c>
      <c r="M6">
        <v>7.4999999999999997E-2</v>
      </c>
      <c r="N6">
        <f t="shared" si="1"/>
        <v>0.34782608695652184</v>
      </c>
    </row>
    <row r="7" spans="1:14" x14ac:dyDescent="0.45">
      <c r="A7" t="s">
        <v>6</v>
      </c>
      <c r="B7">
        <v>5.5E-2</v>
      </c>
      <c r="C7">
        <v>0.05</v>
      </c>
      <c r="D7">
        <v>4.7E-2</v>
      </c>
      <c r="E7">
        <v>4.3999999999999997E-2</v>
      </c>
      <c r="F7">
        <v>4.2999999999999997E-2</v>
      </c>
      <c r="G7">
        <v>3.6999999999999998E-2</v>
      </c>
      <c r="H7">
        <v>3.3000000000000002E-2</v>
      </c>
      <c r="I7">
        <v>3.1E-2</v>
      </c>
      <c r="K7">
        <v>0.04</v>
      </c>
      <c r="L7">
        <f t="shared" si="0"/>
        <v>0.27272727272727271</v>
      </c>
      <c r="M7">
        <v>1.2E-2</v>
      </c>
      <c r="N7">
        <f t="shared" si="1"/>
        <v>0.61290322580645162</v>
      </c>
    </row>
    <row r="8" spans="1:14" x14ac:dyDescent="0.45">
      <c r="A8" t="s">
        <v>7</v>
      </c>
      <c r="B8">
        <v>0.26400000000000001</v>
      </c>
      <c r="C8">
        <v>0.187</v>
      </c>
      <c r="D8">
        <v>0.17499999999999999</v>
      </c>
      <c r="E8">
        <v>0.16600000000000001</v>
      </c>
      <c r="F8">
        <v>0.16</v>
      </c>
      <c r="G8">
        <v>0.14299999999999999</v>
      </c>
      <c r="H8">
        <v>0.121</v>
      </c>
      <c r="I8">
        <v>0.11799999999999999</v>
      </c>
      <c r="K8">
        <v>0.218</v>
      </c>
      <c r="L8">
        <f t="shared" si="0"/>
        <v>0.17424242424242431</v>
      </c>
      <c r="M8">
        <v>9.5000000000000001E-2</v>
      </c>
      <c r="N8">
        <f t="shared" si="1"/>
        <v>0.19491525423728806</v>
      </c>
    </row>
    <row r="9" spans="1:14" x14ac:dyDescent="0.45">
      <c r="A9" t="s">
        <v>8</v>
      </c>
      <c r="B9">
        <v>0.40400000000000003</v>
      </c>
      <c r="C9">
        <v>0.36099999999999999</v>
      </c>
      <c r="D9">
        <v>0.32200000000000001</v>
      </c>
      <c r="E9">
        <v>0.30099999999999999</v>
      </c>
      <c r="F9">
        <v>0.28699999999999998</v>
      </c>
      <c r="G9">
        <v>0.245</v>
      </c>
      <c r="H9">
        <v>0.221</v>
      </c>
      <c r="I9">
        <v>0.20799999999999999</v>
      </c>
      <c r="K9">
        <v>0.313</v>
      </c>
      <c r="L9">
        <f t="shared" si="0"/>
        <v>0.22524752475247534</v>
      </c>
      <c r="M9">
        <v>0.13300000000000001</v>
      </c>
      <c r="N9">
        <f t="shared" si="1"/>
        <v>0.36057692307692302</v>
      </c>
    </row>
    <row r="10" spans="1:14" x14ac:dyDescent="0.45">
      <c r="F10">
        <v>3.5999999999999997E-2</v>
      </c>
      <c r="G10">
        <v>0.03</v>
      </c>
      <c r="H10">
        <v>2.7E-2</v>
      </c>
      <c r="I10">
        <v>2.4E-2</v>
      </c>
    </row>
    <row r="12" spans="1:14" x14ac:dyDescent="0.45">
      <c r="A12" t="s">
        <v>59</v>
      </c>
      <c r="B12" t="s">
        <v>10</v>
      </c>
      <c r="G12" t="s">
        <v>21</v>
      </c>
      <c r="H12" t="s">
        <v>22</v>
      </c>
      <c r="I12" t="s">
        <v>23</v>
      </c>
    </row>
    <row r="13" spans="1:14" x14ac:dyDescent="0.45">
      <c r="A13" t="s">
        <v>1</v>
      </c>
      <c r="B13">
        <v>0.10199999999999999</v>
      </c>
      <c r="C13">
        <v>4.3999999999999997E-2</v>
      </c>
      <c r="D13">
        <v>0.03</v>
      </c>
      <c r="E13">
        <v>2.4E-2</v>
      </c>
      <c r="F13">
        <v>0.02</v>
      </c>
      <c r="G13">
        <v>0.01</v>
      </c>
      <c r="H13">
        <v>6.0000000000000001E-3</v>
      </c>
      <c r="I13">
        <v>5.0000000000000001E-3</v>
      </c>
      <c r="K13">
        <f>1-B13/B2</f>
        <v>0.6015625</v>
      </c>
      <c r="L13">
        <f>1-I13/I2</f>
        <v>0.6875</v>
      </c>
    </row>
    <row r="14" spans="1:14" x14ac:dyDescent="0.45">
      <c r="A14" t="s">
        <v>2</v>
      </c>
      <c r="B14">
        <v>0.16400000000000001</v>
      </c>
      <c r="C14">
        <v>0.128</v>
      </c>
      <c r="D14">
        <v>0.109</v>
      </c>
      <c r="E14">
        <v>9.0999999999999998E-2</v>
      </c>
      <c r="F14">
        <v>8.4000000000000005E-2</v>
      </c>
      <c r="G14">
        <v>0.06</v>
      </c>
      <c r="H14">
        <v>4.5999999999999999E-2</v>
      </c>
      <c r="I14">
        <v>3.7999999999999999E-2</v>
      </c>
      <c r="K14">
        <f t="shared" ref="K14:K20" si="2">1-B14/B3</f>
        <v>0.33061224489795915</v>
      </c>
      <c r="L14">
        <f t="shared" ref="L14:L20" si="3">1-I14/I3</f>
        <v>0.22448979591836737</v>
      </c>
    </row>
    <row r="15" spans="1:14" x14ac:dyDescent="0.45">
      <c r="A15" t="s">
        <v>3</v>
      </c>
      <c r="B15">
        <v>0.214</v>
      </c>
      <c r="C15">
        <v>0.14899999999999999</v>
      </c>
      <c r="D15">
        <v>0.13200000000000001</v>
      </c>
      <c r="E15">
        <v>0.126</v>
      </c>
      <c r="F15">
        <v>0.115</v>
      </c>
      <c r="G15">
        <v>9.1999999999999998E-2</v>
      </c>
      <c r="H15">
        <v>7.4999999999999997E-2</v>
      </c>
      <c r="I15">
        <v>6.9000000000000006E-2</v>
      </c>
      <c r="K15">
        <f t="shared" si="2"/>
        <v>0.37609329446064144</v>
      </c>
      <c r="L15">
        <f t="shared" si="3"/>
        <v>0.10389610389610382</v>
      </c>
    </row>
    <row r="16" spans="1:14" x14ac:dyDescent="0.45">
      <c r="A16" t="s">
        <v>4</v>
      </c>
      <c r="B16">
        <v>0.24199999999999999</v>
      </c>
      <c r="C16">
        <v>0.19800000000000001</v>
      </c>
      <c r="D16">
        <v>0.183</v>
      </c>
      <c r="E16">
        <v>0.17299999999999999</v>
      </c>
      <c r="F16">
        <v>0.159</v>
      </c>
      <c r="G16">
        <v>0.13200000000000001</v>
      </c>
      <c r="H16">
        <v>0.11600000000000001</v>
      </c>
      <c r="I16">
        <v>0.108</v>
      </c>
      <c r="K16">
        <f t="shared" si="2"/>
        <v>0.40246913580246924</v>
      </c>
      <c r="L16">
        <f t="shared" si="3"/>
        <v>0.20588235294117652</v>
      </c>
    </row>
    <row r="17" spans="1:12" x14ac:dyDescent="0.45">
      <c r="A17" t="s">
        <v>5</v>
      </c>
      <c r="B17">
        <v>0.217</v>
      </c>
      <c r="C17">
        <v>0.187</v>
      </c>
      <c r="D17">
        <v>0.16300000000000001</v>
      </c>
      <c r="E17">
        <v>0.151</v>
      </c>
      <c r="F17">
        <v>0.14199999999999999</v>
      </c>
      <c r="G17">
        <v>0.113</v>
      </c>
      <c r="H17">
        <v>0.10100000000000001</v>
      </c>
      <c r="I17">
        <v>9.4E-2</v>
      </c>
      <c r="K17">
        <f t="shared" si="2"/>
        <v>0.38176638176638178</v>
      </c>
      <c r="L17">
        <f t="shared" si="3"/>
        <v>0.18260869565217397</v>
      </c>
    </row>
    <row r="18" spans="1:12" x14ac:dyDescent="0.45">
      <c r="A18" t="s">
        <v>6</v>
      </c>
      <c r="B18">
        <v>4.7E-2</v>
      </c>
      <c r="C18">
        <v>4.2999999999999997E-2</v>
      </c>
      <c r="D18">
        <v>0.04</v>
      </c>
      <c r="E18">
        <v>3.7999999999999999E-2</v>
      </c>
      <c r="F18">
        <v>3.5999999999999997E-2</v>
      </c>
      <c r="G18">
        <v>3.1E-2</v>
      </c>
      <c r="H18">
        <v>2.7E-2</v>
      </c>
      <c r="I18">
        <v>2.4E-2</v>
      </c>
      <c r="K18">
        <f t="shared" si="2"/>
        <v>0.1454545454545455</v>
      </c>
      <c r="L18">
        <f t="shared" si="3"/>
        <v>0.22580645161290325</v>
      </c>
    </row>
    <row r="19" spans="1:12" x14ac:dyDescent="0.45">
      <c r="A19" t="s">
        <v>7</v>
      </c>
      <c r="B19">
        <v>0.20100000000000001</v>
      </c>
      <c r="C19">
        <v>0.14799999999999999</v>
      </c>
      <c r="D19">
        <v>0.13800000000000001</v>
      </c>
      <c r="E19">
        <v>0.13200000000000001</v>
      </c>
      <c r="F19">
        <v>0.127</v>
      </c>
      <c r="G19">
        <v>0.115</v>
      </c>
      <c r="H19">
        <v>0.10299999999999999</v>
      </c>
      <c r="I19">
        <v>0.10100000000000001</v>
      </c>
      <c r="K19">
        <f t="shared" si="2"/>
        <v>0.23863636363636365</v>
      </c>
      <c r="L19">
        <f t="shared" si="3"/>
        <v>0.14406779661016944</v>
      </c>
    </row>
    <row r="20" spans="1:12" x14ac:dyDescent="0.45">
      <c r="A20" t="s">
        <v>8</v>
      </c>
      <c r="B20">
        <v>0.33800000000000002</v>
      </c>
      <c r="C20">
        <v>0.29799999999999999</v>
      </c>
      <c r="D20">
        <v>0.26400000000000001</v>
      </c>
      <c r="E20">
        <v>0.246</v>
      </c>
      <c r="F20">
        <v>0.23400000000000001</v>
      </c>
      <c r="G20">
        <v>0.20300000000000001</v>
      </c>
      <c r="H20">
        <v>0.186</v>
      </c>
      <c r="I20">
        <v>0.17499999999999999</v>
      </c>
      <c r="K20">
        <f t="shared" si="2"/>
        <v>0.1633663366336634</v>
      </c>
      <c r="L20">
        <f t="shared" si="3"/>
        <v>0.15865384615384615</v>
      </c>
    </row>
    <row r="23" spans="1:12" x14ac:dyDescent="0.45">
      <c r="A23" t="s">
        <v>58</v>
      </c>
      <c r="B23" t="s">
        <v>10</v>
      </c>
      <c r="G23" t="s">
        <v>21</v>
      </c>
      <c r="H23" t="s">
        <v>22</v>
      </c>
      <c r="I23" t="s">
        <v>23</v>
      </c>
    </row>
    <row r="24" spans="1:12" x14ac:dyDescent="0.45">
      <c r="A24" t="s">
        <v>1</v>
      </c>
      <c r="B24">
        <v>0.10199999999999999</v>
      </c>
      <c r="C24">
        <v>4.7E-2</v>
      </c>
      <c r="D24">
        <v>3.3000000000000002E-2</v>
      </c>
      <c r="E24">
        <v>0.03</v>
      </c>
      <c r="F24">
        <v>2.7E-2</v>
      </c>
      <c r="G24">
        <v>1.9E-2</v>
      </c>
      <c r="H24">
        <v>1.7000000000000001E-2</v>
      </c>
      <c r="I24">
        <v>1.4999999999999999E-2</v>
      </c>
      <c r="K24">
        <f t="shared" ref="K24:K31" si="4">B2/B24</f>
        <v>2.5098039215686279</v>
      </c>
      <c r="L24">
        <f t="shared" ref="L24:L31" si="5">I2/I24</f>
        <v>1.0666666666666667</v>
      </c>
    </row>
    <row r="25" spans="1:12" x14ac:dyDescent="0.45">
      <c r="A25" t="s">
        <v>2</v>
      </c>
      <c r="B25">
        <v>0.16400000000000001</v>
      </c>
      <c r="C25">
        <v>0.125</v>
      </c>
      <c r="D25">
        <v>0.105</v>
      </c>
      <c r="E25">
        <v>8.4000000000000005E-2</v>
      </c>
      <c r="F25">
        <v>8.1000000000000003E-2</v>
      </c>
      <c r="G25">
        <v>6.0999999999999999E-2</v>
      </c>
      <c r="H25">
        <v>4.8000000000000001E-2</v>
      </c>
      <c r="I25">
        <v>0.04</v>
      </c>
      <c r="K25">
        <f t="shared" si="4"/>
        <v>1.4939024390243902</v>
      </c>
      <c r="L25">
        <f t="shared" si="5"/>
        <v>1.2250000000000001</v>
      </c>
    </row>
    <row r="26" spans="1:12" x14ac:dyDescent="0.45">
      <c r="A26" t="s">
        <v>3</v>
      </c>
      <c r="B26">
        <v>0.215</v>
      </c>
      <c r="C26">
        <v>0.14099999999999999</v>
      </c>
      <c r="D26">
        <v>0.11600000000000001</v>
      </c>
      <c r="E26">
        <v>0.112</v>
      </c>
      <c r="F26">
        <v>0.10199999999999999</v>
      </c>
      <c r="G26">
        <v>8.5999999999999993E-2</v>
      </c>
      <c r="H26">
        <v>7.1999999999999995E-2</v>
      </c>
      <c r="I26">
        <v>7.0000000000000007E-2</v>
      </c>
      <c r="K26">
        <f t="shared" si="4"/>
        <v>1.5953488372093025</v>
      </c>
      <c r="L26">
        <f t="shared" si="5"/>
        <v>1.0999999999999999</v>
      </c>
    </row>
    <row r="27" spans="1:12" x14ac:dyDescent="0.45">
      <c r="A27" t="s">
        <v>4</v>
      </c>
      <c r="B27">
        <v>0.24199999999999999</v>
      </c>
      <c r="C27">
        <v>0.19400000000000001</v>
      </c>
      <c r="D27">
        <v>0.182</v>
      </c>
      <c r="E27">
        <v>0.17899999999999999</v>
      </c>
      <c r="F27">
        <v>0.16200000000000001</v>
      </c>
      <c r="G27">
        <v>0.14000000000000001</v>
      </c>
      <c r="H27">
        <v>0.126</v>
      </c>
      <c r="I27">
        <v>0.122</v>
      </c>
      <c r="K27">
        <f t="shared" si="4"/>
        <v>1.6735537190082646</v>
      </c>
      <c r="L27">
        <f t="shared" si="5"/>
        <v>1.1147540983606559</v>
      </c>
    </row>
    <row r="28" spans="1:12" x14ac:dyDescent="0.45">
      <c r="A28" t="s">
        <v>5</v>
      </c>
      <c r="B28">
        <v>0.217</v>
      </c>
      <c r="C28">
        <v>0.18</v>
      </c>
      <c r="D28">
        <v>0.157</v>
      </c>
      <c r="E28">
        <v>0.14699999999999999</v>
      </c>
      <c r="F28">
        <v>0.13400000000000001</v>
      </c>
      <c r="G28">
        <v>0.107</v>
      </c>
      <c r="H28">
        <v>9.9000000000000005E-2</v>
      </c>
      <c r="I28">
        <v>9.7000000000000003E-2</v>
      </c>
      <c r="K28">
        <f t="shared" si="4"/>
        <v>1.6175115207373272</v>
      </c>
      <c r="L28">
        <f t="shared" si="5"/>
        <v>1.1855670103092784</v>
      </c>
    </row>
    <row r="29" spans="1:12" x14ac:dyDescent="0.45">
      <c r="A29" t="s">
        <v>6</v>
      </c>
      <c r="B29">
        <v>4.7E-2</v>
      </c>
      <c r="C29">
        <v>4.4999999999999998E-2</v>
      </c>
      <c r="D29">
        <v>4.3999999999999997E-2</v>
      </c>
      <c r="E29">
        <v>4.2000000000000003E-2</v>
      </c>
      <c r="F29">
        <v>4.1000000000000002E-2</v>
      </c>
      <c r="G29">
        <v>3.9E-2</v>
      </c>
      <c r="H29">
        <v>3.5999999999999997E-2</v>
      </c>
      <c r="I29">
        <v>3.5000000000000003E-2</v>
      </c>
      <c r="K29">
        <f t="shared" si="4"/>
        <v>1.1702127659574468</v>
      </c>
      <c r="L29">
        <f t="shared" si="5"/>
        <v>0.88571428571428568</v>
      </c>
    </row>
    <row r="30" spans="1:12" x14ac:dyDescent="0.45">
      <c r="A30" t="s">
        <v>7</v>
      </c>
      <c r="B30">
        <v>0.20100000000000001</v>
      </c>
      <c r="C30">
        <v>0.158</v>
      </c>
      <c r="D30">
        <v>0.158</v>
      </c>
      <c r="E30">
        <v>0.155</v>
      </c>
      <c r="F30">
        <v>0.154</v>
      </c>
      <c r="G30">
        <v>0.153</v>
      </c>
      <c r="H30">
        <v>0.153</v>
      </c>
      <c r="I30">
        <v>0.153</v>
      </c>
      <c r="K30">
        <f t="shared" si="4"/>
        <v>1.3134328358208955</v>
      </c>
      <c r="L30">
        <f t="shared" si="5"/>
        <v>0.7712418300653594</v>
      </c>
    </row>
    <row r="31" spans="1:12" x14ac:dyDescent="0.45">
      <c r="A31" t="s">
        <v>8</v>
      </c>
      <c r="B31">
        <v>0.33900000000000002</v>
      </c>
      <c r="C31">
        <v>0.29099999999999998</v>
      </c>
      <c r="D31">
        <v>0.25</v>
      </c>
      <c r="E31">
        <v>0.22900000000000001</v>
      </c>
      <c r="F31">
        <v>0.215</v>
      </c>
      <c r="G31">
        <v>0.17699999999999999</v>
      </c>
      <c r="H31">
        <v>0.158</v>
      </c>
      <c r="I31">
        <v>0.14799999999999999</v>
      </c>
      <c r="K31">
        <f t="shared" si="4"/>
        <v>1.191740412979351</v>
      </c>
      <c r="L31">
        <f t="shared" si="5"/>
        <v>1.4054054054054055</v>
      </c>
    </row>
    <row r="34" spans="1:7" x14ac:dyDescent="0.45">
      <c r="A34" t="s">
        <v>0</v>
      </c>
      <c r="B34">
        <v>0.441</v>
      </c>
      <c r="C34">
        <v>0.23899999999999999</v>
      </c>
      <c r="D34">
        <v>9.4E-2</v>
      </c>
      <c r="E34">
        <v>7.9000000000000001E-2</v>
      </c>
      <c r="F34">
        <v>6.7000000000000004E-2</v>
      </c>
      <c r="G34">
        <v>4.5999999999999999E-2</v>
      </c>
    </row>
    <row r="37" spans="1:7" x14ac:dyDescent="0.45">
      <c r="A37" t="s">
        <v>24</v>
      </c>
    </row>
    <row r="38" spans="1:7" x14ac:dyDescent="0.45">
      <c r="A38">
        <v>4.4999999999999998E-2</v>
      </c>
      <c r="B38">
        <v>0.04</v>
      </c>
      <c r="C38">
        <v>3.5999999999999997E-2</v>
      </c>
      <c r="D38">
        <v>3.2000000000000001E-2</v>
      </c>
    </row>
    <row r="39" spans="1:7" x14ac:dyDescent="0.45">
      <c r="A39">
        <v>0.1</v>
      </c>
      <c r="B39">
        <v>9.4E-2</v>
      </c>
      <c r="C39">
        <v>8.5999999999999993E-2</v>
      </c>
      <c r="D39">
        <v>8.3000000000000004E-2</v>
      </c>
    </row>
    <row r="40" spans="1:7" x14ac:dyDescent="0.45">
      <c r="A40">
        <v>0.129</v>
      </c>
      <c r="B40">
        <v>0.12</v>
      </c>
      <c r="C40">
        <v>0.115</v>
      </c>
      <c r="D40">
        <v>0.108</v>
      </c>
    </row>
    <row r="41" spans="1:7" x14ac:dyDescent="0.45">
      <c r="A41">
        <v>0.20499999999999999</v>
      </c>
      <c r="B41">
        <v>0.19800000000000001</v>
      </c>
      <c r="C41">
        <v>0.18</v>
      </c>
      <c r="D41">
        <v>0.17599999999999999</v>
      </c>
    </row>
    <row r="42" spans="1:7" x14ac:dyDescent="0.45">
      <c r="A42">
        <v>0.191</v>
      </c>
      <c r="B42">
        <v>0.17599999999999999</v>
      </c>
      <c r="C42">
        <v>0.16900000000000001</v>
      </c>
      <c r="D42">
        <v>0.16400000000000001</v>
      </c>
    </row>
    <row r="43" spans="1:7" x14ac:dyDescent="0.45">
      <c r="A43">
        <v>4.1000000000000002E-2</v>
      </c>
      <c r="B43">
        <v>0.04</v>
      </c>
      <c r="C43">
        <v>3.9E-2</v>
      </c>
      <c r="D43">
        <v>3.7999999999999999E-2</v>
      </c>
    </row>
    <row r="44" spans="1:7" x14ac:dyDescent="0.45">
      <c r="A44">
        <v>0.27500000000000002</v>
      </c>
      <c r="B44">
        <v>0.26600000000000001</v>
      </c>
      <c r="C44">
        <v>0.25900000000000001</v>
      </c>
      <c r="D44">
        <v>0.251</v>
      </c>
    </row>
    <row r="47" spans="1:7" x14ac:dyDescent="0.45">
      <c r="A47">
        <v>6.0999999999999999E-2</v>
      </c>
      <c r="B47">
        <v>5.7000000000000002E-2</v>
      </c>
      <c r="C47">
        <v>5.2999999999999999E-2</v>
      </c>
      <c r="D47">
        <v>0.05</v>
      </c>
    </row>
    <row r="48" spans="1:7" x14ac:dyDescent="0.45">
      <c r="A48">
        <v>0.152</v>
      </c>
      <c r="B48">
        <v>0.14899999999999999</v>
      </c>
      <c r="C48">
        <v>0.14699999999999999</v>
      </c>
      <c r="D48">
        <v>0.14399999999999999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G1" workbookViewId="0">
      <selection activeCell="N3" sqref="N3:N9"/>
    </sheetView>
  </sheetViews>
  <sheetFormatPr defaultRowHeight="14.25" x14ac:dyDescent="0.45"/>
  <sheetData>
    <row r="1" spans="1:14" x14ac:dyDescent="0.45">
      <c r="A1" t="s">
        <v>9</v>
      </c>
      <c r="B1" t="s">
        <v>10</v>
      </c>
      <c r="G1" t="s">
        <v>21</v>
      </c>
      <c r="H1" t="s">
        <v>22</v>
      </c>
      <c r="I1" t="s">
        <v>23</v>
      </c>
    </row>
    <row r="2" spans="1:14" x14ac:dyDescent="0.45">
      <c r="A2" t="s">
        <v>1</v>
      </c>
      <c r="B2">
        <v>0.41299999999999998</v>
      </c>
      <c r="C2">
        <v>0.19700000000000001</v>
      </c>
      <c r="D2">
        <v>0.14099999999999999</v>
      </c>
      <c r="E2">
        <v>0.108</v>
      </c>
      <c r="F2">
        <v>7.3999999999999996E-2</v>
      </c>
      <c r="G2">
        <v>2.7E-2</v>
      </c>
      <c r="H2">
        <v>1.4999999999999999E-2</v>
      </c>
      <c r="I2">
        <v>0.01</v>
      </c>
      <c r="K2">
        <v>5.0999999999999997E-2</v>
      </c>
      <c r="L2">
        <f>1-K2/B2</f>
        <v>0.87651331719128334</v>
      </c>
      <c r="M2">
        <v>2E-3</v>
      </c>
      <c r="N2">
        <f>1-M2/I2</f>
        <v>0.8</v>
      </c>
    </row>
    <row r="3" spans="1:14" x14ac:dyDescent="0.45">
      <c r="A3" t="s">
        <v>2</v>
      </c>
      <c r="B3">
        <v>0.377</v>
      </c>
      <c r="C3">
        <v>0.28499999999999998</v>
      </c>
      <c r="D3">
        <v>0.24</v>
      </c>
      <c r="E3">
        <v>0.16600000000000001</v>
      </c>
      <c r="F3">
        <v>0.13200000000000001</v>
      </c>
      <c r="G3">
        <v>7.0999999999999994E-2</v>
      </c>
      <c r="H3">
        <v>4.2999999999999997E-2</v>
      </c>
      <c r="I3">
        <v>0.03</v>
      </c>
      <c r="K3">
        <v>0.107</v>
      </c>
      <c r="L3">
        <f t="shared" ref="L3:L9" si="0">1-K3/B3</f>
        <v>0.71618037135278523</v>
      </c>
      <c r="M3">
        <v>1.4999999999999999E-2</v>
      </c>
      <c r="N3">
        <f t="shared" ref="N3:N9" si="1">1-M3/I3</f>
        <v>0.5</v>
      </c>
    </row>
    <row r="4" spans="1:14" x14ac:dyDescent="0.45">
      <c r="A4" t="s">
        <v>3</v>
      </c>
      <c r="B4">
        <v>0.46</v>
      </c>
      <c r="C4">
        <v>0.20899999999999999</v>
      </c>
      <c r="D4">
        <v>0.189</v>
      </c>
      <c r="E4">
        <v>0.18</v>
      </c>
      <c r="F4">
        <v>0.17199999999999999</v>
      </c>
      <c r="G4">
        <v>0.11899999999999999</v>
      </c>
      <c r="H4">
        <v>0.09</v>
      </c>
      <c r="I4">
        <v>8.2000000000000003E-2</v>
      </c>
      <c r="K4">
        <v>0.18</v>
      </c>
      <c r="L4">
        <f t="shared" si="0"/>
        <v>0.60869565217391308</v>
      </c>
      <c r="M4">
        <v>4.1000000000000002E-2</v>
      </c>
      <c r="N4">
        <f t="shared" si="1"/>
        <v>0.5</v>
      </c>
    </row>
    <row r="5" spans="1:14" x14ac:dyDescent="0.45">
      <c r="A5" t="s">
        <v>4</v>
      </c>
      <c r="B5">
        <v>0.46700000000000003</v>
      </c>
      <c r="C5">
        <v>0.34100000000000003</v>
      </c>
      <c r="D5">
        <v>0.27200000000000002</v>
      </c>
      <c r="E5">
        <v>0.246</v>
      </c>
      <c r="F5">
        <v>0.22500000000000001</v>
      </c>
      <c r="G5">
        <v>0.154</v>
      </c>
      <c r="H5">
        <v>0.11600000000000001</v>
      </c>
      <c r="I5">
        <v>9.8000000000000004E-2</v>
      </c>
      <c r="K5">
        <v>0.14499999999999999</v>
      </c>
      <c r="L5">
        <f t="shared" si="0"/>
        <v>0.68950749464668104</v>
      </c>
      <c r="M5">
        <v>0.04</v>
      </c>
      <c r="N5">
        <f t="shared" si="1"/>
        <v>0.59183673469387754</v>
      </c>
    </row>
    <row r="6" spans="1:14" x14ac:dyDescent="0.45">
      <c r="A6" t="s">
        <v>5</v>
      </c>
      <c r="B6">
        <v>0.42899999999999999</v>
      </c>
      <c r="C6">
        <v>0.371</v>
      </c>
      <c r="D6">
        <v>0.313</v>
      </c>
      <c r="E6">
        <v>0.28699999999999998</v>
      </c>
      <c r="F6">
        <v>0.23699999999999999</v>
      </c>
      <c r="G6">
        <v>0.17699999999999999</v>
      </c>
      <c r="H6">
        <v>0.14099999999999999</v>
      </c>
      <c r="I6">
        <v>0.125</v>
      </c>
      <c r="K6">
        <v>0.18</v>
      </c>
      <c r="L6">
        <f t="shared" si="0"/>
        <v>0.58041958041958042</v>
      </c>
      <c r="M6">
        <v>5.8999999999999997E-2</v>
      </c>
      <c r="N6">
        <f t="shared" si="1"/>
        <v>0.52800000000000002</v>
      </c>
    </row>
    <row r="7" spans="1:14" ht="15.4" customHeight="1" x14ac:dyDescent="0.45">
      <c r="A7" t="s">
        <v>6</v>
      </c>
      <c r="B7">
        <v>5.8000000000000003E-2</v>
      </c>
      <c r="C7">
        <v>5.6000000000000001E-2</v>
      </c>
      <c r="D7">
        <v>5.3999999999999999E-2</v>
      </c>
      <c r="E7">
        <v>5.1999999999999998E-2</v>
      </c>
      <c r="F7">
        <v>5.0999999999999997E-2</v>
      </c>
      <c r="G7">
        <v>4.5999999999999999E-2</v>
      </c>
      <c r="H7">
        <v>4.2000000000000003E-2</v>
      </c>
      <c r="I7">
        <v>3.9E-2</v>
      </c>
      <c r="K7">
        <v>0.03</v>
      </c>
      <c r="L7">
        <f t="shared" si="0"/>
        <v>0.48275862068965525</v>
      </c>
      <c r="M7">
        <v>0.01</v>
      </c>
      <c r="N7">
        <f t="shared" si="1"/>
        <v>0.74358974358974361</v>
      </c>
    </row>
    <row r="8" spans="1:14" x14ac:dyDescent="0.45">
      <c r="A8" t="s">
        <v>7</v>
      </c>
      <c r="B8">
        <v>0.54800000000000004</v>
      </c>
      <c r="C8">
        <v>0.47499999999999998</v>
      </c>
      <c r="D8">
        <v>0.441</v>
      </c>
      <c r="E8">
        <v>0.41099999999999998</v>
      </c>
      <c r="F8">
        <v>0.39</v>
      </c>
      <c r="G8">
        <v>0.33800000000000002</v>
      </c>
      <c r="H8">
        <v>0.29699999999999999</v>
      </c>
      <c r="I8">
        <v>0.28000000000000003</v>
      </c>
      <c r="K8">
        <v>0.16600000000000001</v>
      </c>
      <c r="L8">
        <f t="shared" si="0"/>
        <v>0.6970802919708029</v>
      </c>
      <c r="M8">
        <v>0.08</v>
      </c>
      <c r="N8">
        <f t="shared" si="1"/>
        <v>0.7142857142857143</v>
      </c>
    </row>
    <row r="9" spans="1:14" x14ac:dyDescent="0.45">
      <c r="A9" t="s">
        <v>8</v>
      </c>
      <c r="B9">
        <v>0.436</v>
      </c>
      <c r="C9">
        <v>0.40300000000000002</v>
      </c>
      <c r="D9">
        <v>0.4</v>
      </c>
      <c r="E9">
        <v>0.36799999999999999</v>
      </c>
      <c r="F9">
        <v>0.35099999999999998</v>
      </c>
      <c r="G9">
        <v>0.311</v>
      </c>
      <c r="H9">
        <v>0.28199999999999997</v>
      </c>
      <c r="I9">
        <v>0.25900000000000001</v>
      </c>
      <c r="K9">
        <v>0.247</v>
      </c>
      <c r="L9">
        <f t="shared" si="0"/>
        <v>0.4334862385321101</v>
      </c>
      <c r="M9">
        <v>0.115</v>
      </c>
      <c r="N9">
        <f t="shared" si="1"/>
        <v>0.55598455598455598</v>
      </c>
    </row>
    <row r="12" spans="1:14" x14ac:dyDescent="0.45">
      <c r="A12" t="s">
        <v>0</v>
      </c>
      <c r="B12">
        <v>0.48499999999999999</v>
      </c>
      <c r="C12">
        <v>0.34</v>
      </c>
      <c r="D12">
        <v>0.106</v>
      </c>
      <c r="E12">
        <v>8.2000000000000003E-2</v>
      </c>
      <c r="F12">
        <v>6.9000000000000006E-2</v>
      </c>
      <c r="G12">
        <v>3.6999999999999998E-2</v>
      </c>
      <c r="H12">
        <v>2.5999999999999999E-2</v>
      </c>
      <c r="I12">
        <v>0.02</v>
      </c>
    </row>
    <row r="15" spans="1:14" x14ac:dyDescent="0.45">
      <c r="A15">
        <v>5.8999999999999997E-2</v>
      </c>
      <c r="B15">
        <v>4.8000000000000001E-2</v>
      </c>
      <c r="C15">
        <v>3.9E-2</v>
      </c>
      <c r="D15">
        <v>3.2000000000000001E-2</v>
      </c>
    </row>
    <row r="16" spans="1:14" x14ac:dyDescent="0.45">
      <c r="A16">
        <v>0.115</v>
      </c>
      <c r="B16">
        <v>0.10299999999999999</v>
      </c>
      <c r="C16">
        <v>8.5999999999999993E-2</v>
      </c>
      <c r="D16">
        <v>0.08</v>
      </c>
    </row>
    <row r="17" spans="1:4" x14ac:dyDescent="0.45">
      <c r="A17">
        <v>0.14899999999999999</v>
      </c>
      <c r="B17">
        <v>0.13600000000000001</v>
      </c>
      <c r="C17">
        <v>0.13</v>
      </c>
      <c r="D17">
        <v>0.123</v>
      </c>
    </row>
    <row r="18" spans="1:4" x14ac:dyDescent="0.45">
      <c r="A18">
        <v>0.19400000000000001</v>
      </c>
      <c r="B18">
        <v>0.18099999999999999</v>
      </c>
      <c r="C18">
        <v>0.17100000000000001</v>
      </c>
      <c r="D18">
        <v>0.161</v>
      </c>
    </row>
    <row r="19" spans="1:4" x14ac:dyDescent="0.45">
      <c r="A19">
        <v>0.219</v>
      </c>
      <c r="B19">
        <v>0.20499999999999999</v>
      </c>
      <c r="C19">
        <v>0.19500000000000001</v>
      </c>
      <c r="D19">
        <v>0.184</v>
      </c>
    </row>
    <row r="20" spans="1:4" x14ac:dyDescent="0.45">
      <c r="A20">
        <v>0.05</v>
      </c>
      <c r="B20">
        <v>4.8000000000000001E-2</v>
      </c>
      <c r="C20">
        <v>4.8000000000000001E-2</v>
      </c>
      <c r="D20">
        <v>4.7E-2</v>
      </c>
    </row>
    <row r="21" spans="1:4" x14ac:dyDescent="0.45">
      <c r="A21">
        <v>0.34</v>
      </c>
      <c r="B21">
        <v>0.33100000000000002</v>
      </c>
      <c r="C21">
        <v>0.32100000000000001</v>
      </c>
      <c r="D21">
        <v>0.315</v>
      </c>
    </row>
    <row r="24" spans="1:4" x14ac:dyDescent="0.45">
      <c r="A24">
        <v>5.6000000000000001E-2</v>
      </c>
      <c r="B24">
        <v>5.0999999999999997E-2</v>
      </c>
      <c r="C24">
        <v>4.4999999999999998E-2</v>
      </c>
      <c r="D24">
        <v>0.04</v>
      </c>
    </row>
    <row r="25" spans="1:4" x14ac:dyDescent="0.45">
      <c r="A25">
        <v>0.371</v>
      </c>
      <c r="B25">
        <v>0.36</v>
      </c>
      <c r="C25">
        <v>0.35199999999999998</v>
      </c>
      <c r="D25">
        <v>0.34399999999999997</v>
      </c>
    </row>
    <row r="28" spans="1:4" x14ac:dyDescent="0.45">
      <c r="A28">
        <v>2.4E-2</v>
      </c>
      <c r="B28">
        <v>2.1999999999999999E-2</v>
      </c>
      <c r="C28">
        <v>1.9E-2</v>
      </c>
      <c r="D28">
        <v>1.7000000000000001E-2</v>
      </c>
    </row>
    <row r="29" spans="1:4" x14ac:dyDescent="0.45">
      <c r="A29">
        <v>6.8000000000000005E-2</v>
      </c>
      <c r="B29">
        <v>0.06</v>
      </c>
      <c r="C29">
        <v>5.1999999999999998E-2</v>
      </c>
      <c r="D29">
        <v>4.8000000000000001E-2</v>
      </c>
    </row>
    <row r="30" spans="1:4" x14ac:dyDescent="0.45">
      <c r="A30">
        <v>0.11600000000000001</v>
      </c>
      <c r="B30">
        <v>0.112</v>
      </c>
      <c r="C30">
        <v>0.109</v>
      </c>
      <c r="D30">
        <v>9.8000000000000004E-2</v>
      </c>
    </row>
    <row r="31" spans="1:4" x14ac:dyDescent="0.45">
      <c r="A31">
        <v>0.14799999999999999</v>
      </c>
      <c r="B31">
        <v>0.13300000000000001</v>
      </c>
      <c r="C31">
        <v>0.128</v>
      </c>
      <c r="D31">
        <v>0.124</v>
      </c>
    </row>
    <row r="32" spans="1:4" x14ac:dyDescent="0.45">
      <c r="A32">
        <v>0.17100000000000001</v>
      </c>
      <c r="B32">
        <v>0.152</v>
      </c>
      <c r="C32">
        <v>0.14799999999999999</v>
      </c>
      <c r="D32">
        <v>0.14399999999999999</v>
      </c>
    </row>
    <row r="33" spans="1:4" x14ac:dyDescent="0.45">
      <c r="A33">
        <v>4.4999999999999998E-2</v>
      </c>
      <c r="B33">
        <v>4.3999999999999997E-2</v>
      </c>
      <c r="C33">
        <v>4.2999999999999997E-2</v>
      </c>
      <c r="D33">
        <v>4.2000000000000003E-2</v>
      </c>
    </row>
    <row r="34" spans="1:4" x14ac:dyDescent="0.45">
      <c r="A34">
        <v>0.30599999999999999</v>
      </c>
      <c r="B34">
        <v>0.29899999999999999</v>
      </c>
      <c r="C34">
        <v>0.29099999999999998</v>
      </c>
      <c r="D34">
        <v>0.28799999999999998</v>
      </c>
    </row>
    <row r="37" spans="1:4" x14ac:dyDescent="0.45">
      <c r="A37">
        <v>3.4000000000000002E-2</v>
      </c>
      <c r="B37">
        <v>3.2000000000000001E-2</v>
      </c>
      <c r="C37">
        <v>0.03</v>
      </c>
      <c r="D37">
        <v>2.8000000000000001E-2</v>
      </c>
    </row>
    <row r="38" spans="1:4" x14ac:dyDescent="0.45">
      <c r="A38">
        <v>0.33300000000000002</v>
      </c>
      <c r="B38">
        <v>0.30499999999999999</v>
      </c>
      <c r="C38">
        <v>0.30199999999999999</v>
      </c>
      <c r="D38">
        <v>0.29899999999999999</v>
      </c>
    </row>
    <row r="40" spans="1:4" x14ac:dyDescent="0.45">
      <c r="A40">
        <v>1.4E-2</v>
      </c>
      <c r="B40">
        <v>1.2999999999999999E-2</v>
      </c>
      <c r="C40">
        <v>1.2E-2</v>
      </c>
      <c r="D40">
        <v>1.0999999999999999E-2</v>
      </c>
    </row>
    <row r="41" spans="1:4" x14ac:dyDescent="0.45">
      <c r="A41">
        <v>3.9E-2</v>
      </c>
      <c r="B41">
        <v>3.5999999999999997E-2</v>
      </c>
      <c r="C41">
        <v>3.4000000000000002E-2</v>
      </c>
      <c r="D41">
        <v>3.2000000000000001E-2</v>
      </c>
    </row>
    <row r="42" spans="1:4" x14ac:dyDescent="0.45">
      <c r="A42">
        <v>8.7999999999999995E-2</v>
      </c>
      <c r="B42">
        <v>8.6999999999999994E-2</v>
      </c>
      <c r="C42">
        <v>8.5000000000000006E-2</v>
      </c>
      <c r="D42">
        <v>8.4000000000000005E-2</v>
      </c>
    </row>
    <row r="43" spans="1:4" x14ac:dyDescent="0.45">
      <c r="A43">
        <v>0.112</v>
      </c>
      <c r="B43">
        <v>0.109</v>
      </c>
      <c r="C43">
        <v>0.10199999999999999</v>
      </c>
      <c r="D43">
        <v>0.1</v>
      </c>
    </row>
    <row r="44" spans="1:4" x14ac:dyDescent="0.45">
      <c r="A44">
        <v>0.13700000000000001</v>
      </c>
      <c r="B44">
        <v>0.13400000000000001</v>
      </c>
      <c r="C44">
        <v>0.13200000000000001</v>
      </c>
      <c r="D44">
        <v>0.127</v>
      </c>
    </row>
    <row r="45" spans="1:4" x14ac:dyDescent="0.45">
      <c r="A45">
        <v>4.1000000000000002E-2</v>
      </c>
      <c r="B45">
        <v>4.1000000000000002E-2</v>
      </c>
      <c r="C45">
        <v>0.04</v>
      </c>
      <c r="D45">
        <v>0.04</v>
      </c>
    </row>
    <row r="46" spans="1:4" x14ac:dyDescent="0.45">
      <c r="A46">
        <v>0.27500000000000002</v>
      </c>
      <c r="B46">
        <v>0.27200000000000002</v>
      </c>
      <c r="C46">
        <v>0.26700000000000002</v>
      </c>
      <c r="D46">
        <v>0.26200000000000001</v>
      </c>
    </row>
    <row r="49" spans="1:4" x14ac:dyDescent="0.45">
      <c r="A49">
        <v>2.4E-2</v>
      </c>
      <c r="B49">
        <v>2.3E-2</v>
      </c>
      <c r="C49">
        <v>2.1999999999999999E-2</v>
      </c>
      <c r="D49">
        <v>2.1000000000000001E-2</v>
      </c>
    </row>
    <row r="50" spans="1:4" x14ac:dyDescent="0.45">
      <c r="A50">
        <v>0.29499999999999998</v>
      </c>
      <c r="B50">
        <v>0.29199999999999998</v>
      </c>
      <c r="C50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7" sqref="G7"/>
    </sheetView>
  </sheetViews>
  <sheetFormatPr defaultRowHeight="14.25" x14ac:dyDescent="0.45"/>
  <cols>
    <col min="2" max="2" width="12.1328125" customWidth="1"/>
    <col min="3" max="3" width="13.1328125" customWidth="1"/>
  </cols>
  <sheetData>
    <row r="1" spans="1:5" x14ac:dyDescent="0.45">
      <c r="A1" t="s">
        <v>9</v>
      </c>
      <c r="B1" t="s">
        <v>11</v>
      </c>
      <c r="C1" t="s">
        <v>12</v>
      </c>
      <c r="D1" t="s">
        <v>13</v>
      </c>
    </row>
    <row r="2" spans="1:5" x14ac:dyDescent="0.45">
      <c r="A2" t="s">
        <v>1</v>
      </c>
      <c r="B2">
        <v>28.943000000000001</v>
      </c>
      <c r="C2">
        <v>1.8660000000000001</v>
      </c>
      <c r="D2">
        <v>0.372</v>
      </c>
      <c r="E2">
        <f>B2/C2</f>
        <v>15.510718113612004</v>
      </c>
    </row>
    <row r="3" spans="1:5" x14ac:dyDescent="0.45">
      <c r="A3" t="s">
        <v>2</v>
      </c>
      <c r="B3">
        <v>24.053999999999998</v>
      </c>
      <c r="C3">
        <v>2.383</v>
      </c>
      <c r="D3">
        <v>0.41799999999999998</v>
      </c>
      <c r="E3">
        <f t="shared" ref="E3:E9" si="0">B3/C3</f>
        <v>10.093999160721779</v>
      </c>
    </row>
    <row r="4" spans="1:5" x14ac:dyDescent="0.45">
      <c r="A4" t="s">
        <v>14</v>
      </c>
      <c r="B4">
        <v>30.844000000000001</v>
      </c>
      <c r="C4">
        <v>1.9179999999999999</v>
      </c>
      <c r="D4">
        <v>0.33800000000000002</v>
      </c>
      <c r="E4">
        <f t="shared" si="0"/>
        <v>16.081334723670491</v>
      </c>
    </row>
    <row r="5" spans="1:5" x14ac:dyDescent="0.45">
      <c r="A5" t="s">
        <v>4</v>
      </c>
      <c r="B5">
        <v>9.8529999999999998</v>
      </c>
      <c r="C5">
        <v>2.641</v>
      </c>
      <c r="D5">
        <v>0.47099999999999997</v>
      </c>
      <c r="E5">
        <f t="shared" si="0"/>
        <v>3.7307837940174173</v>
      </c>
    </row>
    <row r="6" spans="1:5" x14ac:dyDescent="0.45">
      <c r="A6" t="s">
        <v>5</v>
      </c>
      <c r="B6">
        <v>19.241</v>
      </c>
      <c r="C6">
        <v>3.24</v>
      </c>
      <c r="D6">
        <v>0.46500000000000002</v>
      </c>
      <c r="E6">
        <f t="shared" si="0"/>
        <v>5.9385802469135793</v>
      </c>
    </row>
    <row r="7" spans="1:5" x14ac:dyDescent="0.45">
      <c r="A7" t="s">
        <v>6</v>
      </c>
      <c r="B7">
        <v>31.974</v>
      </c>
      <c r="C7">
        <v>3</v>
      </c>
      <c r="D7">
        <v>0.30099999999999999</v>
      </c>
      <c r="E7">
        <f t="shared" si="0"/>
        <v>10.657999999999999</v>
      </c>
    </row>
    <row r="8" spans="1:5" x14ac:dyDescent="0.45">
      <c r="A8" t="s">
        <v>7</v>
      </c>
      <c r="B8">
        <v>704.07399999999996</v>
      </c>
      <c r="C8">
        <v>2.04</v>
      </c>
      <c r="D8">
        <v>0.501</v>
      </c>
      <c r="E8">
        <f t="shared" si="0"/>
        <v>345.13431372549019</v>
      </c>
    </row>
    <row r="9" spans="1:5" x14ac:dyDescent="0.45">
      <c r="A9" t="s">
        <v>15</v>
      </c>
      <c r="B9">
        <v>16.835999999999999</v>
      </c>
      <c r="C9">
        <v>2.83</v>
      </c>
      <c r="D9">
        <v>0.39</v>
      </c>
      <c r="E9">
        <f t="shared" si="0"/>
        <v>5.9491166077738509</v>
      </c>
    </row>
    <row r="12" spans="1:5" x14ac:dyDescent="0.45">
      <c r="A12" t="s">
        <v>0</v>
      </c>
      <c r="B12">
        <v>77.947999999999993</v>
      </c>
      <c r="C12">
        <v>4.3170000000000002</v>
      </c>
      <c r="D12">
        <v>0.55700000000000005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I3" sqref="I3:I6"/>
    </sheetView>
  </sheetViews>
  <sheetFormatPr defaultRowHeight="14.25" x14ac:dyDescent="0.45"/>
  <cols>
    <col min="1" max="1" width="11.3984375" customWidth="1"/>
  </cols>
  <sheetData>
    <row r="1" spans="1:14" x14ac:dyDescent="0.45">
      <c r="A1" t="s">
        <v>9</v>
      </c>
      <c r="B1" t="s">
        <v>17</v>
      </c>
      <c r="C1" t="s">
        <v>16</v>
      </c>
      <c r="D1" t="s">
        <v>18</v>
      </c>
      <c r="E1" t="s">
        <v>19</v>
      </c>
      <c r="F1" t="s">
        <v>20</v>
      </c>
    </row>
    <row r="2" spans="1:14" x14ac:dyDescent="0.45">
      <c r="A2" t="s">
        <v>1</v>
      </c>
      <c r="B2">
        <v>30.8</v>
      </c>
      <c r="C2">
        <v>27.2</v>
      </c>
      <c r="D2">
        <v>14.6</v>
      </c>
      <c r="E2">
        <v>10</v>
      </c>
      <c r="F2">
        <v>6.9</v>
      </c>
      <c r="H2">
        <f>F2/B2</f>
        <v>0.22402597402597405</v>
      </c>
      <c r="I2">
        <f>B2/F2</f>
        <v>4.4637681159420293</v>
      </c>
      <c r="J2">
        <f>1000000/B2</f>
        <v>32467.532467532466</v>
      </c>
      <c r="K2">
        <f t="shared" ref="K2:K6" si="0">1000000/C2</f>
        <v>36764.705882352944</v>
      </c>
      <c r="L2">
        <f t="shared" ref="L2:L6" si="1">1000000/D2</f>
        <v>68493.150684931505</v>
      </c>
      <c r="M2">
        <f t="shared" ref="M2:M6" si="2">1000000/E2</f>
        <v>100000</v>
      </c>
      <c r="N2">
        <f t="shared" ref="N2:N6" si="3">1000000/F2</f>
        <v>144927.53623188406</v>
      </c>
    </row>
    <row r="3" spans="1:14" x14ac:dyDescent="0.45">
      <c r="A3" t="s">
        <v>2</v>
      </c>
      <c r="B3">
        <v>55.7</v>
      </c>
      <c r="C3">
        <v>27.9</v>
      </c>
      <c r="D3">
        <v>22.5</v>
      </c>
      <c r="E3">
        <v>17.5</v>
      </c>
      <c r="F3">
        <v>12.5</v>
      </c>
      <c r="H3">
        <f t="shared" ref="H3:H6" si="4">F3/B3</f>
        <v>0.2244165170556553</v>
      </c>
      <c r="I3">
        <f t="shared" ref="I3:I6" si="5">B3/F3</f>
        <v>4.4560000000000004</v>
      </c>
      <c r="J3">
        <f t="shared" ref="J3:J6" si="6">1000000/B3</f>
        <v>17953.321364452422</v>
      </c>
      <c r="K3">
        <f t="shared" si="0"/>
        <v>35842.293906810039</v>
      </c>
      <c r="L3">
        <f t="shared" si="1"/>
        <v>44444.444444444445</v>
      </c>
      <c r="M3">
        <f t="shared" si="2"/>
        <v>57142.857142857145</v>
      </c>
      <c r="N3">
        <f t="shared" si="3"/>
        <v>80000</v>
      </c>
    </row>
    <row r="4" spans="1:14" x14ac:dyDescent="0.45">
      <c r="A4" t="s">
        <v>3</v>
      </c>
      <c r="B4">
        <v>52.4</v>
      </c>
      <c r="C4">
        <v>31.9</v>
      </c>
      <c r="D4">
        <v>23.3</v>
      </c>
      <c r="E4">
        <v>22.1</v>
      </c>
      <c r="F4">
        <v>17.3</v>
      </c>
      <c r="H4">
        <f t="shared" si="4"/>
        <v>0.33015267175572521</v>
      </c>
      <c r="I4">
        <f t="shared" si="5"/>
        <v>3.0289017341040458</v>
      </c>
      <c r="J4">
        <f t="shared" si="6"/>
        <v>19083.969465648857</v>
      </c>
      <c r="K4">
        <f t="shared" si="0"/>
        <v>31347.962382445141</v>
      </c>
      <c r="L4">
        <f t="shared" si="1"/>
        <v>42918.454935622314</v>
      </c>
      <c r="M4">
        <f t="shared" si="2"/>
        <v>45248.868778280543</v>
      </c>
      <c r="N4">
        <f t="shared" si="3"/>
        <v>57803.468208092483</v>
      </c>
    </row>
    <row r="5" spans="1:14" x14ac:dyDescent="0.45">
      <c r="A5" t="s">
        <v>4</v>
      </c>
      <c r="B5">
        <v>38</v>
      </c>
      <c r="C5">
        <v>36.200000000000003</v>
      </c>
      <c r="D5">
        <v>22.5</v>
      </c>
      <c r="E5">
        <v>14.5</v>
      </c>
      <c r="F5">
        <v>9.8000000000000007</v>
      </c>
      <c r="H5">
        <f t="shared" si="4"/>
        <v>0.25789473684210529</v>
      </c>
      <c r="I5">
        <f t="shared" si="5"/>
        <v>3.8775510204081631</v>
      </c>
      <c r="J5">
        <f t="shared" si="6"/>
        <v>26315.78947368421</v>
      </c>
      <c r="K5">
        <f t="shared" si="0"/>
        <v>27624.30939226519</v>
      </c>
      <c r="L5">
        <f t="shared" si="1"/>
        <v>44444.444444444445</v>
      </c>
      <c r="M5">
        <f t="shared" si="2"/>
        <v>68965.517241379304</v>
      </c>
      <c r="N5">
        <f t="shared" si="3"/>
        <v>102040.81632653061</v>
      </c>
    </row>
    <row r="6" spans="1:14" x14ac:dyDescent="0.45">
      <c r="A6" t="s">
        <v>5</v>
      </c>
      <c r="B6">
        <v>77.3</v>
      </c>
      <c r="C6">
        <v>35.6</v>
      </c>
      <c r="D6">
        <v>26.9</v>
      </c>
      <c r="E6">
        <v>18.7</v>
      </c>
      <c r="F6">
        <v>13</v>
      </c>
      <c r="H6">
        <f t="shared" si="4"/>
        <v>0.16817593790426907</v>
      </c>
      <c r="I6">
        <f t="shared" si="5"/>
        <v>5.9461538461538463</v>
      </c>
      <c r="J6">
        <f t="shared" si="6"/>
        <v>12936.610608020699</v>
      </c>
      <c r="K6">
        <f t="shared" si="0"/>
        <v>28089.887640449437</v>
      </c>
      <c r="L6">
        <f t="shared" si="1"/>
        <v>37174.72118959108</v>
      </c>
      <c r="M6">
        <f t="shared" si="2"/>
        <v>53475.935828877009</v>
      </c>
      <c r="N6">
        <f t="shared" si="3"/>
        <v>76923.076923076922</v>
      </c>
    </row>
    <row r="7" spans="1:14" x14ac:dyDescent="0.45">
      <c r="A7" t="s">
        <v>6</v>
      </c>
      <c r="E7">
        <v>19.8</v>
      </c>
      <c r="F7">
        <v>11</v>
      </c>
    </row>
    <row r="8" spans="1:14" x14ac:dyDescent="0.45">
      <c r="A8" t="s">
        <v>7</v>
      </c>
      <c r="E8">
        <v>61.9</v>
      </c>
      <c r="F8">
        <v>40.200000000000003</v>
      </c>
    </row>
    <row r="9" spans="1:14" x14ac:dyDescent="0.45">
      <c r="A9" t="s">
        <v>8</v>
      </c>
      <c r="F9">
        <v>25</v>
      </c>
    </row>
    <row r="11" spans="1:14" x14ac:dyDescent="0.45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14" x14ac:dyDescent="0.45">
      <c r="A13" t="s">
        <v>9</v>
      </c>
      <c r="B13" t="s">
        <v>17</v>
      </c>
      <c r="C13" t="s">
        <v>16</v>
      </c>
      <c r="D13" t="s">
        <v>18</v>
      </c>
      <c r="E13" t="s">
        <v>19</v>
      </c>
      <c r="F13" t="s">
        <v>20</v>
      </c>
    </row>
    <row r="14" spans="1:14" x14ac:dyDescent="0.45">
      <c r="A14" t="s">
        <v>1</v>
      </c>
      <c r="B14">
        <v>34.299999999999997</v>
      </c>
      <c r="C14">
        <v>23.7</v>
      </c>
      <c r="D14">
        <v>17.2</v>
      </c>
      <c r="E14">
        <v>15.9</v>
      </c>
      <c r="F14">
        <v>15.6</v>
      </c>
    </row>
    <row r="15" spans="1:14" x14ac:dyDescent="0.45">
      <c r="A15" t="s">
        <v>2</v>
      </c>
      <c r="B15">
        <v>44.4</v>
      </c>
      <c r="C15">
        <v>36.200000000000003</v>
      </c>
      <c r="D15">
        <v>25.8</v>
      </c>
      <c r="E15">
        <v>27.9</v>
      </c>
      <c r="F15">
        <v>26.8</v>
      </c>
    </row>
    <row r="16" spans="1:14" x14ac:dyDescent="0.45">
      <c r="A16" t="s">
        <v>0</v>
      </c>
      <c r="B16">
        <v>311.8</v>
      </c>
      <c r="C16">
        <v>156.9</v>
      </c>
      <c r="D16">
        <v>181.8</v>
      </c>
      <c r="E16">
        <v>138.6</v>
      </c>
      <c r="F16">
        <v>77.8</v>
      </c>
    </row>
    <row r="17" spans="1:6" x14ac:dyDescent="0.45">
      <c r="A17" t="s">
        <v>3</v>
      </c>
      <c r="B17">
        <v>21.2</v>
      </c>
      <c r="C17">
        <v>23.8</v>
      </c>
      <c r="D17">
        <v>18.5</v>
      </c>
      <c r="E17">
        <v>20.7</v>
      </c>
      <c r="F17">
        <v>22.6</v>
      </c>
    </row>
    <row r="18" spans="1:6" x14ac:dyDescent="0.45">
      <c r="A18" t="s">
        <v>4</v>
      </c>
      <c r="B18">
        <v>31.1</v>
      </c>
      <c r="C18">
        <v>24.5</v>
      </c>
      <c r="D18">
        <v>19.100000000000001</v>
      </c>
      <c r="E18">
        <v>19.2</v>
      </c>
      <c r="F18">
        <v>18.399999999999999</v>
      </c>
    </row>
    <row r="19" spans="1:6" x14ac:dyDescent="0.45">
      <c r="A19" t="s">
        <v>5</v>
      </c>
      <c r="B19">
        <v>59.3</v>
      </c>
      <c r="C19">
        <v>32.5</v>
      </c>
      <c r="D19">
        <v>27.1</v>
      </c>
      <c r="E19">
        <v>27.1</v>
      </c>
      <c r="F19">
        <v>26.4</v>
      </c>
    </row>
    <row r="20" spans="1:6" x14ac:dyDescent="0.45">
      <c r="A20" t="s">
        <v>6</v>
      </c>
      <c r="F20">
        <v>21.2</v>
      </c>
    </row>
    <row r="21" spans="1:6" x14ac:dyDescent="0.45">
      <c r="A21" t="s">
        <v>7</v>
      </c>
    </row>
    <row r="22" spans="1:6" x14ac:dyDescent="0.45">
      <c r="A22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19" sqref="G19"/>
    </sheetView>
  </sheetViews>
  <sheetFormatPr defaultRowHeight="14.25" x14ac:dyDescent="0.45"/>
  <cols>
    <col min="1" max="1" width="14" customWidth="1"/>
  </cols>
  <sheetData>
    <row r="1" spans="1:12" x14ac:dyDescent="0.45">
      <c r="A1" t="s">
        <v>9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2" x14ac:dyDescent="0.45">
      <c r="A2" t="s">
        <v>1</v>
      </c>
      <c r="B2">
        <v>1.8</v>
      </c>
      <c r="C2">
        <v>2.4</v>
      </c>
      <c r="D2">
        <v>3.1</v>
      </c>
      <c r="E2">
        <v>4.5</v>
      </c>
      <c r="F2">
        <v>8.3000000000000007</v>
      </c>
      <c r="H2">
        <f>B2/0.1</f>
        <v>18</v>
      </c>
      <c r="I2">
        <f>C2/0.2</f>
        <v>11.999999999999998</v>
      </c>
      <c r="J2">
        <f>D2/0.4</f>
        <v>7.75</v>
      </c>
      <c r="K2">
        <f>E2/0.8</f>
        <v>5.625</v>
      </c>
      <c r="L2">
        <f>F2/1.6</f>
        <v>5.1875</v>
      </c>
    </row>
    <row r="3" spans="1:12" x14ac:dyDescent="0.45">
      <c r="A3" t="s">
        <v>2</v>
      </c>
      <c r="B3">
        <v>4.8</v>
      </c>
      <c r="C3">
        <v>5.4</v>
      </c>
      <c r="D3">
        <v>6.6</v>
      </c>
      <c r="E3">
        <v>10.6</v>
      </c>
      <c r="F3">
        <v>16.8</v>
      </c>
      <c r="H3">
        <f t="shared" ref="H3:H9" si="0">B3/0.1</f>
        <v>47.999999999999993</v>
      </c>
      <c r="I3">
        <f t="shared" ref="I3:I9" si="1">C3/0.2</f>
        <v>27</v>
      </c>
      <c r="J3">
        <f t="shared" ref="J3:J9" si="2">D3/0.4</f>
        <v>16.499999999999996</v>
      </c>
      <c r="K3">
        <f t="shared" ref="K3:K9" si="3">E3/0.8</f>
        <v>13.249999999999998</v>
      </c>
      <c r="L3">
        <f t="shared" ref="L3:L9" si="4">F3/1.6</f>
        <v>10.5</v>
      </c>
    </row>
    <row r="4" spans="1:12" x14ac:dyDescent="0.45">
      <c r="A4" t="s">
        <v>3</v>
      </c>
      <c r="B4">
        <v>3.5</v>
      </c>
      <c r="C4">
        <v>4.3</v>
      </c>
      <c r="D4">
        <v>7.1</v>
      </c>
      <c r="E4">
        <v>12.2</v>
      </c>
      <c r="F4">
        <v>24.7</v>
      </c>
      <c r="H4">
        <f t="shared" si="0"/>
        <v>35</v>
      </c>
      <c r="I4">
        <f t="shared" si="1"/>
        <v>21.499999999999996</v>
      </c>
      <c r="J4">
        <f t="shared" si="2"/>
        <v>17.749999999999996</v>
      </c>
      <c r="K4">
        <f t="shared" si="3"/>
        <v>15.249999999999998</v>
      </c>
      <c r="L4">
        <f t="shared" si="4"/>
        <v>15.437499999999998</v>
      </c>
    </row>
    <row r="5" spans="1:12" x14ac:dyDescent="0.45">
      <c r="A5" t="s">
        <v>4</v>
      </c>
      <c r="B5">
        <v>2.5</v>
      </c>
      <c r="C5">
        <v>3.6</v>
      </c>
      <c r="D5">
        <v>5</v>
      </c>
      <c r="E5">
        <v>7.6</v>
      </c>
      <c r="F5">
        <v>12.1</v>
      </c>
      <c r="H5">
        <f t="shared" si="0"/>
        <v>25</v>
      </c>
      <c r="I5">
        <f t="shared" si="1"/>
        <v>18</v>
      </c>
      <c r="J5">
        <f t="shared" si="2"/>
        <v>12.5</v>
      </c>
      <c r="K5">
        <f t="shared" si="3"/>
        <v>9.4999999999999982</v>
      </c>
      <c r="L5">
        <f t="shared" si="4"/>
        <v>7.5624999999999991</v>
      </c>
    </row>
    <row r="6" spans="1:12" x14ac:dyDescent="0.45">
      <c r="A6" t="s">
        <v>5</v>
      </c>
      <c r="B6">
        <v>2.5</v>
      </c>
      <c r="C6">
        <v>3.9</v>
      </c>
      <c r="D6">
        <v>5.7</v>
      </c>
      <c r="E6">
        <v>9.6</v>
      </c>
      <c r="F6">
        <v>17.2</v>
      </c>
      <c r="H6">
        <f t="shared" si="0"/>
        <v>25</v>
      </c>
      <c r="I6">
        <f t="shared" si="1"/>
        <v>19.5</v>
      </c>
      <c r="J6">
        <f t="shared" si="2"/>
        <v>14.25</v>
      </c>
      <c r="K6">
        <f t="shared" si="3"/>
        <v>11.999999999999998</v>
      </c>
      <c r="L6">
        <f t="shared" si="4"/>
        <v>10.749999999999998</v>
      </c>
    </row>
    <row r="7" spans="1:12" x14ac:dyDescent="0.45">
      <c r="A7" t="s">
        <v>6</v>
      </c>
      <c r="B7">
        <v>4.0999999999999996</v>
      </c>
      <c r="C7">
        <v>4.4000000000000004</v>
      </c>
      <c r="D7">
        <v>6.6</v>
      </c>
      <c r="E7">
        <v>8.1999999999999993</v>
      </c>
      <c r="F7">
        <v>13.2</v>
      </c>
      <c r="H7">
        <f t="shared" si="0"/>
        <v>40.999999999999993</v>
      </c>
      <c r="I7">
        <f t="shared" si="1"/>
        <v>22</v>
      </c>
      <c r="J7">
        <f t="shared" si="2"/>
        <v>16.499999999999996</v>
      </c>
      <c r="K7">
        <f t="shared" si="3"/>
        <v>10.249999999999998</v>
      </c>
      <c r="L7">
        <f t="shared" si="4"/>
        <v>8.2499999999999982</v>
      </c>
    </row>
    <row r="8" spans="1:12" x14ac:dyDescent="0.45">
      <c r="A8" t="s">
        <v>7</v>
      </c>
      <c r="B8">
        <v>4.8</v>
      </c>
      <c r="C8">
        <v>5.4</v>
      </c>
      <c r="D8">
        <v>6.6</v>
      </c>
      <c r="E8">
        <v>10.6</v>
      </c>
      <c r="F8">
        <v>16.8</v>
      </c>
      <c r="H8">
        <f t="shared" si="0"/>
        <v>47.999999999999993</v>
      </c>
      <c r="I8">
        <f t="shared" si="1"/>
        <v>27</v>
      </c>
      <c r="J8">
        <f t="shared" si="2"/>
        <v>16.499999999999996</v>
      </c>
      <c r="K8">
        <f t="shared" si="3"/>
        <v>13.249999999999998</v>
      </c>
      <c r="L8">
        <f t="shared" si="4"/>
        <v>10.5</v>
      </c>
    </row>
    <row r="9" spans="1:12" x14ac:dyDescent="0.45">
      <c r="A9" t="s">
        <v>8</v>
      </c>
      <c r="B9">
        <v>5.0999999999999996</v>
      </c>
      <c r="C9">
        <v>7.5</v>
      </c>
      <c r="D9">
        <v>11.4</v>
      </c>
      <c r="E9">
        <v>17.7</v>
      </c>
      <c r="F9">
        <v>31.4</v>
      </c>
      <c r="H9">
        <f t="shared" si="0"/>
        <v>50.999999999999993</v>
      </c>
      <c r="I9">
        <f t="shared" si="1"/>
        <v>37.5</v>
      </c>
      <c r="J9">
        <f t="shared" si="2"/>
        <v>28.5</v>
      </c>
      <c r="K9">
        <f t="shared" si="3"/>
        <v>22.124999999999996</v>
      </c>
      <c r="L9">
        <f t="shared" si="4"/>
        <v>19.624999999999996</v>
      </c>
    </row>
    <row r="12" spans="1:12" x14ac:dyDescent="0.45">
      <c r="B12">
        <f>100000/B2</f>
        <v>55555.555555555555</v>
      </c>
      <c r="C12">
        <f>200000/C2</f>
        <v>83333.333333333343</v>
      </c>
      <c r="D12">
        <f>400000/D2</f>
        <v>129032.25806451612</v>
      </c>
      <c r="E12">
        <f>800000/E2</f>
        <v>177777.77777777778</v>
      </c>
      <c r="F12">
        <f>1600000/F2</f>
        <v>192771.08433734937</v>
      </c>
      <c r="H12">
        <f>F12/B12</f>
        <v>3.4698795180722888</v>
      </c>
    </row>
    <row r="13" spans="1:12" x14ac:dyDescent="0.45">
      <c r="B13">
        <f t="shared" ref="B13:B20" si="5">100000/B3</f>
        <v>20833.333333333336</v>
      </c>
      <c r="C13">
        <f t="shared" ref="C13:C19" si="6">200000/C3</f>
        <v>37037.037037037036</v>
      </c>
      <c r="D13">
        <f t="shared" ref="D13:D19" si="7">400000/D3</f>
        <v>60606.060606060608</v>
      </c>
      <c r="E13">
        <f t="shared" ref="E13:E19" si="8">800000/E3</f>
        <v>75471.698113207545</v>
      </c>
      <c r="F13">
        <f t="shared" ref="F13:F19" si="9">1600000/F3</f>
        <v>95238.095238095237</v>
      </c>
      <c r="H13">
        <f t="shared" ref="H13:H19" si="10">F13/B13</f>
        <v>4.5714285714285712</v>
      </c>
    </row>
    <row r="14" spans="1:12" x14ac:dyDescent="0.45">
      <c r="B14">
        <f t="shared" si="5"/>
        <v>28571.428571428572</v>
      </c>
      <c r="C14">
        <f t="shared" si="6"/>
        <v>46511.627906976748</v>
      </c>
      <c r="D14">
        <f t="shared" si="7"/>
        <v>56338.028169014091</v>
      </c>
      <c r="E14">
        <f t="shared" si="8"/>
        <v>65573.770491803283</v>
      </c>
      <c r="F14">
        <f t="shared" si="9"/>
        <v>64777.327935222675</v>
      </c>
      <c r="H14">
        <f t="shared" si="10"/>
        <v>2.2672064777327936</v>
      </c>
    </row>
    <row r="15" spans="1:12" x14ac:dyDescent="0.45">
      <c r="B15">
        <f t="shared" si="5"/>
        <v>40000</v>
      </c>
      <c r="C15">
        <f t="shared" si="6"/>
        <v>55555.555555555555</v>
      </c>
      <c r="D15">
        <f t="shared" si="7"/>
        <v>80000</v>
      </c>
      <c r="E15">
        <f t="shared" si="8"/>
        <v>105263.15789473684</v>
      </c>
      <c r="F15">
        <f t="shared" si="9"/>
        <v>132231.40495867768</v>
      </c>
      <c r="H15">
        <f t="shared" si="10"/>
        <v>3.3057851239669422</v>
      </c>
    </row>
    <row r="16" spans="1:12" x14ac:dyDescent="0.45">
      <c r="B16">
        <f t="shared" si="5"/>
        <v>40000</v>
      </c>
      <c r="C16">
        <f t="shared" si="6"/>
        <v>51282.051282051281</v>
      </c>
      <c r="D16">
        <f t="shared" si="7"/>
        <v>70175.438596491222</v>
      </c>
      <c r="E16">
        <f t="shared" si="8"/>
        <v>83333.333333333343</v>
      </c>
      <c r="F16">
        <f t="shared" si="9"/>
        <v>93023.255813953496</v>
      </c>
      <c r="H16">
        <f t="shared" si="10"/>
        <v>2.3255813953488373</v>
      </c>
    </row>
    <row r="17" spans="2:8" x14ac:dyDescent="0.45">
      <c r="B17">
        <f t="shared" si="5"/>
        <v>24390.243902439026</v>
      </c>
      <c r="C17">
        <f t="shared" si="6"/>
        <v>45454.545454545449</v>
      </c>
      <c r="D17">
        <f t="shared" si="7"/>
        <v>60606.060606060608</v>
      </c>
      <c r="E17">
        <f t="shared" si="8"/>
        <v>97560.975609756104</v>
      </c>
      <c r="F17">
        <f t="shared" si="9"/>
        <v>121212.12121212122</v>
      </c>
      <c r="H17">
        <f t="shared" si="10"/>
        <v>4.9696969696969697</v>
      </c>
    </row>
    <row r="18" spans="2:8" x14ac:dyDescent="0.45">
      <c r="B18">
        <f t="shared" si="5"/>
        <v>20833.333333333336</v>
      </c>
      <c r="C18">
        <f t="shared" si="6"/>
        <v>37037.037037037036</v>
      </c>
      <c r="D18">
        <f t="shared" si="7"/>
        <v>60606.060606060608</v>
      </c>
      <c r="E18">
        <f t="shared" si="8"/>
        <v>75471.698113207545</v>
      </c>
      <c r="F18">
        <f t="shared" si="9"/>
        <v>95238.095238095237</v>
      </c>
      <c r="H18">
        <f t="shared" si="10"/>
        <v>4.5714285714285712</v>
      </c>
    </row>
    <row r="19" spans="2:8" x14ac:dyDescent="0.45">
      <c r="B19">
        <f t="shared" si="5"/>
        <v>19607.843137254902</v>
      </c>
      <c r="C19">
        <f t="shared" si="6"/>
        <v>26666.666666666668</v>
      </c>
      <c r="D19">
        <f t="shared" si="7"/>
        <v>35087.719298245611</v>
      </c>
      <c r="E19">
        <f t="shared" si="8"/>
        <v>45197.740112994354</v>
      </c>
      <c r="F19">
        <f t="shared" si="9"/>
        <v>50955.414012738853</v>
      </c>
      <c r="H19">
        <f t="shared" si="10"/>
        <v>2.5987261146496814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:G9"/>
    </sheetView>
  </sheetViews>
  <sheetFormatPr defaultRowHeight="14.25" x14ac:dyDescent="0.45"/>
  <cols>
    <col min="1" max="1" width="11.73046875" customWidth="1"/>
    <col min="4" max="4" width="12.59765625" customWidth="1"/>
    <col min="5" max="5" width="11.265625" customWidth="1"/>
  </cols>
  <sheetData>
    <row r="1" spans="1:7" x14ac:dyDescent="0.45">
      <c r="A1" t="s">
        <v>9</v>
      </c>
      <c r="B1" t="s">
        <v>30</v>
      </c>
      <c r="C1" t="s">
        <v>32</v>
      </c>
      <c r="D1" t="s">
        <v>31</v>
      </c>
      <c r="E1" t="s">
        <v>53</v>
      </c>
    </row>
    <row r="2" spans="1:7" x14ac:dyDescent="0.45">
      <c r="A2" t="s">
        <v>1</v>
      </c>
      <c r="B2">
        <v>75.2</v>
      </c>
      <c r="C2">
        <v>2388953</v>
      </c>
      <c r="D2">
        <f t="shared" ref="D2:D9" si="0">B2+C2*48/1000000</f>
        <v>189.869744</v>
      </c>
      <c r="E2">
        <f>B2*1000000/C2/8</f>
        <v>3.9347781224662017</v>
      </c>
      <c r="G2">
        <v>3.9</v>
      </c>
    </row>
    <row r="3" spans="1:7" x14ac:dyDescent="0.45">
      <c r="A3" t="s">
        <v>2</v>
      </c>
      <c r="B3">
        <v>62.4</v>
      </c>
      <c r="C3">
        <v>1694616</v>
      </c>
      <c r="D3">
        <f t="shared" si="0"/>
        <v>143.741568</v>
      </c>
      <c r="E3">
        <f t="shared" ref="E3:E9" si="1">B3*1000000/C3/8</f>
        <v>4.6028126726054754</v>
      </c>
      <c r="G3">
        <v>5.07</v>
      </c>
    </row>
    <row r="4" spans="1:7" x14ac:dyDescent="0.45">
      <c r="A4" t="s">
        <v>3</v>
      </c>
      <c r="B4">
        <v>196.9</v>
      </c>
      <c r="C4">
        <v>4843953</v>
      </c>
      <c r="D4">
        <f t="shared" si="0"/>
        <v>429.40974400000005</v>
      </c>
      <c r="E4">
        <f t="shared" si="1"/>
        <v>5.0810773762668626</v>
      </c>
      <c r="G4">
        <v>5.6</v>
      </c>
    </row>
    <row r="5" spans="1:7" x14ac:dyDescent="0.45">
      <c r="A5" t="s">
        <v>4</v>
      </c>
      <c r="B5">
        <v>32.799999999999997</v>
      </c>
      <c r="C5">
        <v>1069126</v>
      </c>
      <c r="D5">
        <f t="shared" si="0"/>
        <v>84.118047999999987</v>
      </c>
      <c r="E5">
        <f t="shared" si="1"/>
        <v>3.8349081399198965</v>
      </c>
      <c r="G5">
        <v>3.83</v>
      </c>
    </row>
    <row r="6" spans="1:7" x14ac:dyDescent="0.45">
      <c r="A6" t="s">
        <v>5</v>
      </c>
      <c r="B6">
        <v>98.8</v>
      </c>
      <c r="C6">
        <v>3072441</v>
      </c>
      <c r="D6">
        <f t="shared" si="0"/>
        <v>246.27716800000002</v>
      </c>
      <c r="E6">
        <f t="shared" si="1"/>
        <v>4.0196052584899107</v>
      </c>
      <c r="G6">
        <v>4.21</v>
      </c>
    </row>
    <row r="7" spans="1:7" x14ac:dyDescent="0.45">
      <c r="A7" t="s">
        <v>6</v>
      </c>
      <c r="B7">
        <v>1498.3</v>
      </c>
      <c r="C7">
        <v>58655820</v>
      </c>
      <c r="D7">
        <f t="shared" si="0"/>
        <v>4313.7793599999995</v>
      </c>
      <c r="E7">
        <f t="shared" si="1"/>
        <v>3.1929909086600441</v>
      </c>
      <c r="G7">
        <v>4.1500000000000004</v>
      </c>
    </row>
    <row r="8" spans="1:7" x14ac:dyDescent="0.45">
      <c r="A8" t="s">
        <v>7</v>
      </c>
      <c r="B8">
        <v>2184.8000000000002</v>
      </c>
      <c r="C8">
        <v>39252879</v>
      </c>
      <c r="D8">
        <f t="shared" si="0"/>
        <v>4068.9381920000001</v>
      </c>
      <c r="E8">
        <f t="shared" si="1"/>
        <v>6.9574514521597255</v>
      </c>
      <c r="G8">
        <v>7.45</v>
      </c>
    </row>
    <row r="9" spans="1:7" x14ac:dyDescent="0.45">
      <c r="A9" t="s">
        <v>8</v>
      </c>
      <c r="B9">
        <v>2377.6999999999998</v>
      </c>
      <c r="C9">
        <v>65000000</v>
      </c>
      <c r="D9">
        <f t="shared" si="0"/>
        <v>5497.7</v>
      </c>
      <c r="E9">
        <f t="shared" si="1"/>
        <v>4.5724999999999998</v>
      </c>
      <c r="G9">
        <v>5.03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G4" workbookViewId="0">
      <selection activeCell="R14" sqref="R14"/>
    </sheetView>
  </sheetViews>
  <sheetFormatPr defaultRowHeight="14.25" x14ac:dyDescent="0.45"/>
  <cols>
    <col min="1" max="1" width="11.86328125" customWidth="1"/>
    <col min="2" max="2" width="21.59765625" customWidth="1"/>
    <col min="3" max="3" width="18.86328125" customWidth="1"/>
    <col min="4" max="4" width="14" customWidth="1"/>
    <col min="5" max="5" width="16.86328125" customWidth="1"/>
    <col min="8" max="8" width="16.59765625" customWidth="1"/>
    <col min="9" max="9" width="12.265625" customWidth="1"/>
  </cols>
  <sheetData>
    <row r="1" spans="1:17" x14ac:dyDescent="0.45">
      <c r="A1" t="s">
        <v>9</v>
      </c>
      <c r="B1" t="s">
        <v>33</v>
      </c>
      <c r="C1" t="s">
        <v>40</v>
      </c>
      <c r="D1" t="s">
        <v>34</v>
      </c>
      <c r="E1" t="s">
        <v>35</v>
      </c>
      <c r="F1" t="s">
        <v>52</v>
      </c>
      <c r="G1" t="s">
        <v>52</v>
      </c>
      <c r="H1" t="s">
        <v>42</v>
      </c>
      <c r="I1" t="s">
        <v>41</v>
      </c>
    </row>
    <row r="2" spans="1:17" x14ac:dyDescent="0.45">
      <c r="A2" t="s">
        <v>1</v>
      </c>
      <c r="B2">
        <v>4043</v>
      </c>
      <c r="C2">
        <v>44231</v>
      </c>
      <c r="D2">
        <v>9.7999999999999997E-3</v>
      </c>
      <c r="E2">
        <v>8.6999999999999994E-2</v>
      </c>
      <c r="F2">
        <f>H2/100000</f>
        <v>1.8E-5</v>
      </c>
      <c r="G2">
        <f>I2/100000</f>
        <v>7.9900000000000001E-4</v>
      </c>
      <c r="H2">
        <v>1.8</v>
      </c>
      <c r="I2">
        <v>79.900000000000006</v>
      </c>
    </row>
    <row r="3" spans="1:17" x14ac:dyDescent="0.45">
      <c r="A3" t="s">
        <v>2</v>
      </c>
      <c r="B3">
        <v>4847</v>
      </c>
      <c r="C3">
        <v>21392</v>
      </c>
      <c r="D3">
        <v>9.7999999999999997E-3</v>
      </c>
      <c r="E3">
        <v>4.0800000000000003E-2</v>
      </c>
      <c r="F3">
        <f t="shared" ref="F3:F9" si="0">H3/100000</f>
        <v>2.4000000000000001E-5</v>
      </c>
      <c r="G3">
        <f t="shared" ref="G3:G9" si="1">I3/100000</f>
        <v>5.04E-4</v>
      </c>
      <c r="H3">
        <v>2.4</v>
      </c>
      <c r="I3">
        <v>50.4</v>
      </c>
    </row>
    <row r="4" spans="1:17" x14ac:dyDescent="0.45">
      <c r="A4" t="s">
        <v>3</v>
      </c>
      <c r="B4">
        <v>1047</v>
      </c>
      <c r="C4">
        <v>6336</v>
      </c>
      <c r="D4">
        <v>1.8E-3</v>
      </c>
      <c r="E4">
        <v>2.1000000000000001E-2</v>
      </c>
      <c r="F4">
        <f t="shared" si="0"/>
        <v>1.8999999999999998E-5</v>
      </c>
      <c r="G4">
        <f t="shared" si="1"/>
        <v>9.0000000000000006E-5</v>
      </c>
      <c r="H4">
        <v>1.9</v>
      </c>
      <c r="I4">
        <v>9</v>
      </c>
    </row>
    <row r="5" spans="1:17" x14ac:dyDescent="0.45">
      <c r="A5" t="s">
        <v>4</v>
      </c>
      <c r="B5">
        <v>3467</v>
      </c>
      <c r="C5">
        <v>46088</v>
      </c>
      <c r="D5">
        <v>3.7000000000000002E-3</v>
      </c>
      <c r="E5">
        <v>0.11409999999999999</v>
      </c>
      <c r="F5">
        <f t="shared" si="0"/>
        <v>2.8E-5</v>
      </c>
      <c r="G5">
        <f t="shared" si="1"/>
        <v>2.9800000000000003E-4</v>
      </c>
      <c r="H5">
        <v>2.8</v>
      </c>
      <c r="I5">
        <v>29.8</v>
      </c>
    </row>
    <row r="6" spans="1:17" x14ac:dyDescent="0.45">
      <c r="A6" t="s">
        <v>5</v>
      </c>
      <c r="B6">
        <v>5187</v>
      </c>
      <c r="C6">
        <v>39249</v>
      </c>
      <c r="D6">
        <v>5.7000000000000002E-3</v>
      </c>
      <c r="E6">
        <v>0.12570000000000001</v>
      </c>
      <c r="F6">
        <f t="shared" si="0"/>
        <v>3.7000000000000005E-5</v>
      </c>
      <c r="G6">
        <f t="shared" si="1"/>
        <v>2.8299999999999999E-4</v>
      </c>
      <c r="H6">
        <v>3.7</v>
      </c>
      <c r="I6">
        <v>28.3</v>
      </c>
    </row>
    <row r="7" spans="1:17" x14ac:dyDescent="0.45">
      <c r="A7" t="s">
        <v>6</v>
      </c>
      <c r="B7">
        <v>10796</v>
      </c>
      <c r="C7">
        <v>107104</v>
      </c>
      <c r="D7">
        <v>3.4200000000000001E-2</v>
      </c>
      <c r="E7">
        <v>0.33479999999999999</v>
      </c>
      <c r="F7">
        <f t="shared" si="0"/>
        <v>9.0000000000000006E-5</v>
      </c>
      <c r="G7">
        <f t="shared" si="1"/>
        <v>4.9299999999999995E-4</v>
      </c>
      <c r="H7">
        <v>9</v>
      </c>
      <c r="I7">
        <v>49.3</v>
      </c>
    </row>
    <row r="8" spans="1:17" x14ac:dyDescent="0.45">
      <c r="A8" t="s">
        <v>7</v>
      </c>
      <c r="B8">
        <v>16754</v>
      </c>
      <c r="C8">
        <v>62955</v>
      </c>
      <c r="D8">
        <v>4.6100000000000002E-2</v>
      </c>
      <c r="E8">
        <v>0.15160000000000001</v>
      </c>
      <c r="F8">
        <f t="shared" si="0"/>
        <v>3.9500000000000001E-4</v>
      </c>
      <c r="G8">
        <f t="shared" si="1"/>
        <v>2.0300000000000001E-3</v>
      </c>
      <c r="H8">
        <v>39.5</v>
      </c>
      <c r="I8">
        <v>203</v>
      </c>
    </row>
    <row r="9" spans="1:17" x14ac:dyDescent="0.45">
      <c r="A9" t="s">
        <v>8</v>
      </c>
      <c r="B9">
        <v>3033</v>
      </c>
      <c r="C9">
        <v>29381</v>
      </c>
      <c r="D9">
        <v>9.5999999999999992E-3</v>
      </c>
      <c r="E9">
        <v>0.20130000000000001</v>
      </c>
      <c r="F9">
        <f t="shared" si="0"/>
        <v>9.1000000000000003E-5</v>
      </c>
      <c r="G9">
        <f t="shared" si="1"/>
        <v>8.1299999999999992E-4</v>
      </c>
      <c r="H9">
        <v>9.1</v>
      </c>
      <c r="I9">
        <v>81.3</v>
      </c>
    </row>
    <row r="13" spans="1:17" x14ac:dyDescent="0.45">
      <c r="A13" t="s">
        <v>9</v>
      </c>
      <c r="B13" t="s">
        <v>54</v>
      </c>
      <c r="C13" t="s">
        <v>55</v>
      </c>
      <c r="D13" t="s">
        <v>56</v>
      </c>
      <c r="E13" t="s">
        <v>57</v>
      </c>
    </row>
    <row r="14" spans="1:17" x14ac:dyDescent="0.45">
      <c r="A14" t="s">
        <v>1</v>
      </c>
      <c r="B14">
        <v>89.1</v>
      </c>
      <c r="C14">
        <v>1085.3</v>
      </c>
      <c r="D14">
        <v>280.7</v>
      </c>
      <c r="E14">
        <f>D14+B14</f>
        <v>369.79999999999995</v>
      </c>
      <c r="H14">
        <f>1/D2</f>
        <v>102.04081632653062</v>
      </c>
      <c r="I14">
        <f>1/E2</f>
        <v>11.494252873563219</v>
      </c>
      <c r="J14">
        <f>1/F2</f>
        <v>55555.555555555555</v>
      </c>
      <c r="K14">
        <f>1/G2</f>
        <v>1251.5644555694619</v>
      </c>
      <c r="M14">
        <f>J14/H14</f>
        <v>544.44444444444446</v>
      </c>
      <c r="N14">
        <f>K14/I14</f>
        <v>108.88610763454318</v>
      </c>
      <c r="P14">
        <f>I14/H14</f>
        <v>0.11264367816091954</v>
      </c>
      <c r="Q14">
        <f>K14/J14</f>
        <v>2.2528160200250315E-2</v>
      </c>
    </row>
    <row r="15" spans="1:17" x14ac:dyDescent="0.45">
      <c r="A15" t="s">
        <v>2</v>
      </c>
      <c r="B15">
        <v>102.2</v>
      </c>
      <c r="C15">
        <v>1382.1</v>
      </c>
      <c r="D15">
        <v>310.7</v>
      </c>
      <c r="E15">
        <f t="shared" ref="E15:E21" si="2">D15+B15</f>
        <v>412.9</v>
      </c>
      <c r="H15">
        <f t="shared" ref="H15:H21" si="3">1/D3</f>
        <v>102.04081632653062</v>
      </c>
      <c r="I15">
        <f t="shared" ref="I15:I21" si="4">1/E3</f>
        <v>24.509803921568626</v>
      </c>
      <c r="J15">
        <f t="shared" ref="J15:J21" si="5">1/F3</f>
        <v>41666.666666666664</v>
      </c>
      <c r="K15">
        <f t="shared" ref="K15:K21" si="6">1/G3</f>
        <v>1984.1269841269841</v>
      </c>
      <c r="M15">
        <f t="shared" ref="M15:M21" si="7">J15/H15</f>
        <v>408.33333333333331</v>
      </c>
      <c r="N15">
        <f t="shared" ref="N15:N21" si="8">K15/I15</f>
        <v>80.952380952380963</v>
      </c>
      <c r="P15">
        <f t="shared" ref="P15:P21" si="9">I15/H15</f>
        <v>0.24019607843137253</v>
      </c>
      <c r="Q15">
        <f t="shared" ref="Q15:Q21" si="10">K15/J15</f>
        <v>4.7619047619047623E-2</v>
      </c>
    </row>
    <row r="16" spans="1:17" x14ac:dyDescent="0.45">
      <c r="A16" t="s">
        <v>3</v>
      </c>
      <c r="B16">
        <v>107.2</v>
      </c>
      <c r="C16">
        <v>1801.2</v>
      </c>
      <c r="D16">
        <v>312.7</v>
      </c>
      <c r="E16">
        <f t="shared" si="2"/>
        <v>419.9</v>
      </c>
      <c r="H16">
        <f t="shared" si="3"/>
        <v>555.55555555555554</v>
      </c>
      <c r="I16">
        <f t="shared" si="4"/>
        <v>47.619047619047613</v>
      </c>
      <c r="J16">
        <f t="shared" si="5"/>
        <v>52631.578947368427</v>
      </c>
      <c r="K16">
        <f t="shared" si="6"/>
        <v>11111.111111111111</v>
      </c>
      <c r="M16">
        <f t="shared" si="7"/>
        <v>94.736842105263165</v>
      </c>
      <c r="N16">
        <f t="shared" si="8"/>
        <v>233.33333333333337</v>
      </c>
      <c r="P16">
        <f t="shared" si="9"/>
        <v>8.5714285714285701E-2</v>
      </c>
      <c r="Q16">
        <f t="shared" si="10"/>
        <v>0.21111111111111108</v>
      </c>
    </row>
    <row r="17" spans="1:17" x14ac:dyDescent="0.45">
      <c r="A17" t="s">
        <v>4</v>
      </c>
      <c r="B17">
        <v>92.1</v>
      </c>
      <c r="C17">
        <v>519.4</v>
      </c>
      <c r="D17">
        <v>285.39999999999998</v>
      </c>
      <c r="E17">
        <f t="shared" si="2"/>
        <v>377.5</v>
      </c>
      <c r="H17">
        <f t="shared" si="3"/>
        <v>270.27027027027026</v>
      </c>
      <c r="I17">
        <f t="shared" si="4"/>
        <v>8.7642418930762496</v>
      </c>
      <c r="J17">
        <f t="shared" si="5"/>
        <v>35714.285714285717</v>
      </c>
      <c r="K17">
        <f t="shared" si="6"/>
        <v>3355.7046979865768</v>
      </c>
      <c r="M17">
        <f t="shared" si="7"/>
        <v>132.14285714285717</v>
      </c>
      <c r="N17">
        <f t="shared" si="8"/>
        <v>382.88590604026837</v>
      </c>
      <c r="P17">
        <f t="shared" si="9"/>
        <v>3.2427695004382126E-2</v>
      </c>
      <c r="Q17">
        <f t="shared" si="10"/>
        <v>9.3959731543624136E-2</v>
      </c>
    </row>
    <row r="18" spans="1:17" x14ac:dyDescent="0.45">
      <c r="A18" t="s">
        <v>5</v>
      </c>
      <c r="B18">
        <v>97.5</v>
      </c>
      <c r="C18">
        <v>1162.5</v>
      </c>
      <c r="D18">
        <v>293.2</v>
      </c>
      <c r="E18">
        <f t="shared" si="2"/>
        <v>390.7</v>
      </c>
      <c r="H18">
        <f t="shared" si="3"/>
        <v>175.43859649122805</v>
      </c>
      <c r="I18">
        <f t="shared" si="4"/>
        <v>7.9554494828957836</v>
      </c>
      <c r="J18">
        <f t="shared" si="5"/>
        <v>27027.027027027023</v>
      </c>
      <c r="K18">
        <f t="shared" si="6"/>
        <v>3533.5689045936397</v>
      </c>
      <c r="M18">
        <f t="shared" si="7"/>
        <v>154.05405405405403</v>
      </c>
      <c r="N18">
        <f t="shared" si="8"/>
        <v>444.1696113074205</v>
      </c>
      <c r="P18">
        <f t="shared" si="9"/>
        <v>4.5346062052505971E-2</v>
      </c>
      <c r="Q18">
        <f t="shared" si="10"/>
        <v>0.13074204946996468</v>
      </c>
    </row>
    <row r="19" spans="1:17" x14ac:dyDescent="0.45">
      <c r="A19" t="s">
        <v>6</v>
      </c>
      <c r="B19">
        <v>90.5</v>
      </c>
      <c r="C19">
        <v>1371.6</v>
      </c>
      <c r="D19">
        <v>276.89999999999998</v>
      </c>
      <c r="E19">
        <f t="shared" si="2"/>
        <v>367.4</v>
      </c>
      <c r="H19">
        <f t="shared" si="3"/>
        <v>29.239766081871345</v>
      </c>
      <c r="I19">
        <f t="shared" si="4"/>
        <v>2.9868578255675029</v>
      </c>
      <c r="J19">
        <f t="shared" si="5"/>
        <v>11111.111111111111</v>
      </c>
      <c r="K19">
        <f t="shared" si="6"/>
        <v>2028.3975659229211</v>
      </c>
      <c r="M19">
        <f t="shared" si="7"/>
        <v>380</v>
      </c>
      <c r="N19">
        <f t="shared" si="8"/>
        <v>679.10750507099397</v>
      </c>
      <c r="P19">
        <f t="shared" si="9"/>
        <v>0.10215053763440859</v>
      </c>
      <c r="Q19">
        <f t="shared" si="10"/>
        <v>0.18255578093306291</v>
      </c>
    </row>
    <row r="20" spans="1:17" x14ac:dyDescent="0.45">
      <c r="A20" t="s">
        <v>7</v>
      </c>
      <c r="B20">
        <v>127.6</v>
      </c>
      <c r="C20">
        <v>68858.600000000006</v>
      </c>
      <c r="D20">
        <v>378.9</v>
      </c>
      <c r="E20">
        <f t="shared" si="2"/>
        <v>506.5</v>
      </c>
      <c r="H20">
        <f t="shared" si="3"/>
        <v>21.691973969631235</v>
      </c>
      <c r="I20">
        <f t="shared" si="4"/>
        <v>6.5963060686015824</v>
      </c>
      <c r="J20">
        <f t="shared" si="5"/>
        <v>2531.6455696202529</v>
      </c>
      <c r="K20">
        <f t="shared" si="6"/>
        <v>492.61083743842363</v>
      </c>
      <c r="M20">
        <f t="shared" si="7"/>
        <v>116.70886075949366</v>
      </c>
      <c r="N20">
        <f t="shared" si="8"/>
        <v>74.679802955665025</v>
      </c>
      <c r="P20">
        <f t="shared" si="9"/>
        <v>0.30408970976253297</v>
      </c>
      <c r="Q20">
        <f t="shared" si="10"/>
        <v>0.19458128078817735</v>
      </c>
    </row>
    <row r="21" spans="1:17" x14ac:dyDescent="0.45">
      <c r="A21" t="s">
        <v>8</v>
      </c>
      <c r="B21">
        <v>106.9</v>
      </c>
      <c r="C21">
        <v>1194.8</v>
      </c>
      <c r="D21">
        <v>330.8</v>
      </c>
      <c r="E21">
        <f t="shared" si="2"/>
        <v>437.70000000000005</v>
      </c>
      <c r="H21">
        <f t="shared" si="3"/>
        <v>104.16666666666667</v>
      </c>
      <c r="I21">
        <f t="shared" si="4"/>
        <v>4.9677098857426722</v>
      </c>
      <c r="J21">
        <f t="shared" si="5"/>
        <v>10989.010989010989</v>
      </c>
      <c r="K21">
        <f t="shared" si="6"/>
        <v>1230.0123001230013</v>
      </c>
      <c r="M21">
        <f t="shared" si="7"/>
        <v>105.49450549450549</v>
      </c>
      <c r="N21">
        <f t="shared" si="8"/>
        <v>247.60147601476018</v>
      </c>
      <c r="P21">
        <f t="shared" si="9"/>
        <v>4.769001490312965E-2</v>
      </c>
      <c r="Q21">
        <f t="shared" si="10"/>
        <v>0.11193111931119312</v>
      </c>
    </row>
    <row r="23" spans="1:17" ht="17.25" customHeight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 info</vt:lpstr>
      <vt:lpstr>stepy tie full</vt:lpstr>
      <vt:lpstr>stepy no tie</vt:lpstr>
      <vt:lpstr>stepy comp</vt:lpstr>
      <vt:lpstr>path cnt</vt:lpstr>
      <vt:lpstr>scalability node</vt:lpstr>
      <vt:lpstr>scalability query</vt:lpstr>
      <vt:lpstr>index_oh</vt:lpstr>
      <vt:lpstr>search_oh</vt:lpstr>
      <vt:lpstr>label_degree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2016-04-27T17:46:11Z</dcterms:created>
  <dcterms:modified xsi:type="dcterms:W3CDTF">2016-05-15T19:37:34Z</dcterms:modified>
</cp:coreProperties>
</file>