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3장\"/>
    </mc:Choice>
  </mc:AlternateContent>
  <xr:revisionPtr revIDLastSave="0" documentId="13_ncr:1_{A0366E9E-7B04-480A-8B95-F119546041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오류표시 1-7" sheetId="19" r:id="rId1"/>
    <sheet name="오류표시 8-9" sheetId="20" r:id="rId2"/>
    <sheet name="오류표시 숨기기" sheetId="21" r:id="rId3"/>
  </sheets>
  <definedNames>
    <definedName name="_xlnm._FilterDatabase" localSheetId="1" hidden="1">'오류표시 8-9'!$B$4:$E$12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21" l="1"/>
  <c r="E13" i="21"/>
  <c r="E12" i="21"/>
  <c r="E6" i="21"/>
  <c r="E5" i="21"/>
  <c r="E4" i="21"/>
  <c r="B51" i="20" a="1"/>
  <c r="B51" i="20" s="1"/>
  <c r="B44" i="20" a="1"/>
  <c r="B44" i="20" s="1"/>
  <c r="B35" i="20" a="1"/>
  <c r="B35" i="20" s="1"/>
  <c r="B27" i="20" a="1"/>
  <c r="B27" i="20" s="1"/>
  <c r="B21" i="20" a="1"/>
  <c r="B21" i="20" s="1"/>
  <c r="B15" i="20" a="1"/>
  <c r="B15" i="20" s="1"/>
  <c r="E83" i="19"/>
  <c r="E82" i="19"/>
  <c r="E81" i="19"/>
  <c r="B75" i="19"/>
  <c r="D71" i="19"/>
  <c r="B66" i="19"/>
  <c r="B65" i="19"/>
  <c r="B62" i="19"/>
  <c r="B61" i="19"/>
  <c r="B60" i="19"/>
  <c r="C55" i="19"/>
  <c r="E54" i="19"/>
  <c r="E53" i="19"/>
  <c r="E52" i="19"/>
  <c r="C46" i="19"/>
  <c r="E45" i="19"/>
  <c r="E44" i="19"/>
  <c r="E43" i="19"/>
  <c r="I39" i="19"/>
  <c r="C39" i="19"/>
  <c r="K38" i="19"/>
  <c r="E38" i="19"/>
  <c r="K37" i="19"/>
  <c r="E37" i="19"/>
  <c r="K36" i="19"/>
  <c r="E36" i="19"/>
  <c r="F27" i="19"/>
  <c r="F26" i="19"/>
  <c r="F19" i="19"/>
  <c r="F18" i="19"/>
  <c r="E12" i="19"/>
  <c r="E11" i="19"/>
  <c r="E10" i="19"/>
  <c r="E6" i="19"/>
  <c r="E5" i="19"/>
  <c r="E4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<sst xmlns="http://schemas.openxmlformats.org/spreadsheetml/2006/main" count="202" uniqueCount="96">
  <si>
    <t>1. #DIV/0!</t>
    <phoneticPr fontId="1" type="noConversion"/>
  </si>
  <si>
    <t>영업사원</t>
    <phoneticPr fontId="1" type="noConversion"/>
  </si>
  <si>
    <t>판매실적</t>
    <phoneticPr fontId="1" type="noConversion"/>
  </si>
  <si>
    <t>이익</t>
    <phoneticPr fontId="1" type="noConversion"/>
  </si>
  <si>
    <t>김길동</t>
    <phoneticPr fontId="1" type="noConversion"/>
  </si>
  <si>
    <t>장영주</t>
    <phoneticPr fontId="1" type="noConversion"/>
  </si>
  <si>
    <t>2. #N/A</t>
    <phoneticPr fontId="1" type="noConversion"/>
  </si>
  <si>
    <t>사번</t>
    <phoneticPr fontId="1" type="noConversion"/>
  </si>
  <si>
    <t>이름</t>
    <phoneticPr fontId="1" type="noConversion"/>
  </si>
  <si>
    <t>김영주</t>
    <phoneticPr fontId="1" type="noConversion"/>
  </si>
  <si>
    <t>박영주</t>
    <phoneticPr fontId="1" type="noConversion"/>
  </si>
  <si>
    <t>찾는 값이 없으면 #N/A가 표시된다.</t>
    <phoneticPr fontId="1" type="noConversion"/>
  </si>
  <si>
    <t>사번으로 이름 찾기</t>
    <phoneticPr fontId="1" type="noConversion"/>
  </si>
  <si>
    <t>3. #NAME?</t>
    <phoneticPr fontId="1" type="noConversion"/>
  </si>
  <si>
    <t>합계</t>
    <phoneticPr fontId="1" type="noConversion"/>
  </si>
  <si>
    <t>함수의 이름을 잘못 입력했을 때</t>
    <phoneticPr fontId="1" type="noConversion"/>
  </si>
  <si>
    <t>4. #NULL!</t>
    <phoneticPr fontId="1" type="noConversion"/>
  </si>
  <si>
    <t>5. #NUM!</t>
    <phoneticPr fontId="1" type="noConversion"/>
  </si>
  <si>
    <t>함수나 수식에 잘못된 숫자값을 입력할 때</t>
    <phoneticPr fontId="1" type="noConversion"/>
  </si>
  <si>
    <t>==&gt; 음수는 제곱근을 구하는 인수로 사용될 수 없다</t>
    <phoneticPr fontId="1" type="noConversion"/>
  </si>
  <si>
    <t>==&gt; 엑셀이 처리할 수 있는 숫자보다 커서 오류가 발생한다</t>
    <phoneticPr fontId="1" type="noConversion"/>
  </si>
  <si>
    <t>6. #REF!</t>
    <phoneticPr fontId="1" type="noConversion"/>
  </si>
  <si>
    <t>7. #VALUE!</t>
    <phoneticPr fontId="1" type="noConversion"/>
  </si>
  <si>
    <t>숫자가 입력되어야 하는데 문자가 입력된 경우</t>
    <phoneticPr fontId="1" type="noConversion"/>
  </si>
  <si>
    <t>AAA</t>
    <phoneticPr fontId="1" type="noConversion"/>
  </si>
  <si>
    <t>함수나 수식이 너무 크거나 작은 값은 숫자값을 반환할 때</t>
    <phoneticPr fontId="1" type="noConversion"/>
  </si>
  <si>
    <t>거래처별 판매실적</t>
    <phoneticPr fontId="1" type="noConversion"/>
  </si>
  <si>
    <t>판매일자</t>
    <phoneticPr fontId="1" type="noConversion"/>
  </si>
  <si>
    <t>거래처명</t>
    <phoneticPr fontId="1" type="noConversion"/>
  </si>
  <si>
    <t>상품</t>
    <phoneticPr fontId="1" type="noConversion"/>
  </si>
  <si>
    <t>판매금액</t>
    <phoneticPr fontId="1" type="noConversion"/>
  </si>
  <si>
    <t>신촌 아트박스</t>
    <phoneticPr fontId="1" type="noConversion"/>
  </si>
  <si>
    <t>노트</t>
    <phoneticPr fontId="1" type="noConversion"/>
  </si>
  <si>
    <t>필기류</t>
    <phoneticPr fontId="1" type="noConversion"/>
  </si>
  <si>
    <t>신림문구</t>
    <phoneticPr fontId="1" type="noConversion"/>
  </si>
  <si>
    <t>서초 아트박스</t>
    <phoneticPr fontId="1" type="noConversion"/>
  </si>
  <si>
    <t>클립</t>
    <phoneticPr fontId="1" type="noConversion"/>
  </si>
  <si>
    <t>BBB</t>
    <phoneticPr fontId="1" type="noConversion"/>
  </si>
  <si>
    <t>8. #SPILL!</t>
    <phoneticPr fontId="1" type="noConversion"/>
  </si>
  <si>
    <t>9. #CALC!</t>
    <phoneticPr fontId="1" type="noConversion"/>
  </si>
  <si>
    <t>CCC</t>
    <phoneticPr fontId="1" type="noConversion"/>
  </si>
  <si>
    <t>남주희</t>
  </si>
  <si>
    <t>남주희</t>
    <phoneticPr fontId="1" type="noConversion"/>
  </si>
  <si>
    <t>동적배열 함수가 결과를 반환할 수 없을 때 #CALC! 오류가 발생한다.</t>
    <phoneticPr fontId="1" type="noConversion"/>
  </si>
  <si>
    <t>==&gt; 만약 원래 있던 B71셀을 삭제하면 참조할 수 있는 셀이 사라지므로 오류가 발생한다.</t>
    <phoneticPr fontId="1" type="noConversion"/>
  </si>
  <si>
    <t>==&gt; 만약 원래 있던 Sheet1을 삭제하면 참조할 수 있는 셀이 사라지므로 오류가 발생한다.</t>
    <phoneticPr fontId="1" type="noConversion"/>
  </si>
  <si>
    <t>오류 표시 숨기기</t>
    <phoneticPr fontId="1" type="noConversion"/>
  </si>
  <si>
    <t>위와 같이 오류가 발생하면 오류가 보이지 않게 처리하는 경우가 있는데 좋지 못한 방법임</t>
    <phoneticPr fontId="1" type="noConversion"/>
  </si>
  <si>
    <t>오류가 보이지 않는다고 문제가 해결된 것이 아니므로 가능하면 다음과 같이 오류의 원인을 찾아서 각 오류별로 적절한 방법을 찾아 해결하는 것을 권장</t>
    <phoneticPr fontId="1" type="noConversion"/>
  </si>
  <si>
    <t>입력한 이름이 없을 때</t>
    <phoneticPr fontId="1" type="noConversion"/>
  </si>
  <si>
    <t>0으로 나눌 때 #DIV/0! 오류가 표시된다.</t>
    <phoneticPr fontId="1" type="noConversion"/>
  </si>
  <si>
    <t>이익률</t>
    <phoneticPr fontId="1" type="noConversion"/>
  </si>
  <si>
    <t>#DIV/0! 오류 해결: 분모(판매실적)가 0이면 나눗셈을 하지 않고 바로 0이 나오도록 하고, 0이 아니면 나눗셈을 한다.</t>
    <phoneticPr fontId="1" type="noConversion"/>
  </si>
  <si>
    <t>#N/A 오류 표시를 알아보기 쉽게 바꾸기</t>
    <phoneticPr fontId="1" type="noConversion"/>
  </si>
  <si>
    <t>참조 범위 이름을 잘못 입력했을 때</t>
    <phoneticPr fontId="1" type="noConversion"/>
  </si>
  <si>
    <t>실제로 교차하지 않는 두 범위를 교차 범위라고 입력할 때 발생한다.</t>
    <phoneticPr fontId="1" type="noConversion"/>
  </si>
  <si>
    <t>함수나 수식에서 참조가 잘못된 경우(원래 있던 셀을 삭제할 경우)</t>
    <phoneticPr fontId="1" type="noConversion"/>
  </si>
  <si>
    <t>존재하지 않는 시트의 이름을 참조하거나 원래 있던 시트를 삭제할 경우</t>
    <phoneticPr fontId="1" type="noConversion"/>
  </si>
  <si>
    <t>동적배열 수식으로 자료 참조</t>
    <phoneticPr fontId="1" type="noConversion"/>
  </si>
  <si>
    <t xml:space="preserve"> 자료를 가져올 범위에 이미 다른 값이 입력되어 있을 때 SPILL 오류가 발생한다.</t>
    <phoneticPr fontId="1" type="noConversion"/>
  </si>
  <si>
    <t>FILTER 함수로 자료 조회</t>
    <phoneticPr fontId="1" type="noConversion"/>
  </si>
  <si>
    <t>자료를 가져올 범위에 이미 다른 값이 입력되어 있을 때 #SPILL! 오류가 발생한다.</t>
    <phoneticPr fontId="1" type="noConversion"/>
  </si>
  <si>
    <t>0으로 나눌 때 #DIV/0! 오류가 표시되는데 IFERROR 함수로 오류를 표시하지 않도록 할 수 있다.</t>
    <phoneticPr fontId="1" type="noConversion"/>
  </si>
  <si>
    <t>=D4/C4</t>
    <phoneticPr fontId="1" type="noConversion"/>
  </si>
  <si>
    <t>=D5/C5</t>
    <phoneticPr fontId="1" type="noConversion"/>
  </si>
  <si>
    <t>=D6/C6</t>
    <phoneticPr fontId="1" type="noConversion"/>
  </si>
  <si>
    <t>=IF(C10=0,0,D10/C10)</t>
    <phoneticPr fontId="1" type="noConversion"/>
  </si>
  <si>
    <t>=IF(C11=0,0,D11/C11)</t>
    <phoneticPr fontId="1" type="noConversion"/>
  </si>
  <si>
    <t>=IF(C12=0,0,D12/C12)</t>
    <phoneticPr fontId="1" type="noConversion"/>
  </si>
  <si>
    <t>=VLOOKUP(E18,$B$18:$C$22,2,FALSE)</t>
    <phoneticPr fontId="1" type="noConversion"/>
  </si>
  <si>
    <t>=VLOOKUP(E19,$B$18:$C$22,2,FALSE)</t>
    <phoneticPr fontId="1" type="noConversion"/>
  </si>
  <si>
    <t>=IFNA(VLOOKUP(E26,$B$26:$C$30,2,FALSE),"찾는 값이 없음")</t>
    <phoneticPr fontId="1" type="noConversion"/>
  </si>
  <si>
    <t>=IFNA(VLOOKUP(E27,$B$26:$C$30,2,FALSE),"찾는 값이 없음")</t>
    <phoneticPr fontId="1" type="noConversion"/>
  </si>
  <si>
    <t>=@SUMX(C36:C38)</t>
    <phoneticPr fontId="1" type="noConversion"/>
  </si>
  <si>
    <t>=SUM(판매실적)</t>
    <phoneticPr fontId="1" type="noConversion"/>
  </si>
  <si>
    <t>=SUM(C43:AAA)</t>
    <phoneticPr fontId="1" type="noConversion"/>
  </si>
  <si>
    <t>=SUM(C52 C54)</t>
    <phoneticPr fontId="1" type="noConversion"/>
  </si>
  <si>
    <t>=SQRT(25)</t>
    <phoneticPr fontId="1" type="noConversion"/>
  </si>
  <si>
    <t>=SQRT(4)</t>
    <phoneticPr fontId="1" type="noConversion"/>
  </si>
  <si>
    <t>=SQRT(-4)</t>
    <phoneticPr fontId="1" type="noConversion"/>
  </si>
  <si>
    <t>=2^3</t>
    <phoneticPr fontId="1" type="noConversion"/>
  </si>
  <si>
    <t>=1000^1000</t>
    <phoneticPr fontId="1" type="noConversion"/>
  </si>
  <si>
    <t>=SUM(B71,C71)</t>
    <phoneticPr fontId="1" type="noConversion"/>
  </si>
  <si>
    <t>=#REF!+#REF!</t>
    <phoneticPr fontId="1" type="noConversion"/>
  </si>
  <si>
    <t>=D81/C81</t>
    <phoneticPr fontId="1" type="noConversion"/>
  </si>
  <si>
    <t>=D82/C82</t>
    <phoneticPr fontId="1" type="noConversion"/>
  </si>
  <si>
    <t>=D83/C83</t>
    <phoneticPr fontId="1" type="noConversion"/>
  </si>
  <si>
    <t>=B5:E7</t>
    <phoneticPr fontId="1" type="noConversion"/>
  </si>
  <si>
    <t>=FILTER($B$5:$E$12,($D$5:$D$12="노트"),"찾는 자료가 없음")</t>
    <phoneticPr fontId="1" type="noConversion"/>
  </si>
  <si>
    <t>=FILTER($B$5:$E$12,($D$5:$D$12="망치"),"찾는 자료가 없음")</t>
    <phoneticPr fontId="1" type="noConversion"/>
  </si>
  <si>
    <t>=FILTER($B$5:$E$12,($D$5:$D$12="망치"))</t>
    <phoneticPr fontId="1" type="noConversion"/>
  </si>
  <si>
    <t>=IFERROR(D4/C4,"")</t>
    <phoneticPr fontId="1" type="noConversion"/>
  </si>
  <si>
    <t>=IFERROR(D5/C5,"")</t>
    <phoneticPr fontId="1" type="noConversion"/>
  </si>
  <si>
    <t>=IFERROR(D6/C6,"")</t>
    <phoneticPr fontId="1" type="noConversion"/>
  </si>
  <si>
    <t>=IF(C13=0,0,D13/C13)</t>
    <phoneticPr fontId="1" type="noConversion"/>
  </si>
  <si>
    <t>=IF(C14=0,0,D14/C14)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</si>
</sst>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</cellStyleXfs>
  <cellXfs count="34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>
      <alignment vertical="center"/>
    </xf>
    <xf numFmtId="176" fontId="0" fillId="0" borderId="0" xfId="1" applyFont="1">
      <alignment vertical="center"/>
    </xf>
    <xf numFmtId="10" fontId="6" fillId="0" borderId="0" xfId="2" quotePrefix="1" applyNumberFormat="1" applyFont="1">
      <alignment vertical="center"/>
    </xf>
    <xf numFmtId="0" fontId="4" fillId="2" borderId="1" xfId="3" applyBorder="1">
      <alignment vertical="center"/>
    </xf>
    <xf numFmtId="176" fontId="0" fillId="0" borderId="0" xfId="1" quotePrefix="1" applyFont="1">
      <alignment vertical="center"/>
    </xf>
    <xf numFmtId="176" fontId="6" fillId="0" borderId="1" xfId="0" applyNumberFormat="1" applyFont="1" applyBorder="1">
      <alignment vertical="center"/>
    </xf>
    <xf numFmtId="14" fontId="0" fillId="0" borderId="0" xfId="0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76" fontId="8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6" fontId="3" fillId="4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1" applyFont="1" applyBorder="1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1" applyFont="1" applyBorder="1">
      <alignment vertical="center"/>
    </xf>
    <xf numFmtId="14" fontId="3" fillId="5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6" fontId="3" fillId="5" borderId="0" xfId="1" applyFont="1" applyFill="1" applyAlignment="1">
      <alignment horizontal="center" vertical="center"/>
    </xf>
    <xf numFmtId="10" fontId="6" fillId="0" borderId="1" xfId="2" quotePrefix="1" applyNumberFormat="1" applyFont="1" applyBorder="1">
      <alignment vertical="center"/>
    </xf>
    <xf numFmtId="10" fontId="6" fillId="0" borderId="1" xfId="2" quotePrefix="1" applyNumberFormat="1" applyFont="1" applyFill="1" applyBorder="1">
      <alignment vertical="center"/>
    </xf>
    <xf numFmtId="0" fontId="6" fillId="0" borderId="1" xfId="0" quotePrefix="1" applyFont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1" applyFont="1" applyFill="1" applyBorder="1">
      <alignment vertical="center"/>
    </xf>
    <xf numFmtId="10" fontId="6" fillId="3" borderId="1" xfId="2" quotePrefix="1" applyNumberFormat="1" applyFont="1" applyFill="1" applyBorder="1">
      <alignment vertical="center"/>
    </xf>
    <xf numFmtId="0" fontId="0" fillId="0" borderId="0" xfId="0" quotePrefix="1">
      <alignment vertical="center"/>
    </xf>
  </cellXfs>
  <cellStyles count="4">
    <cellStyle name="백분율" xfId="2" builtinId="5"/>
    <cellStyle name="쉼표 [0]" xfId="1" builtinId="6"/>
    <cellStyle name="입력" xfId="3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3</v>
    <v>8</v>
    <v>2</v>
    <v>1</v>
  </rv>
  <rv s="0">
    <v>3</v>
    <v>8</v>
    <v>3</v>
    <v>1</v>
  </rv>
  <rv s="1">
    <v>13</v>
    <v>3</v>
  </rv>
</rvData>
</file>

<file path=xl/richData/rdrichvaluestructure.xml><?xml version="1.0" encoding="utf-8"?>
<rvStructures xmlns="http://schemas.microsoft.com/office/spreadsheetml/2017/richdata" count="2"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61F7-C21C-4B9E-B660-E3C9D47663D6}">
  <sheetPr codeName="Sheet2"/>
  <dimension ref="A1:L84"/>
  <sheetViews>
    <sheetView tabSelected="1" zoomScale="85" zoomScaleNormal="85" workbookViewId="0"/>
  </sheetViews>
  <sheetFormatPr defaultColWidth="9" defaultRowHeight="16.5"/>
  <cols>
    <col min="1" max="1" width="6.125" style="2" customWidth="1"/>
    <col min="2" max="2" width="8.875" style="5" customWidth="1"/>
    <col min="3" max="3" width="11.875" style="2" bestFit="1" customWidth="1"/>
    <col min="4" max="4" width="13" style="2" customWidth="1"/>
    <col min="5" max="5" width="11.125" style="2" customWidth="1"/>
    <col min="6" max="6" width="13.875" style="2" customWidth="1"/>
    <col min="7" max="8" width="9" style="2"/>
    <col min="9" max="9" width="11.5" style="2" bestFit="1" customWidth="1"/>
    <col min="10" max="11" width="9" style="2"/>
    <col min="12" max="12" width="16.375" style="2" bestFit="1" customWidth="1"/>
    <col min="13" max="16384" width="9" style="2"/>
  </cols>
  <sheetData>
    <row r="1" spans="1:8" ht="26.25">
      <c r="A1" s="1" t="s">
        <v>0</v>
      </c>
      <c r="B1" s="2"/>
    </row>
    <row r="2" spans="1:8">
      <c r="B2" s="6" t="s">
        <v>50</v>
      </c>
    </row>
    <row r="3" spans="1:8" customFormat="1">
      <c r="B3" s="17" t="s">
        <v>1</v>
      </c>
      <c r="C3" s="17" t="s">
        <v>2</v>
      </c>
      <c r="D3" s="17" t="s">
        <v>3</v>
      </c>
      <c r="E3" s="17" t="s">
        <v>51</v>
      </c>
    </row>
    <row r="4" spans="1:8" customFormat="1">
      <c r="B4" s="3" t="s">
        <v>4</v>
      </c>
      <c r="C4" s="21">
        <v>3200000</v>
      </c>
      <c r="D4" s="21">
        <v>300000</v>
      </c>
      <c r="E4" s="27">
        <f>D4/C4</f>
        <v>9.375E-2</v>
      </c>
      <c r="F4" s="33" t="s">
        <v>63</v>
      </c>
      <c r="G4" s="33"/>
      <c r="H4" s="33"/>
    </row>
    <row r="5" spans="1:8" customFormat="1">
      <c r="B5" s="3" t="s">
        <v>42</v>
      </c>
      <c r="C5" s="21">
        <v>2800000</v>
      </c>
      <c r="D5" s="21">
        <v>450000</v>
      </c>
      <c r="E5" s="27">
        <f t="shared" ref="E5" si="0">D5/C5</f>
        <v>0.16071428571428573</v>
      </c>
      <c r="F5" s="33" t="s">
        <v>64</v>
      </c>
    </row>
    <row r="6" spans="1:8" customFormat="1">
      <c r="B6" s="3" t="s">
        <v>5</v>
      </c>
      <c r="C6" s="21">
        <v>0</v>
      </c>
      <c r="D6" s="21">
        <v>450000</v>
      </c>
      <c r="E6" s="28" t="e">
        <f>D6/C6</f>
        <v>#DIV/0!</v>
      </c>
      <c r="F6" s="33" t="s">
        <v>65</v>
      </c>
    </row>
    <row r="7" spans="1:8" customFormat="1">
      <c r="C7" s="7"/>
      <c r="D7" s="7"/>
      <c r="E7" s="8"/>
    </row>
    <row r="8" spans="1:8">
      <c r="B8" s="6" t="s">
        <v>52</v>
      </c>
    </row>
    <row r="9" spans="1:8" customFormat="1">
      <c r="B9" s="17" t="s">
        <v>1</v>
      </c>
      <c r="C9" s="17" t="s">
        <v>2</v>
      </c>
      <c r="D9" s="17" t="s">
        <v>3</v>
      </c>
      <c r="E9" s="17" t="s">
        <v>51</v>
      </c>
    </row>
    <row r="10" spans="1:8" customFormat="1">
      <c r="B10" s="3" t="s">
        <v>4</v>
      </c>
      <c r="C10" s="21">
        <v>3200000</v>
      </c>
      <c r="D10" s="21">
        <v>300000</v>
      </c>
      <c r="E10" s="27">
        <f>IF(C10=0,0,D10/C10)</f>
        <v>9.375E-2</v>
      </c>
      <c r="F10" s="33" t="s">
        <v>66</v>
      </c>
    </row>
    <row r="11" spans="1:8" customFormat="1">
      <c r="B11" s="3" t="s">
        <v>42</v>
      </c>
      <c r="C11" s="21">
        <v>2800000</v>
      </c>
      <c r="D11" s="21">
        <v>450000</v>
      </c>
      <c r="E11" s="27">
        <f t="shared" ref="E11:E12" si="1">IF(C11=0,0,D11/C11)</f>
        <v>0.16071428571428573</v>
      </c>
      <c r="F11" s="33" t="s">
        <v>67</v>
      </c>
    </row>
    <row r="12" spans="1:8" customFormat="1">
      <c r="B12" s="3" t="s">
        <v>5</v>
      </c>
      <c r="C12" s="21">
        <v>0</v>
      </c>
      <c r="D12" s="21">
        <v>450000</v>
      </c>
      <c r="E12" s="27">
        <f t="shared" si="1"/>
        <v>0</v>
      </c>
      <c r="F12" s="33" t="s">
        <v>68</v>
      </c>
    </row>
    <row r="13" spans="1:8" customFormat="1">
      <c r="C13" s="7"/>
      <c r="D13" s="7"/>
      <c r="E13" s="8"/>
    </row>
    <row r="14" spans="1:8">
      <c r="B14" s="4"/>
    </row>
    <row r="15" spans="1:8" ht="26.25">
      <c r="A15" s="1" t="s">
        <v>6</v>
      </c>
      <c r="B15" s="2"/>
    </row>
    <row r="16" spans="1:8">
      <c r="B16" s="6" t="s">
        <v>11</v>
      </c>
    </row>
    <row r="17" spans="2:12" customFormat="1">
      <c r="B17" s="17" t="s">
        <v>7</v>
      </c>
      <c r="C17" s="17" t="s">
        <v>8</v>
      </c>
      <c r="E17" t="s">
        <v>12</v>
      </c>
      <c r="L17" s="2"/>
    </row>
    <row r="18" spans="2:12" customFormat="1">
      <c r="B18" s="3">
        <v>1001</v>
      </c>
      <c r="C18" s="21" t="s">
        <v>4</v>
      </c>
      <c r="E18" s="9">
        <v>1001</v>
      </c>
      <c r="F18" s="3" t="str">
        <f>VLOOKUP(E18,$B$18:$C$22,2,FALSE)</f>
        <v>김길동</v>
      </c>
      <c r="G18" s="33" t="s">
        <v>69</v>
      </c>
      <c r="L18" s="2"/>
    </row>
    <row r="19" spans="2:12" customFormat="1">
      <c r="B19" s="3">
        <v>1002</v>
      </c>
      <c r="C19" s="21" t="s">
        <v>42</v>
      </c>
      <c r="E19" s="9">
        <v>1007</v>
      </c>
      <c r="F19" s="3" t="e">
        <f>VLOOKUP(E19,$B$18:$C$22,2,FALSE)</f>
        <v>#N/A</v>
      </c>
      <c r="G19" s="33" t="s">
        <v>70</v>
      </c>
    </row>
    <row r="20" spans="2:12" customFormat="1">
      <c r="B20" s="3">
        <v>1003</v>
      </c>
      <c r="C20" s="21" t="s">
        <v>5</v>
      </c>
    </row>
    <row r="21" spans="2:12" customFormat="1">
      <c r="B21" s="3">
        <v>1004</v>
      </c>
      <c r="C21" s="21" t="s">
        <v>9</v>
      </c>
    </row>
    <row r="22" spans="2:12" customFormat="1">
      <c r="B22" s="3">
        <v>1005</v>
      </c>
      <c r="C22" s="21" t="s">
        <v>10</v>
      </c>
    </row>
    <row r="23" spans="2:12" customFormat="1">
      <c r="C23" s="7"/>
    </row>
    <row r="24" spans="2:12">
      <c r="B24" s="6" t="s">
        <v>53</v>
      </c>
    </row>
    <row r="25" spans="2:12" customFormat="1">
      <c r="B25" s="17" t="s">
        <v>7</v>
      </c>
      <c r="C25" s="17" t="s">
        <v>8</v>
      </c>
      <c r="E25" t="s">
        <v>12</v>
      </c>
      <c r="L25" s="2"/>
    </row>
    <row r="26" spans="2:12" customFormat="1">
      <c r="B26" s="3">
        <v>1001</v>
      </c>
      <c r="C26" s="21" t="s">
        <v>4</v>
      </c>
      <c r="E26" s="9">
        <v>1001</v>
      </c>
      <c r="F26" s="3" t="str">
        <f>_xlfn.IFNA(VLOOKUP(E26,$B$26:$C$30,2,FALSE),"찾는 값이 없음")</f>
        <v>김길동</v>
      </c>
      <c r="G26" s="33" t="s">
        <v>71</v>
      </c>
      <c r="L26" s="2"/>
    </row>
    <row r="27" spans="2:12" customFormat="1">
      <c r="B27" s="3">
        <v>1002</v>
      </c>
      <c r="C27" s="21" t="s">
        <v>41</v>
      </c>
      <c r="E27" s="9">
        <v>1007</v>
      </c>
      <c r="F27" s="3" t="str">
        <f>_xlfn.IFNA(VLOOKUP(E27,$B$26:$C$30,2,FALSE),"찾는 값이 없음")</f>
        <v>찾는 값이 없음</v>
      </c>
      <c r="G27" s="33" t="s">
        <v>72</v>
      </c>
    </row>
    <row r="28" spans="2:12" customFormat="1">
      <c r="B28" s="3">
        <v>1003</v>
      </c>
      <c r="C28" s="21" t="s">
        <v>5</v>
      </c>
    </row>
    <row r="29" spans="2:12" customFormat="1">
      <c r="B29" s="3">
        <v>1004</v>
      </c>
      <c r="C29" s="21" t="s">
        <v>9</v>
      </c>
    </row>
    <row r="30" spans="2:12" customFormat="1">
      <c r="B30" s="3">
        <v>1005</v>
      </c>
      <c r="C30" s="21" t="s">
        <v>10</v>
      </c>
    </row>
    <row r="31" spans="2:12" customFormat="1">
      <c r="C31" s="7"/>
    </row>
    <row r="32" spans="2:12" customFormat="1">
      <c r="C32" s="7"/>
    </row>
    <row r="33" spans="1:12" ht="26.25">
      <c r="A33" s="1" t="s">
        <v>13</v>
      </c>
      <c r="B33" s="2"/>
    </row>
    <row r="34" spans="1:12">
      <c r="B34" s="6" t="s">
        <v>15</v>
      </c>
      <c r="H34" s="6" t="s">
        <v>49</v>
      </c>
    </row>
    <row r="35" spans="1:12" customFormat="1">
      <c r="B35" s="17" t="s">
        <v>1</v>
      </c>
      <c r="C35" s="17" t="s">
        <v>2</v>
      </c>
      <c r="D35" s="17" t="s">
        <v>3</v>
      </c>
      <c r="E35" s="17" t="s">
        <v>51</v>
      </c>
      <c r="H35" s="17" t="s">
        <v>1</v>
      </c>
      <c r="I35" s="17" t="s">
        <v>2</v>
      </c>
      <c r="J35" s="17" t="s">
        <v>3</v>
      </c>
      <c r="K35" s="17" t="s">
        <v>51</v>
      </c>
    </row>
    <row r="36" spans="1:12" customFormat="1">
      <c r="B36" s="3" t="s">
        <v>4</v>
      </c>
      <c r="C36" s="21">
        <v>3200000</v>
      </c>
      <c r="D36" s="21">
        <v>300000</v>
      </c>
      <c r="E36" s="27">
        <f>D36/C36</f>
        <v>9.375E-2</v>
      </c>
      <c r="H36" s="3" t="s">
        <v>4</v>
      </c>
      <c r="I36" s="21">
        <v>3200000</v>
      </c>
      <c r="J36" s="21">
        <v>300000</v>
      </c>
      <c r="K36" s="27">
        <f>J36/I36</f>
        <v>9.375E-2</v>
      </c>
    </row>
    <row r="37" spans="1:12" customFormat="1">
      <c r="B37" s="3" t="s">
        <v>41</v>
      </c>
      <c r="C37" s="21">
        <v>2800000</v>
      </c>
      <c r="D37" s="21">
        <v>450000</v>
      </c>
      <c r="E37" s="27">
        <f t="shared" ref="E37:E38" si="2">D37/C37</f>
        <v>0.16071428571428573</v>
      </c>
      <c r="H37" s="3" t="s">
        <v>41</v>
      </c>
      <c r="I37" s="21">
        <v>2800000</v>
      </c>
      <c r="J37" s="21">
        <v>450000</v>
      </c>
      <c r="K37" s="27">
        <f t="shared" ref="K37:K38" si="3">J37/I37</f>
        <v>0.16071428571428573</v>
      </c>
    </row>
    <row r="38" spans="1:12" customFormat="1">
      <c r="B38" s="3" t="s">
        <v>5</v>
      </c>
      <c r="C38" s="21">
        <v>5000000</v>
      </c>
      <c r="D38" s="21">
        <v>450000</v>
      </c>
      <c r="E38" s="27">
        <f t="shared" si="2"/>
        <v>0.09</v>
      </c>
      <c r="H38" s="3" t="s">
        <v>5</v>
      </c>
      <c r="I38" s="21">
        <v>5000000</v>
      </c>
      <c r="J38" s="21">
        <v>450000</v>
      </c>
      <c r="K38" s="27">
        <f t="shared" si="3"/>
        <v>0.09</v>
      </c>
    </row>
    <row r="39" spans="1:12" customFormat="1">
      <c r="B39" s="30" t="s">
        <v>14</v>
      </c>
      <c r="C39" s="30" t="e">
        <f ca="1">SUMX(C36:C38)</f>
        <v>#NAME?</v>
      </c>
      <c r="D39" s="31"/>
      <c r="E39" s="32"/>
      <c r="F39" s="33" t="s">
        <v>73</v>
      </c>
      <c r="H39" s="30" t="s">
        <v>14</v>
      </c>
      <c r="I39" s="30" t="e">
        <f>SUM(판매실적)</f>
        <v>#NAME?</v>
      </c>
      <c r="J39" s="31"/>
      <c r="K39" s="32"/>
      <c r="L39" s="33" t="s">
        <v>74</v>
      </c>
    </row>
    <row r="40" spans="1:12" customFormat="1">
      <c r="C40" s="7"/>
      <c r="D40" s="7"/>
      <c r="E40" s="8"/>
    </row>
    <row r="41" spans="1:12">
      <c r="B41" s="6" t="s">
        <v>54</v>
      </c>
    </row>
    <row r="42" spans="1:12" customFormat="1">
      <c r="B42" s="17" t="s">
        <v>1</v>
      </c>
      <c r="C42" s="17" t="s">
        <v>2</v>
      </c>
      <c r="D42" s="17" t="s">
        <v>3</v>
      </c>
      <c r="E42" s="17" t="s">
        <v>51</v>
      </c>
    </row>
    <row r="43" spans="1:12" customFormat="1">
      <c r="B43" s="3" t="s">
        <v>4</v>
      </c>
      <c r="C43" s="21">
        <v>3200000</v>
      </c>
      <c r="D43" s="21">
        <v>300000</v>
      </c>
      <c r="E43" s="27">
        <f>D43/C43</f>
        <v>9.375E-2</v>
      </c>
    </row>
    <row r="44" spans="1:12" customFormat="1">
      <c r="B44" s="3" t="s">
        <v>41</v>
      </c>
      <c r="C44" s="21">
        <v>2800000</v>
      </c>
      <c r="D44" s="21">
        <v>450000</v>
      </c>
      <c r="E44" s="27">
        <f t="shared" ref="E44:E45" si="4">D44/C44</f>
        <v>0.16071428571428573</v>
      </c>
    </row>
    <row r="45" spans="1:12" customFormat="1">
      <c r="B45" s="3" t="s">
        <v>5</v>
      </c>
      <c r="C45" s="21">
        <v>5000000</v>
      </c>
      <c r="D45" s="21">
        <v>450000</v>
      </c>
      <c r="E45" s="27">
        <f t="shared" si="4"/>
        <v>0.09</v>
      </c>
    </row>
    <row r="46" spans="1:12" customFormat="1">
      <c r="B46" s="30" t="s">
        <v>14</v>
      </c>
      <c r="C46" s="30" t="e">
        <f>SUM(C43:AAA)</f>
        <v>#NAME?</v>
      </c>
      <c r="D46" s="31"/>
      <c r="E46" s="32"/>
      <c r="F46" s="33" t="s">
        <v>75</v>
      </c>
    </row>
    <row r="47" spans="1:12" customFormat="1">
      <c r="C47" s="7"/>
      <c r="D47" s="7"/>
      <c r="E47" s="8"/>
    </row>
    <row r="48" spans="1:12" customFormat="1">
      <c r="C48" s="7"/>
      <c r="D48" s="7"/>
      <c r="E48" s="8"/>
    </row>
    <row r="49" spans="1:6" ht="26.25">
      <c r="A49" s="1" t="s">
        <v>16</v>
      </c>
      <c r="B49" s="2"/>
    </row>
    <row r="50" spans="1:6">
      <c r="B50" s="6" t="s">
        <v>55</v>
      </c>
    </row>
    <row r="51" spans="1:6" customFormat="1">
      <c r="B51" s="17" t="s">
        <v>1</v>
      </c>
      <c r="C51" s="17" t="s">
        <v>2</v>
      </c>
      <c r="D51" s="17" t="s">
        <v>3</v>
      </c>
      <c r="E51" s="17" t="s">
        <v>51</v>
      </c>
    </row>
    <row r="52" spans="1:6" customFormat="1">
      <c r="B52" s="3" t="s">
        <v>4</v>
      </c>
      <c r="C52" s="21">
        <v>3200000</v>
      </c>
      <c r="D52" s="21">
        <v>300000</v>
      </c>
      <c r="E52" s="27">
        <f>D52/C52</f>
        <v>9.375E-2</v>
      </c>
    </row>
    <row r="53" spans="1:6" customFormat="1">
      <c r="B53" s="3" t="s">
        <v>41</v>
      </c>
      <c r="C53" s="21">
        <v>2800000</v>
      </c>
      <c r="D53" s="21">
        <v>450000</v>
      </c>
      <c r="E53" s="27">
        <f t="shared" ref="E53:E54" si="5">D53/C53</f>
        <v>0.16071428571428573</v>
      </c>
    </row>
    <row r="54" spans="1:6" customFormat="1">
      <c r="B54" s="3" t="s">
        <v>5</v>
      </c>
      <c r="C54" s="21">
        <v>5000000</v>
      </c>
      <c r="D54" s="21">
        <v>450000</v>
      </c>
      <c r="E54" s="27">
        <f t="shared" si="5"/>
        <v>0.09</v>
      </c>
    </row>
    <row r="55" spans="1:6" customFormat="1">
      <c r="B55" s="30" t="s">
        <v>14</v>
      </c>
      <c r="C55" s="30" t="e">
        <f>SUM(C52 C54)</f>
        <v>#NULL!</v>
      </c>
      <c r="D55" s="31"/>
      <c r="E55" s="32"/>
      <c r="F55" s="33" t="s">
        <v>76</v>
      </c>
    </row>
    <row r="56" spans="1:6" customFormat="1">
      <c r="C56" s="7"/>
      <c r="D56" s="7"/>
      <c r="E56" s="8"/>
    </row>
    <row r="57" spans="1:6" customFormat="1">
      <c r="C57" s="7"/>
      <c r="D57" s="7"/>
      <c r="E57" s="8"/>
    </row>
    <row r="58" spans="1:6" ht="26.25">
      <c r="A58" s="1" t="s">
        <v>17</v>
      </c>
      <c r="B58" s="2"/>
    </row>
    <row r="59" spans="1:6">
      <c r="B59" s="6" t="s">
        <v>18</v>
      </c>
    </row>
    <row r="60" spans="1:6" customFormat="1">
      <c r="B60" s="3">
        <f>SQRT(25)</f>
        <v>5</v>
      </c>
      <c r="C60" s="33" t="s">
        <v>77</v>
      </c>
      <c r="D60" s="7"/>
      <c r="E60" s="8"/>
    </row>
    <row r="61" spans="1:6" customFormat="1">
      <c r="B61" s="3">
        <f>SQRT(4)</f>
        <v>2</v>
      </c>
      <c r="C61" s="33" t="s">
        <v>78</v>
      </c>
      <c r="D61" s="7"/>
      <c r="E61" s="8"/>
    </row>
    <row r="62" spans="1:6">
      <c r="B62" s="3" t="e">
        <f>SQRT(-4)</f>
        <v>#NUM!</v>
      </c>
      <c r="C62" s="33" t="s">
        <v>79</v>
      </c>
      <c r="D62" s="6" t="s">
        <v>19</v>
      </c>
    </row>
    <row r="63" spans="1:6">
      <c r="B63" s="4"/>
    </row>
    <row r="64" spans="1:6">
      <c r="B64" s="6" t="s">
        <v>25</v>
      </c>
    </row>
    <row r="65" spans="1:5" customFormat="1">
      <c r="B65" s="3">
        <f>2^3</f>
        <v>8</v>
      </c>
      <c r="C65" s="33" t="s">
        <v>80</v>
      </c>
      <c r="D65" s="7"/>
      <c r="E65" s="8"/>
    </row>
    <row r="66" spans="1:5" customFormat="1">
      <c r="B66" s="3" t="e">
        <f>1000^1000</f>
        <v>#NUM!</v>
      </c>
      <c r="C66" s="33" t="s">
        <v>81</v>
      </c>
      <c r="D66" s="10" t="s">
        <v>20</v>
      </c>
      <c r="E66" s="8"/>
    </row>
    <row r="67" spans="1:5">
      <c r="B67" s="4"/>
    </row>
    <row r="68" spans="1:5" customFormat="1">
      <c r="C68" s="7"/>
      <c r="D68" s="7"/>
      <c r="E68" s="8"/>
    </row>
    <row r="69" spans="1:5" ht="26.25">
      <c r="A69" s="1" t="s">
        <v>21</v>
      </c>
      <c r="B69" s="2"/>
    </row>
    <row r="70" spans="1:5">
      <c r="B70" s="6" t="s">
        <v>56</v>
      </c>
    </row>
    <row r="71" spans="1:5">
      <c r="B71" s="9">
        <v>10</v>
      </c>
      <c r="C71" s="9">
        <v>20</v>
      </c>
      <c r="D71" s="11">
        <f>SUM(B71,C71)</f>
        <v>30</v>
      </c>
      <c r="E71" s="33" t="s">
        <v>82</v>
      </c>
    </row>
    <row r="72" spans="1:5">
      <c r="B72" s="6"/>
      <c r="E72" s="6" t="s">
        <v>44</v>
      </c>
    </row>
    <row r="73" spans="1:5">
      <c r="B73" s="6"/>
    </row>
    <row r="74" spans="1:5">
      <c r="B74" s="6" t="s">
        <v>57</v>
      </c>
    </row>
    <row r="75" spans="1:5">
      <c r="B75" s="29" t="e">
        <f>#REF!+#REF!</f>
        <v>#REF!</v>
      </c>
      <c r="C75" s="33" t="s">
        <v>83</v>
      </c>
      <c r="E75" s="6" t="s">
        <v>45</v>
      </c>
    </row>
    <row r="76" spans="1:5">
      <c r="B76" s="6"/>
    </row>
    <row r="77" spans="1:5">
      <c r="B77" s="6"/>
    </row>
    <row r="78" spans="1:5" ht="26.25">
      <c r="A78" s="1" t="s">
        <v>22</v>
      </c>
      <c r="B78" s="2"/>
    </row>
    <row r="79" spans="1:5">
      <c r="B79" s="6" t="s">
        <v>23</v>
      </c>
    </row>
    <row r="80" spans="1:5" customFormat="1">
      <c r="B80" s="17" t="s">
        <v>1</v>
      </c>
      <c r="C80" s="17" t="s">
        <v>2</v>
      </c>
      <c r="D80" s="17" t="s">
        <v>3</v>
      </c>
      <c r="E80" s="17" t="s">
        <v>51</v>
      </c>
    </row>
    <row r="81" spans="2:6" customFormat="1">
      <c r="B81" s="3" t="s">
        <v>4</v>
      </c>
      <c r="C81" s="21">
        <v>3200000</v>
      </c>
      <c r="D81" s="21">
        <v>300000</v>
      </c>
      <c r="E81" s="27">
        <f>D81/C81</f>
        <v>9.375E-2</v>
      </c>
      <c r="F81" s="33" t="s">
        <v>84</v>
      </c>
    </row>
    <row r="82" spans="2:6" customFormat="1">
      <c r="B82" s="3" t="s">
        <v>41</v>
      </c>
      <c r="C82" s="21">
        <v>2800000</v>
      </c>
      <c r="D82" s="21">
        <v>450000</v>
      </c>
      <c r="E82" s="27">
        <f t="shared" ref="E82:E83" si="6">D82/C82</f>
        <v>0.16071428571428573</v>
      </c>
      <c r="F82" s="33" t="s">
        <v>85</v>
      </c>
    </row>
    <row r="83" spans="2:6" customFormat="1">
      <c r="B83" s="3" t="s">
        <v>5</v>
      </c>
      <c r="C83" s="21" t="s">
        <v>24</v>
      </c>
      <c r="D83" s="21">
        <v>450000</v>
      </c>
      <c r="E83" s="28" t="e">
        <f t="shared" si="6"/>
        <v>#VALUE!</v>
      </c>
      <c r="F83" s="33" t="s">
        <v>86</v>
      </c>
    </row>
    <row r="84" spans="2:6" customFormat="1">
      <c r="C84" s="7"/>
      <c r="D84" s="7"/>
      <c r="E84" s="8"/>
    </row>
  </sheetData>
  <phoneticPr fontId="1" type="noConversion"/>
  <pageMargins left="0.59055118110236227" right="0.59055118110236227" top="0.74803149606299213" bottom="0.74803149606299213" header="0.31496062992125984" footer="0.31496062992125984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30EF-DD3D-416F-86CD-3523946882DE}">
  <sheetPr codeName="Sheet3"/>
  <dimension ref="A1:G54"/>
  <sheetViews>
    <sheetView zoomScale="85" zoomScaleNormal="85" workbookViewId="0"/>
  </sheetViews>
  <sheetFormatPr defaultRowHeight="16.5"/>
  <cols>
    <col min="1" max="1" width="6.125" customWidth="1"/>
    <col min="2" max="2" width="16.125" style="12" customWidth="1"/>
    <col min="3" max="3" width="13.75" bestFit="1" customWidth="1"/>
    <col min="4" max="4" width="13.25" customWidth="1"/>
    <col min="5" max="5" width="11.5" style="7" bestFit="1" customWidth="1"/>
  </cols>
  <sheetData>
    <row r="1" spans="1:7" ht="26.25">
      <c r="A1" s="1" t="s">
        <v>38</v>
      </c>
    </row>
    <row r="3" spans="1:7" s="14" customFormat="1">
      <c r="A3" s="13"/>
      <c r="B3" s="13" t="s">
        <v>26</v>
      </c>
      <c r="E3" s="15"/>
    </row>
    <row r="4" spans="1:7" s="16" customFormat="1">
      <c r="B4" s="17" t="s">
        <v>27</v>
      </c>
      <c r="C4" s="18" t="s">
        <v>28</v>
      </c>
      <c r="D4" s="18" t="s">
        <v>29</v>
      </c>
      <c r="E4" s="19" t="s">
        <v>30</v>
      </c>
    </row>
    <row r="5" spans="1:7">
      <c r="B5" s="20">
        <v>44014</v>
      </c>
      <c r="C5" s="3" t="s">
        <v>31</v>
      </c>
      <c r="D5" s="3" t="s">
        <v>32</v>
      </c>
      <c r="E5" s="21">
        <v>50000</v>
      </c>
    </row>
    <row r="6" spans="1:7">
      <c r="B6" s="20">
        <v>44047</v>
      </c>
      <c r="C6" s="3" t="s">
        <v>31</v>
      </c>
      <c r="D6" s="3" t="s">
        <v>32</v>
      </c>
      <c r="E6" s="21">
        <v>600000</v>
      </c>
    </row>
    <row r="7" spans="1:7">
      <c r="B7" s="20">
        <v>44047</v>
      </c>
      <c r="C7" s="3" t="s">
        <v>31</v>
      </c>
      <c r="D7" s="3" t="s">
        <v>33</v>
      </c>
      <c r="E7" s="21">
        <v>60000</v>
      </c>
    </row>
    <row r="8" spans="1:7">
      <c r="B8" s="20">
        <v>44013</v>
      </c>
      <c r="C8" s="3" t="s">
        <v>34</v>
      </c>
      <c r="D8" s="3" t="s">
        <v>32</v>
      </c>
      <c r="E8" s="21">
        <v>900000</v>
      </c>
    </row>
    <row r="9" spans="1:7">
      <c r="B9" s="20">
        <v>44013</v>
      </c>
      <c r="C9" s="3" t="s">
        <v>34</v>
      </c>
      <c r="D9" s="3" t="s">
        <v>33</v>
      </c>
      <c r="E9" s="21">
        <v>200000</v>
      </c>
    </row>
    <row r="10" spans="1:7">
      <c r="B10" s="20">
        <v>44018</v>
      </c>
      <c r="C10" s="3" t="s">
        <v>35</v>
      </c>
      <c r="D10" s="3" t="s">
        <v>32</v>
      </c>
      <c r="E10" s="21">
        <v>27000</v>
      </c>
    </row>
    <row r="11" spans="1:7">
      <c r="B11" s="20">
        <v>44018</v>
      </c>
      <c r="C11" s="3" t="s">
        <v>35</v>
      </c>
      <c r="D11" s="3" t="s">
        <v>36</v>
      </c>
      <c r="E11" s="21">
        <v>15000</v>
      </c>
    </row>
    <row r="12" spans="1:7">
      <c r="B12" s="20">
        <v>44018</v>
      </c>
      <c r="C12" s="3" t="s">
        <v>35</v>
      </c>
      <c r="D12" s="3" t="s">
        <v>36</v>
      </c>
      <c r="E12" s="21">
        <v>80000</v>
      </c>
    </row>
    <row r="13" spans="1:7">
      <c r="B13" s="22"/>
      <c r="E13" s="23"/>
    </row>
    <row r="14" spans="1:7">
      <c r="B14" s="13" t="s">
        <v>58</v>
      </c>
      <c r="E14" s="23"/>
    </row>
    <row r="15" spans="1:7">
      <c r="B15" s="22" cm="1">
        <f t="array" ref="B15:E17">B5:E7</f>
        <v>44014</v>
      </c>
      <c r="C15" t="str">
        <v>신촌 아트박스</v>
      </c>
      <c r="D15" t="str">
        <v>노트</v>
      </c>
      <c r="E15" s="23">
        <v>50000</v>
      </c>
      <c r="F15" s="33" t="s">
        <v>87</v>
      </c>
      <c r="G15" s="33"/>
    </row>
    <row r="16" spans="1:7">
      <c r="B16" s="22">
        <v>44047</v>
      </c>
      <c r="C16" t="str">
        <v>신촌 아트박스</v>
      </c>
      <c r="D16" t="str">
        <v>노트</v>
      </c>
      <c r="E16" s="23">
        <v>600000</v>
      </c>
    </row>
    <row r="17" spans="1:6">
      <c r="B17" s="22">
        <v>44047</v>
      </c>
      <c r="C17" t="str">
        <v>신촌 아트박스</v>
      </c>
      <c r="D17" t="str">
        <v>필기류</v>
      </c>
      <c r="E17" s="23">
        <v>60000</v>
      </c>
    </row>
    <row r="18" spans="1:6">
      <c r="B18" s="22"/>
      <c r="E18" s="23"/>
    </row>
    <row r="19" spans="1:6">
      <c r="B19" s="13" t="s">
        <v>58</v>
      </c>
      <c r="E19" s="23"/>
    </row>
    <row r="20" spans="1:6">
      <c r="B20" s="2" t="s">
        <v>59</v>
      </c>
      <c r="E20" s="23"/>
    </row>
    <row r="21" spans="1:6">
      <c r="B21" s="22" t="e" cm="1" vm="1">
        <f t="array" aca="1" ref="B21" ca="1">B5:E7</f>
        <v>#VALUE!</v>
      </c>
      <c r="E21" s="23"/>
      <c r="F21" s="33" t="s">
        <v>87</v>
      </c>
    </row>
    <row r="22" spans="1:6">
      <c r="B22" s="22"/>
      <c r="E22" s="23"/>
    </row>
    <row r="23" spans="1:6">
      <c r="B23" s="22" t="s">
        <v>24</v>
      </c>
      <c r="C23" t="s">
        <v>37</v>
      </c>
      <c r="D23" t="s">
        <v>40</v>
      </c>
      <c r="E23" s="23"/>
    </row>
    <row r="24" spans="1:6">
      <c r="B24" s="22"/>
      <c r="E24" s="23"/>
    </row>
    <row r="25" spans="1:6">
      <c r="B25" s="13" t="s">
        <v>60</v>
      </c>
    </row>
    <row r="26" spans="1:6" s="7" customFormat="1">
      <c r="A26"/>
      <c r="B26" s="24" t="s">
        <v>27</v>
      </c>
      <c r="C26" s="25" t="s">
        <v>28</v>
      </c>
      <c r="D26" s="25" t="s">
        <v>29</v>
      </c>
      <c r="E26" s="26" t="s">
        <v>30</v>
      </c>
    </row>
    <row r="27" spans="1:6" s="7" customFormat="1">
      <c r="A27"/>
      <c r="B27" s="22" cm="1">
        <f t="array" ref="B27:E30">_xlfn._xlws.FILTER($B$5:$E$12,($D$5:$D$12="노트"),"찾는 자료가 없음")</f>
        <v>44014</v>
      </c>
      <c r="C27" t="str">
        <v>신촌 아트박스</v>
      </c>
      <c r="D27" t="str">
        <v>노트</v>
      </c>
      <c r="E27" s="7">
        <v>50000</v>
      </c>
      <c r="F27" s="33" t="s">
        <v>88</v>
      </c>
    </row>
    <row r="28" spans="1:6" s="7" customFormat="1">
      <c r="A28"/>
      <c r="B28" s="22">
        <v>44047</v>
      </c>
      <c r="C28" t="str">
        <v>신촌 아트박스</v>
      </c>
      <c r="D28" t="str">
        <v>노트</v>
      </c>
      <c r="E28" s="7">
        <v>600000</v>
      </c>
    </row>
    <row r="29" spans="1:6" s="7" customFormat="1">
      <c r="A29"/>
      <c r="B29" s="22">
        <v>44013</v>
      </c>
      <c r="C29" t="str">
        <v>신림문구</v>
      </c>
      <c r="D29" t="str">
        <v>노트</v>
      </c>
      <c r="E29" s="7">
        <v>900000</v>
      </c>
    </row>
    <row r="30" spans="1:6" s="7" customFormat="1">
      <c r="A30"/>
      <c r="B30" s="22">
        <v>44018</v>
      </c>
      <c r="C30" t="str">
        <v>서초 아트박스</v>
      </c>
      <c r="D30" t="str">
        <v>노트</v>
      </c>
      <c r="E30" s="7">
        <v>27000</v>
      </c>
    </row>
    <row r="32" spans="1:6">
      <c r="B32" s="13" t="s">
        <v>60</v>
      </c>
    </row>
    <row r="33" spans="1:6">
      <c r="B33" s="2" t="s">
        <v>61</v>
      </c>
    </row>
    <row r="34" spans="1:6" s="7" customFormat="1">
      <c r="A34"/>
      <c r="B34" s="24" t="s">
        <v>27</v>
      </c>
      <c r="C34" s="25" t="s">
        <v>28</v>
      </c>
      <c r="D34" s="25" t="s">
        <v>29</v>
      </c>
      <c r="E34" s="26" t="s">
        <v>30</v>
      </c>
    </row>
    <row r="35" spans="1:6" s="7" customFormat="1">
      <c r="A35"/>
      <c r="B35" s="22" t="e" cm="1" vm="2">
        <f t="array" aca="1" ref="B35" ca="1">_xlfn._xlws.FILTER($B$5:$E$12,($D$5:$D$12="노트"),"찾는 자료가 없음")</f>
        <v>#VALUE!</v>
      </c>
      <c r="C35"/>
      <c r="D35"/>
      <c r="F35" s="33" t="s">
        <v>88</v>
      </c>
    </row>
    <row r="36" spans="1:6" s="7" customFormat="1">
      <c r="A36"/>
      <c r="D36"/>
    </row>
    <row r="37" spans="1:6" s="7" customFormat="1">
      <c r="A37"/>
      <c r="B37" s="22" t="s">
        <v>24</v>
      </c>
      <c r="C37" t="s">
        <v>37</v>
      </c>
      <c r="D37"/>
    </row>
    <row r="38" spans="1:6" s="7" customFormat="1">
      <c r="A38"/>
      <c r="B38" s="22"/>
      <c r="C38"/>
      <c r="D38"/>
    </row>
    <row r="39" spans="1:6" s="7" customFormat="1">
      <c r="A39"/>
      <c r="B39" s="22"/>
      <c r="C39"/>
      <c r="D39"/>
    </row>
    <row r="40" spans="1:6" ht="26.25">
      <c r="A40" s="1" t="s">
        <v>39</v>
      </c>
    </row>
    <row r="42" spans="1:6">
      <c r="B42" s="13" t="s">
        <v>60</v>
      </c>
    </row>
    <row r="43" spans="1:6" s="7" customFormat="1">
      <c r="A43"/>
      <c r="B43" s="24" t="s">
        <v>27</v>
      </c>
      <c r="C43" s="25" t="s">
        <v>28</v>
      </c>
      <c r="D43" s="25" t="s">
        <v>29</v>
      </c>
      <c r="E43" s="26" t="s">
        <v>30</v>
      </c>
    </row>
    <row r="44" spans="1:6" s="7" customFormat="1">
      <c r="A44"/>
      <c r="B44" s="22" t="str" cm="1">
        <f t="array" ref="B44">_xlfn._xlws.FILTER($B$5:$E$12,($D$5:$D$12="망치"),"찾는 자료가 없음")</f>
        <v>찾는 자료가 없음</v>
      </c>
      <c r="C44"/>
      <c r="D44"/>
      <c r="F44" s="33" t="s">
        <v>89</v>
      </c>
    </row>
    <row r="45" spans="1:6" s="7" customFormat="1">
      <c r="A45"/>
      <c r="B45" s="22"/>
      <c r="C45"/>
      <c r="D45"/>
    </row>
    <row r="46" spans="1:6" s="7" customFormat="1">
      <c r="A46"/>
      <c r="B46" s="22"/>
      <c r="C46"/>
      <c r="D46"/>
    </row>
    <row r="47" spans="1:6" s="7" customFormat="1">
      <c r="A47"/>
      <c r="B47" s="22"/>
      <c r="C47"/>
      <c r="D47"/>
    </row>
    <row r="48" spans="1:6">
      <c r="B48" s="13" t="s">
        <v>60</v>
      </c>
    </row>
    <row r="49" spans="1:6">
      <c r="B49" s="2" t="s">
        <v>43</v>
      </c>
    </row>
    <row r="50" spans="1:6" s="7" customFormat="1">
      <c r="A50"/>
      <c r="B50" s="24" t="s">
        <v>27</v>
      </c>
      <c r="C50" s="25" t="s">
        <v>28</v>
      </c>
      <c r="D50" s="25" t="s">
        <v>29</v>
      </c>
      <c r="E50" s="26" t="s">
        <v>30</v>
      </c>
    </row>
    <row r="51" spans="1:6" s="7" customFormat="1">
      <c r="A51"/>
      <c r="B51" s="22" t="e" cm="1" vm="3">
        <f t="array" ref="B51">_xlfn._xlws.FILTER($B$5:$E$12,($D$5:$D$12="망치"))</f>
        <v>#VALUE!</v>
      </c>
      <c r="C51"/>
      <c r="D51"/>
      <c r="F51" s="33" t="s">
        <v>90</v>
      </c>
    </row>
    <row r="52" spans="1:6" s="7" customFormat="1">
      <c r="A52"/>
      <c r="B52" s="22"/>
      <c r="C52"/>
      <c r="D52"/>
    </row>
    <row r="53" spans="1:6" s="7" customFormat="1">
      <c r="A53"/>
      <c r="B53" s="22"/>
      <c r="C53"/>
      <c r="D53"/>
    </row>
    <row r="54" spans="1:6" s="7" customFormat="1">
      <c r="A54"/>
      <c r="B54" s="22"/>
      <c r="C54"/>
      <c r="D5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ACB9-105C-47E2-8F71-7EFC44EFBC99}">
  <sheetPr codeName="Sheet4"/>
  <dimension ref="A1:G14"/>
  <sheetViews>
    <sheetView zoomScale="85" zoomScaleNormal="85" workbookViewId="0"/>
  </sheetViews>
  <sheetFormatPr defaultColWidth="9" defaultRowHeight="16.5"/>
  <cols>
    <col min="1" max="1" width="6.125" style="2" customWidth="1"/>
    <col min="2" max="2" width="8.875" style="5" customWidth="1"/>
    <col min="3" max="3" width="11.875" style="2" bestFit="1" customWidth="1"/>
    <col min="4" max="4" width="13" style="2" customWidth="1"/>
    <col min="5" max="5" width="11.125" style="2" customWidth="1"/>
    <col min="6" max="6" width="85.625" style="2" customWidth="1"/>
    <col min="7" max="16384" width="9" style="2"/>
  </cols>
  <sheetData>
    <row r="1" spans="1:7" ht="26.25">
      <c r="A1" s="1" t="s">
        <v>46</v>
      </c>
      <c r="B1" s="2"/>
    </row>
    <row r="2" spans="1:7">
      <c r="B2" s="6" t="s">
        <v>62</v>
      </c>
    </row>
    <row r="3" spans="1:7" customFormat="1">
      <c r="B3" s="17" t="s">
        <v>1</v>
      </c>
      <c r="C3" s="17" t="s">
        <v>2</v>
      </c>
      <c r="D3" s="17" t="s">
        <v>3</v>
      </c>
      <c r="E3" s="17" t="s">
        <v>51</v>
      </c>
    </row>
    <row r="4" spans="1:7" customFormat="1">
      <c r="B4" s="3" t="s">
        <v>4</v>
      </c>
      <c r="C4" s="21">
        <v>3200000</v>
      </c>
      <c r="D4" s="21">
        <v>300000</v>
      </c>
      <c r="E4" s="27">
        <f>IFERROR(D4/C4,"")</f>
        <v>9.375E-2</v>
      </c>
      <c r="F4" s="33" t="s">
        <v>91</v>
      </c>
      <c r="G4" s="33"/>
    </row>
    <row r="5" spans="1:7" customFormat="1">
      <c r="B5" s="3" t="s">
        <v>42</v>
      </c>
      <c r="C5" s="21">
        <v>2800000</v>
      </c>
      <c r="D5" s="21">
        <v>450000</v>
      </c>
      <c r="E5" s="27">
        <f t="shared" ref="E5:E6" si="0">IFERROR(D5/C5,"")</f>
        <v>0.16071428571428573</v>
      </c>
      <c r="F5" s="33" t="s">
        <v>92</v>
      </c>
    </row>
    <row r="6" spans="1:7" customFormat="1">
      <c r="B6" s="3" t="s">
        <v>5</v>
      </c>
      <c r="C6" s="21">
        <v>0</v>
      </c>
      <c r="D6" s="21">
        <v>450000</v>
      </c>
      <c r="E6" s="27" t="str">
        <f t="shared" si="0"/>
        <v/>
      </c>
      <c r="F6" s="33" t="s">
        <v>93</v>
      </c>
    </row>
    <row r="7" spans="1:7">
      <c r="B7" s="4" t="s">
        <v>47</v>
      </c>
    </row>
    <row r="8" spans="1:7">
      <c r="B8" s="2"/>
    </row>
    <row r="9" spans="1:7">
      <c r="B9" s="4" t="s">
        <v>48</v>
      </c>
    </row>
    <row r="10" spans="1:7">
      <c r="B10" s="6" t="s">
        <v>52</v>
      </c>
    </row>
    <row r="11" spans="1:7">
      <c r="B11" s="17" t="s">
        <v>1</v>
      </c>
      <c r="C11" s="17" t="s">
        <v>2</v>
      </c>
      <c r="D11" s="17" t="s">
        <v>3</v>
      </c>
      <c r="E11" s="17" t="s">
        <v>51</v>
      </c>
      <c r="F11"/>
      <c r="G11"/>
    </row>
    <row r="12" spans="1:7">
      <c r="B12" s="3" t="s">
        <v>4</v>
      </c>
      <c r="C12" s="21">
        <v>3200000</v>
      </c>
      <c r="D12" s="21">
        <v>300000</v>
      </c>
      <c r="E12" s="27">
        <f>IF(C12=0,0,D12/C12)</f>
        <v>9.375E-2</v>
      </c>
      <c r="F12" s="33" t="s">
        <v>68</v>
      </c>
      <c r="G12"/>
    </row>
    <row r="13" spans="1:7">
      <c r="B13" s="3" t="s">
        <v>42</v>
      </c>
      <c r="C13" s="21">
        <v>2800000</v>
      </c>
      <c r="D13" s="21">
        <v>450000</v>
      </c>
      <c r="E13" s="27">
        <f t="shared" ref="E13:E14" si="1">IF(C13=0,0,D13/C13)</f>
        <v>0.16071428571428573</v>
      </c>
      <c r="F13" s="33" t="s">
        <v>94</v>
      </c>
      <c r="G13"/>
    </row>
    <row r="14" spans="1:7">
      <c r="B14" s="3" t="s">
        <v>5</v>
      </c>
      <c r="C14" s="21">
        <v>0</v>
      </c>
      <c r="D14" s="21">
        <v>450000</v>
      </c>
      <c r="E14" s="27">
        <f t="shared" si="1"/>
        <v>0</v>
      </c>
      <c r="F14" s="33" t="s">
        <v>95</v>
      </c>
      <c r="G14"/>
    </row>
  </sheetData>
  <phoneticPr fontId="1" type="noConversion"/>
  <pageMargins left="0.59055118110236227" right="0.59055118110236227" top="0.74803149606299213" bottom="0.74803149606299213" header="0.31496062992125984" footer="0.31496062992125984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오류표시 1-7</vt:lpstr>
      <vt:lpstr>오류표시 8-9</vt:lpstr>
      <vt:lpstr>오류표시 숨기기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2023-05-01T15:24:08Z</dcterms:modified>
</cp:coreProperties>
</file>